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<sst xmlns="http://schemas.openxmlformats.org/spreadsheetml/2006/main" count="1332" uniqueCount="492">
  <si>
    <t>Dz</t>
  </si>
  <si>
    <t>Pozostała działalność</t>
  </si>
  <si>
    <t>Szkoły podstawowe</t>
  </si>
  <si>
    <t>Rozdział</t>
  </si>
  <si>
    <t>Par.</t>
  </si>
  <si>
    <t>Nazwa paragrafu</t>
  </si>
  <si>
    <t>Kwota planu</t>
  </si>
  <si>
    <t>Budżet Szkoły Podstawowej nr 5</t>
  </si>
  <si>
    <t>Oświata i wychowanie</t>
  </si>
  <si>
    <t>Załącznik Nr 8</t>
  </si>
  <si>
    <t>Miejski Ośrodek Pomocy Społecznej</t>
  </si>
  <si>
    <t>Przedszkole Nr 3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</si>
  <si>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</si>
  <si>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</si>
  <si>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</si>
  <si>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</si>
  <si>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</si>
  <si>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</si>
  <si>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12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</si>
  <si>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</si>
  <si>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</si>
  <si>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</si>
  <si>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</si>
  <si>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</si>
  <si>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</si>
  <si>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</si>
  <si>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</si>
  <si>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</si>
  <si>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</si>
  <si>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</si>
  <si>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</si>
  <si>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</si>
  <si>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</si>
  <si>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</si>
  <si>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</si>
  <si>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</si>
  <si>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</si>
  <si>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</si>
  <si>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</si>
  <si>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</si>
  <si>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</si>
  <si>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</si>
  <si>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</si>
  <si>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</si>
  <si>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</si>
  <si>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</si>
  <si>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</si>
  <si>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</si>
  <si>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</si>
  <si>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</si>
  <si>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</si>
  <si>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</si>
  <si>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</si>
  <si>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</si>
  <si>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</si>
  <si>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</si>
  <si>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</si>
  <si>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</si>
  <si>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</si>
  <si>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</si>
  <si>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</si>
  <si>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</si>
  <si>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</si>
  <si>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</si>
  <si>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</si>
  <si>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</si>
  <si>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</si>
  <si>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</si>
  <si>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</si>
  <si>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</si>
  <si>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</si>
  <si>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</si>
  <si>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</si>
  <si>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</si>
  <si>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</si>
  <si>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</si>
  <si>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</si>
  <si>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</si>
  <si>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</si>
  <si>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</si>
  <si>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</si>
  <si>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</si>
  <si>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</si>
  <si>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</si>
  <si>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</si>
  <si>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</si>
  <si>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</si>
  <si>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</si>
  <si>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</si>
  <si>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</si>
  <si>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</si>
  <si>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</si>
  <si>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</si>
  <si>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</si>
  <si>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</si>
  <si>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</si>
  <si>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</si>
  <si>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</si>
  <si>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</si>
  <si>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</si>
  <si>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</si>
  <si>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</si>
  <si>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</si>
  <si>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</si>
  <si>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</si>
  <si>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</si>
  <si>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</si>
  <si>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</si>
  <si>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</si>
  <si>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</si>
  <si>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</si>
  <si>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</si>
  <si>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</si>
  <si>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</si>
  <si>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</si>
  <si>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</si>
  <si>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</si>
  <si>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</si>
  <si>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</si>
  <si>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</si>
  <si>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</si>
  <si>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</si>
  <si>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</si>
  <si>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</si>
  <si>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</si>
  <si>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</si>
  <si>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</si>
  <si>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</si>
  <si>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</si>
  <si>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</si>
  <si>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</si>
  <si>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</si>
  <si>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</si>
  <si>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</si>
  <si>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</si>
  <si>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</si>
  <si>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</si>
  <si>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</si>
  <si>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</si>
  <si>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</si>
  <si>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</si>
  <si>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</si>
  <si>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</si>
  <si>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</si>
  <si>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</si>
  <si>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</si>
  <si>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</si>
  <si>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</si>
  <si>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</si>
  <si>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</si>
  <si>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</si>
  <si>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</si>
  <si>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</si>
  <si>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</si>
  <si>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</si>
  <si>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</si>
  <si>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</si>
  <si>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>Burmistrza Miasta Turku</t>
  </si>
  <si>
    <t xml:space="preserve">Administracja publiczna 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</si>
  <si>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</si>
  <si>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</si>
  <si>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</si>
  <si>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</si>
  <si>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</si>
  <si>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</si>
  <si>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</si>
  <si>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</si>
  <si>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</si>
  <si>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</si>
  <si>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</si>
  <si>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</si>
  <si>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</si>
  <si>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</si>
  <si>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</si>
  <si>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</si>
  <si>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</si>
  <si>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</si>
  <si>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</si>
  <si>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</si>
  <si>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</si>
  <si>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</si>
  <si>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</si>
  <si>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</si>
  <si>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</si>
  <si>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</si>
  <si>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</si>
  <si>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</si>
  <si>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</si>
  <si>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</si>
  <si>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</si>
  <si>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</si>
  <si>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</si>
  <si>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</si>
  <si>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</si>
  <si>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</si>
  <si>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</si>
  <si>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</si>
  <si>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</si>
  <si>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</si>
  <si>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</si>
  <si>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</si>
  <si>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</si>
  <si>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</si>
  <si>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</si>
  <si>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</si>
  <si>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</si>
  <si>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</si>
  <si>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</si>
  <si>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</si>
  <si>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3</t>
  </si>
  <si>
    <t>Administracja publiczna / zadania zlecone/</t>
  </si>
  <si>
    <t>0760</t>
  </si>
  <si>
    <t>Opłaty na rzecz budżetu państwa</t>
  </si>
  <si>
    <t>85415</t>
  </si>
  <si>
    <t>ubezpieczenia emerytalne i rentowe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</si>
  <si>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</si>
  <si>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</si>
  <si>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</si>
  <si>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</si>
  <si>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</si>
  <si>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</si>
  <si>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</si>
  <si>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</si>
  <si>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</si>
  <si>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</si>
  <si>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</si>
  <si>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</si>
  <si>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</si>
  <si>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</si>
  <si>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</si>
  <si>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</si>
  <si>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 xml:space="preserve">Zasądzone renty </t>
  </si>
  <si>
    <t>i pomieszczenia garażowe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</si>
  <si>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</si>
  <si>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</si>
  <si>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</si>
  <si>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</si>
  <si>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</si>
  <si>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</si>
  <si>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</si>
  <si>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</si>
  <si>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</si>
  <si>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</si>
  <si>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</si>
  <si>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</si>
  <si>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</si>
  <si>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</si>
  <si>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</si>
  <si>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</si>
  <si>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</si>
  <si>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</si>
  <si>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Obiekty sportowe</t>
  </si>
  <si>
    <t xml:space="preserve">Zasiłki i pomoc naturze oraz składki na </t>
  </si>
  <si>
    <t>92601</t>
  </si>
  <si>
    <t>Pomoc społeczna/zadania własne/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</si>
  <si>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</si>
  <si>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</si>
  <si>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</si>
  <si>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</si>
  <si>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</si>
  <si>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</si>
  <si>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</si>
  <si>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</si>
  <si>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</si>
  <si>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</si>
  <si>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</si>
  <si>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</si>
  <si>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</si>
  <si>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</si>
  <si>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</si>
  <si>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</si>
  <si>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</si>
  <si>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</si>
  <si>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</si>
  <si>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</si>
  <si>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</si>
  <si>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</si>
  <si>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</si>
  <si>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</si>
  <si>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</si>
  <si>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</si>
  <si>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</si>
  <si>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</si>
  <si>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</si>
  <si>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</si>
  <si>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</si>
  <si>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</si>
  <si>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</si>
  <si>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</si>
  <si>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</si>
  <si>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</si>
  <si>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</si>
  <si>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</si>
  <si>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</si>
  <si>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ustawy, pobranych nienależnie lub w nadmiernej wysok.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</si>
  <si>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</si>
  <si>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</si>
  <si>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</si>
  <si>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</si>
  <si>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</si>
  <si>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</si>
  <si>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</si>
  <si>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</si>
  <si>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</si>
  <si>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</si>
  <si>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</si>
  <si>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</si>
  <si>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</si>
  <si>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</si>
  <si>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</si>
  <si>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</si>
  <si>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</si>
  <si>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</si>
  <si>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</si>
  <si>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Urzędy gmin /miast i mist na prawach powiatu/</t>
  </si>
  <si>
    <t xml:space="preserve">Gospodarka odpadami  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</si>
  <si>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</si>
  <si>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</si>
  <si>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</si>
  <si>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</si>
  <si>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</si>
  <si>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</si>
  <si>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</si>
  <si>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</si>
  <si>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</si>
  <si>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</si>
  <si>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</si>
  <si>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</si>
  <si>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</si>
  <si>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</si>
  <si>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</si>
  <si>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</si>
  <si>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</si>
  <si>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</si>
  <si>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</si>
  <si>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</si>
  <si>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</si>
  <si>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</si>
  <si>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</si>
  <si>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</si>
  <si>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80149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</si>
  <si>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</si>
  <si>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</si>
  <si>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</si>
  <si>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</si>
  <si>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</si>
  <si>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</si>
  <si>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</si>
  <si>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</si>
  <si>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</si>
  <si>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</si>
  <si>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</si>
  <si>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</si>
  <si>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</si>
  <si>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</si>
  <si>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</si>
  <si>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</si>
  <si>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</si>
  <si>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</si>
  <si>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</si>
  <si>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</si>
  <si>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</si>
  <si>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</si>
  <si>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</si>
  <si>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</si>
  <si>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</si>
  <si>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</si>
  <si>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</si>
  <si>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</si>
  <si>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Pomoc materialna dla uczniów o charakterze socjalnym</t>
  </si>
  <si>
    <t>Wydatki osobowe nie zaliczone do wynagrodzeń</t>
  </si>
  <si>
    <t>85501</t>
  </si>
  <si>
    <t>85502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</si>
  <si>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</si>
  <si>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</si>
  <si>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</si>
  <si>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</si>
  <si>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</si>
  <si>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</si>
  <si>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</si>
  <si>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</si>
  <si>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</si>
  <si>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</si>
  <si>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</si>
  <si>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</si>
  <si>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</si>
  <si>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</si>
  <si>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</si>
  <si>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</si>
  <si>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</si>
  <si>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</si>
  <si>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</si>
  <si>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</si>
  <si>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</si>
  <si>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</si>
  <si>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</si>
  <si>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</si>
  <si>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</si>
  <si>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</si>
  <si>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</si>
  <si>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</si>
  <si>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</si>
  <si>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</si>
  <si>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</si>
  <si>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</si>
  <si>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</si>
  <si>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</si>
  <si>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</si>
  <si>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</si>
  <si>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</si>
  <si>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</si>
  <si>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</si>
  <si>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</si>
  <si>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</si>
  <si>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</si>
  <si>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dotacji na 2021r.</t>
  </si>
  <si>
    <t>Plan wydatków na 2021r.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</si>
  <si>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</si>
  <si>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</si>
  <si>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</si>
  <si>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</si>
  <si>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</si>
  <si>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</si>
  <si>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</si>
  <si>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</si>
  <si>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</si>
  <si>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</si>
  <si>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</si>
  <si>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</si>
  <si>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</si>
  <si>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</si>
  <si>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</si>
  <si>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</si>
  <si>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</si>
  <si>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</si>
  <si>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</si>
  <si>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</si>
  <si>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</si>
  <si>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</si>
  <si>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</si>
  <si>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</si>
  <si>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</si>
  <si>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</si>
  <si>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</si>
  <si>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</si>
  <si>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</si>
  <si>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</si>
  <si>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</si>
  <si>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</si>
  <si>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</si>
  <si>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</si>
  <si>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</si>
  <si>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75056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</si>
  <si>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</si>
  <si>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</si>
  <si>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</si>
  <si>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</si>
  <si>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</si>
  <si>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</si>
  <si>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</si>
  <si>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</si>
  <si>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</si>
  <si>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</si>
  <si>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</si>
  <si>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</si>
  <si>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</si>
  <si>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</si>
  <si>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</si>
  <si>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</si>
  <si>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</si>
  <si>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</si>
  <si>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</si>
  <si>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</si>
  <si>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</si>
  <si>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</si>
  <si>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</si>
  <si>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>85203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</si>
  <si>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</si>
  <si>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</si>
  <si>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</si>
  <si>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</si>
  <si>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</si>
  <si>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</si>
  <si>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</si>
  <si>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</si>
  <si>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</si>
  <si>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</si>
  <si>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</si>
  <si>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</si>
  <si>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"Kwarantanna nie chroni przed przemocą"</t>
  </si>
  <si>
    <t>do Zarządzenia Nr 94/21</t>
  </si>
  <si>
    <t>z dnia 30.06.2021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</si>
</sst>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2"/>
  <sheetViews>
    <sheetView workbookViewId="0" topLeftCell="A444">
      <selection activeCell="A300" sqref="A300:IV346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4" customWidth="1"/>
    <col min="6" max="6" width="6.625" style="0" customWidth="1"/>
    <col min="8" max="8" width="11.75390625" style="0" bestFit="1" customWidth="1"/>
  </cols>
  <sheetData>
    <row r="1" ht="12.75">
      <c r="E1" s="74" t="s">
        <v>209</v>
      </c>
    </row>
    <row r="2" spans="4:5" ht="12.75">
      <c r="D2" s="7" t="s">
        <v>414</v>
      </c>
      <c r="E2" s="74" t="s">
        <v>490</v>
      </c>
    </row>
    <row r="3" spans="4:5" ht="12.75">
      <c r="D3" s="6" t="s">
        <v>7</v>
      </c>
      <c r="E3" s="74" t="s">
        <v>157</v>
      </c>
    </row>
    <row r="4" spans="4:5" ht="12.75">
      <c r="D4" s="6"/>
      <c r="E4" s="74" t="s">
        <v>491</v>
      </c>
    </row>
    <row r="5" spans="1:5" ht="12.75">
      <c r="A5" s="1" t="s">
        <v>0</v>
      </c>
      <c r="B5" s="1" t="s">
        <v>3</v>
      </c>
      <c r="C5" s="1" t="s">
        <v>4</v>
      </c>
      <c r="D5" s="1" t="s">
        <v>5</v>
      </c>
      <c r="E5" s="77" t="s">
        <v>6</v>
      </c>
    </row>
    <row r="6" spans="1:5" ht="12.75">
      <c r="A6" s="7">
        <v>801</v>
      </c>
      <c r="B6" s="7"/>
      <c r="C6" s="7"/>
      <c r="D6" s="5" t="s">
        <v>8</v>
      </c>
      <c r="E6" s="87">
        <f>SUM(E7+E28+E33+E45)</f>
        <v>9940490</v>
      </c>
    </row>
    <row r="7" spans="1:5" s="5" customFormat="1" ht="12.75">
      <c r="A7" s="7"/>
      <c r="B7" s="7">
        <v>80101</v>
      </c>
      <c r="C7" s="7"/>
      <c r="D7" s="5" t="s">
        <v>2</v>
      </c>
      <c r="E7" s="87">
        <f>SUM(E8:E27)</f>
        <v>8892254</v>
      </c>
    </row>
    <row r="8" spans="3:5" ht="12.75">
      <c r="C8" s="6">
        <v>3020</v>
      </c>
      <c r="D8" t="s">
        <v>34</v>
      </c>
      <c r="E8" s="74">
        <v>40000</v>
      </c>
    </row>
    <row r="9" spans="3:5" ht="12.75">
      <c r="C9" s="6">
        <v>4010</v>
      </c>
      <c r="D9" t="s">
        <v>35</v>
      </c>
      <c r="E9" s="74">
        <v>6246840</v>
      </c>
    </row>
    <row r="10" spans="3:5" ht="12.75">
      <c r="C10" s="6">
        <v>4040</v>
      </c>
      <c r="D10" t="s">
        <v>36</v>
      </c>
      <c r="E10" s="74">
        <v>474338</v>
      </c>
    </row>
    <row r="11" spans="3:5" ht="12.75">
      <c r="C11" s="6">
        <v>4110</v>
      </c>
      <c r="D11" t="s">
        <v>37</v>
      </c>
      <c r="E11" s="74">
        <v>1045480</v>
      </c>
    </row>
    <row r="12" spans="1:5" ht="12.75">
      <c r="A12"/>
      <c r="B12"/>
      <c r="C12" s="6">
        <v>4120</v>
      </c>
      <c r="D12" t="s">
        <v>431</v>
      </c>
      <c r="E12" s="74">
        <v>125456</v>
      </c>
    </row>
    <row r="13" spans="1:5" ht="12.75">
      <c r="A13"/>
      <c r="B13"/>
      <c r="C13" s="6">
        <v>4140</v>
      </c>
      <c r="D13" t="s">
        <v>250</v>
      </c>
      <c r="E13" s="74">
        <v>13000</v>
      </c>
    </row>
    <row r="14" spans="1:5" ht="12.75">
      <c r="A14"/>
      <c r="B14"/>
      <c r="C14" s="6">
        <v>4170</v>
      </c>
      <c r="D14" t="s">
        <v>208</v>
      </c>
      <c r="E14" s="74">
        <v>20000</v>
      </c>
    </row>
    <row r="15" spans="1:5" ht="12.75">
      <c r="A15"/>
      <c r="B15"/>
      <c r="C15" s="6">
        <v>4210</v>
      </c>
      <c r="D15" t="s">
        <v>40</v>
      </c>
      <c r="E15" s="74">
        <v>70000</v>
      </c>
    </row>
    <row r="16" spans="1:5" ht="12.75">
      <c r="A16"/>
      <c r="B16"/>
      <c r="C16" s="6">
        <v>4240</v>
      </c>
      <c r="D16" t="s">
        <v>344</v>
      </c>
      <c r="E16" s="74">
        <v>20000</v>
      </c>
    </row>
    <row r="17" spans="1:5" ht="12.75">
      <c r="A17"/>
      <c r="B17"/>
      <c r="C17" s="6">
        <v>4260</v>
      </c>
      <c r="D17" t="s">
        <v>41</v>
      </c>
      <c r="E17" s="74">
        <v>370162</v>
      </c>
    </row>
    <row r="18" spans="1:5" ht="12.75">
      <c r="A18"/>
      <c r="B18"/>
      <c r="C18" s="6">
        <v>4270</v>
      </c>
      <c r="D18" t="s">
        <v>42</v>
      </c>
      <c r="E18" s="74">
        <v>24000</v>
      </c>
    </row>
    <row r="19" spans="1:5" ht="12.75">
      <c r="A19"/>
      <c r="B19"/>
      <c r="C19" s="6">
        <v>4280</v>
      </c>
      <c r="D19" t="s">
        <v>219</v>
      </c>
      <c r="E19" s="74">
        <v>5000</v>
      </c>
    </row>
    <row r="20" spans="1:5" ht="12.75">
      <c r="A20"/>
      <c r="B20"/>
      <c r="C20" s="6">
        <v>4300</v>
      </c>
      <c r="D20" t="s">
        <v>43</v>
      </c>
      <c r="E20" s="74">
        <v>113000</v>
      </c>
    </row>
    <row r="21" spans="1:5" ht="12.75">
      <c r="A21"/>
      <c r="B21"/>
      <c r="C21" s="6">
        <v>4360</v>
      </c>
      <c r="D21" t="s">
        <v>280</v>
      </c>
      <c r="E21" s="74">
        <v>10000</v>
      </c>
    </row>
    <row r="22" spans="1:5" ht="12.75">
      <c r="A22"/>
      <c r="B22"/>
      <c r="C22" s="6">
        <v>4410</v>
      </c>
      <c r="D22" t="s">
        <v>44</v>
      </c>
      <c r="E22" s="74">
        <v>4500</v>
      </c>
    </row>
    <row r="23" spans="1:5" ht="12.75">
      <c r="A23"/>
      <c r="B23"/>
      <c r="C23" s="6">
        <v>4430</v>
      </c>
      <c r="D23" t="s">
        <v>45</v>
      </c>
      <c r="E23" s="74">
        <v>12000</v>
      </c>
    </row>
    <row r="24" spans="1:5" ht="12.75">
      <c r="A24"/>
      <c r="B24"/>
      <c r="C24" s="6">
        <v>4440</v>
      </c>
      <c r="D24" t="s">
        <v>46</v>
      </c>
      <c r="E24" s="74">
        <v>274878</v>
      </c>
    </row>
    <row r="25" spans="1:5" ht="12.75">
      <c r="A25"/>
      <c r="B25"/>
      <c r="C25" s="6">
        <v>4700</v>
      </c>
      <c r="D25" t="s">
        <v>226</v>
      </c>
      <c r="E25" s="74">
        <v>1000</v>
      </c>
    </row>
    <row r="26" spans="1:4" ht="12.75">
      <c r="A26"/>
      <c r="B26"/>
      <c r="D26" t="s">
        <v>227</v>
      </c>
    </row>
    <row r="27" spans="1:5" ht="12.75">
      <c r="A27"/>
      <c r="B27"/>
      <c r="C27" s="6">
        <v>4710</v>
      </c>
      <c r="D27" t="s">
        <v>418</v>
      </c>
      <c r="E27" s="74">
        <v>22600</v>
      </c>
    </row>
    <row r="28" spans="1:5" ht="12.75">
      <c r="A28"/>
      <c r="B28" s="7">
        <v>80146</v>
      </c>
      <c r="C28" s="7"/>
      <c r="D28" s="5" t="s">
        <v>151</v>
      </c>
      <c r="E28" s="87">
        <f>SUM(E29:E32)</f>
        <v>42860</v>
      </c>
    </row>
    <row r="29" spans="1:5" ht="12.75">
      <c r="A29"/>
      <c r="B29" s="7"/>
      <c r="C29" s="53">
        <v>4210</v>
      </c>
      <c r="D29" t="s">
        <v>40</v>
      </c>
      <c r="E29" s="90">
        <v>8112</v>
      </c>
    </row>
    <row r="30" spans="1:5" ht="12.75">
      <c r="A30"/>
      <c r="C30" s="6">
        <v>4410</v>
      </c>
      <c r="D30" t="s">
        <v>44</v>
      </c>
      <c r="E30" s="74">
        <v>4321</v>
      </c>
    </row>
    <row r="31" spans="1:5" ht="12.75">
      <c r="A31"/>
      <c r="C31" s="6">
        <v>4700</v>
      </c>
      <c r="D31" t="s">
        <v>226</v>
      </c>
      <c r="E31" s="74">
        <v>30427</v>
      </c>
    </row>
    <row r="32" spans="1:4" ht="12.75">
      <c r="A32"/>
      <c r="D32" t="s">
        <v>227</v>
      </c>
    </row>
    <row r="33" spans="1:5" ht="12.75">
      <c r="A33"/>
      <c r="B33" s="57">
        <v>80148</v>
      </c>
      <c r="C33" s="57"/>
      <c r="D33" s="56" t="s">
        <v>286</v>
      </c>
      <c r="E33" s="88">
        <f>SUM(E34:E44)</f>
        <v>439757</v>
      </c>
    </row>
    <row r="34" spans="1:5" ht="12.75">
      <c r="A34"/>
      <c r="B34" s="57"/>
      <c r="C34" s="6">
        <v>3020</v>
      </c>
      <c r="D34" t="s">
        <v>34</v>
      </c>
      <c r="E34" s="105">
        <v>5500</v>
      </c>
    </row>
    <row r="35" spans="1:5" ht="12.75">
      <c r="A35"/>
      <c r="C35" s="6">
        <v>4010</v>
      </c>
      <c r="D35" t="s">
        <v>35</v>
      </c>
      <c r="E35" s="74">
        <v>318520</v>
      </c>
    </row>
    <row r="36" spans="1:5" ht="12.75">
      <c r="A36"/>
      <c r="C36" s="6">
        <v>4040</v>
      </c>
      <c r="D36" t="s">
        <v>36</v>
      </c>
      <c r="E36" s="74">
        <v>23620</v>
      </c>
    </row>
    <row r="37" spans="1:5" ht="12.75">
      <c r="A37"/>
      <c r="C37" s="6">
        <v>4110</v>
      </c>
      <c r="D37" t="s">
        <v>37</v>
      </c>
      <c r="E37" s="74">
        <v>57400</v>
      </c>
    </row>
    <row r="38" spans="1:5" ht="12.75">
      <c r="A38"/>
      <c r="C38" s="6">
        <v>4120</v>
      </c>
      <c r="D38" t="s">
        <v>431</v>
      </c>
      <c r="E38" s="74">
        <v>7180</v>
      </c>
    </row>
    <row r="39" spans="1:5" ht="12.75">
      <c r="A39"/>
      <c r="C39" s="6">
        <v>4210</v>
      </c>
      <c r="D39" t="s">
        <v>40</v>
      </c>
      <c r="E39" s="74">
        <v>4000</v>
      </c>
    </row>
    <row r="40" spans="1:5" ht="12.75">
      <c r="A40"/>
      <c r="C40" s="6">
        <v>4260</v>
      </c>
      <c r="D40" t="s">
        <v>41</v>
      </c>
      <c r="E40" s="74">
        <v>8000</v>
      </c>
    </row>
    <row r="41" spans="1:5" ht="12.75">
      <c r="A41"/>
      <c r="C41" s="6">
        <v>4270</v>
      </c>
      <c r="D41" t="s">
        <v>42</v>
      </c>
      <c r="E41" s="74">
        <v>1200</v>
      </c>
    </row>
    <row r="42" spans="1:5" ht="12.75">
      <c r="A42"/>
      <c r="C42" s="6">
        <v>4300</v>
      </c>
      <c r="D42" t="s">
        <v>43</v>
      </c>
      <c r="E42" s="74">
        <v>1200</v>
      </c>
    </row>
    <row r="43" spans="1:5" ht="12.75">
      <c r="A43"/>
      <c r="C43" s="6">
        <v>4440</v>
      </c>
      <c r="D43" t="s">
        <v>46</v>
      </c>
      <c r="E43" s="74">
        <v>11627</v>
      </c>
    </row>
    <row r="44" spans="3:5" ht="12.75">
      <c r="C44" s="6">
        <v>4710</v>
      </c>
      <c r="D44" t="s">
        <v>418</v>
      </c>
      <c r="E44" s="74">
        <v>1510</v>
      </c>
    </row>
    <row r="45" spans="2:5" ht="12.75">
      <c r="B45" s="57">
        <v>80150</v>
      </c>
      <c r="C45" s="57"/>
      <c r="D45" s="116" t="s">
        <v>345</v>
      </c>
      <c r="E45" s="88">
        <f>SUM(E49:E57)</f>
        <v>565619</v>
      </c>
    </row>
    <row r="46" ht="12.75">
      <c r="D46" s="116" t="s">
        <v>348</v>
      </c>
    </row>
    <row r="47" ht="12.75">
      <c r="D47" s="116" t="s">
        <v>349</v>
      </c>
    </row>
    <row r="48" ht="12.75">
      <c r="D48" s="118" t="s">
        <v>350</v>
      </c>
    </row>
    <row r="49" spans="3:5" ht="12.75">
      <c r="C49" s="6">
        <v>3020</v>
      </c>
      <c r="D49" t="s">
        <v>34</v>
      </c>
      <c r="E49" s="74">
        <v>1500</v>
      </c>
    </row>
    <row r="50" spans="3:5" ht="12.75">
      <c r="C50" s="6">
        <v>4010</v>
      </c>
      <c r="D50" t="s">
        <v>35</v>
      </c>
      <c r="E50" s="74">
        <v>406720</v>
      </c>
    </row>
    <row r="51" spans="3:5" ht="12.75">
      <c r="C51" s="6">
        <v>4040</v>
      </c>
      <c r="D51" t="s">
        <v>36</v>
      </c>
      <c r="E51" s="74">
        <v>43350</v>
      </c>
    </row>
    <row r="52" spans="3:5" ht="12.75">
      <c r="C52" s="6">
        <v>4110</v>
      </c>
      <c r="D52" t="s">
        <v>37</v>
      </c>
      <c r="E52" s="74">
        <v>74760</v>
      </c>
    </row>
    <row r="53" spans="3:5" ht="12.75">
      <c r="C53" s="6">
        <v>4120</v>
      </c>
      <c r="D53" t="s">
        <v>431</v>
      </c>
      <c r="E53" s="74">
        <v>10700</v>
      </c>
    </row>
    <row r="54" spans="3:5" ht="12.75">
      <c r="C54" s="6">
        <v>4240</v>
      </c>
      <c r="D54" t="s">
        <v>344</v>
      </c>
      <c r="E54" s="74">
        <v>2000</v>
      </c>
    </row>
    <row r="55" spans="3:5" ht="12.75">
      <c r="C55" s="6">
        <v>4270</v>
      </c>
      <c r="D55" t="s">
        <v>42</v>
      </c>
      <c r="E55" s="74">
        <v>1000</v>
      </c>
    </row>
    <row r="56" spans="3:5" ht="12.75">
      <c r="C56" s="6">
        <v>4440</v>
      </c>
      <c r="D56" t="s">
        <v>46</v>
      </c>
      <c r="E56" s="74">
        <v>23529</v>
      </c>
    </row>
    <row r="57" spans="3:5" ht="12.75">
      <c r="C57" s="6">
        <v>4710</v>
      </c>
      <c r="D57" t="s">
        <v>418</v>
      </c>
      <c r="E57" s="74">
        <v>2060</v>
      </c>
    </row>
    <row r="59" spans="1:5" ht="12.75">
      <c r="A59" s="7">
        <v>854</v>
      </c>
      <c r="B59" s="7"/>
      <c r="C59" s="7"/>
      <c r="D59" s="5" t="s">
        <v>47</v>
      </c>
      <c r="E59" s="87">
        <f>SUM(+E60+E73)</f>
        <v>530781</v>
      </c>
    </row>
    <row r="60" spans="1:5" s="5" customFormat="1" ht="12.75">
      <c r="A60" s="7"/>
      <c r="B60" s="7">
        <v>85401</v>
      </c>
      <c r="C60" s="7"/>
      <c r="D60" s="5" t="s">
        <v>48</v>
      </c>
      <c r="E60" s="87">
        <f>SUM(E61:E72)</f>
        <v>438381</v>
      </c>
    </row>
    <row r="61" spans="3:5" ht="12.75">
      <c r="C61" s="6">
        <v>3020</v>
      </c>
      <c r="D61" t="s">
        <v>34</v>
      </c>
      <c r="E61" s="74">
        <v>800</v>
      </c>
    </row>
    <row r="62" spans="3:5" ht="12.75">
      <c r="C62" s="6">
        <v>4010</v>
      </c>
      <c r="D62" t="s">
        <v>35</v>
      </c>
      <c r="E62" s="74">
        <v>299800</v>
      </c>
    </row>
    <row r="63" spans="3:5" ht="12.75">
      <c r="C63" s="6">
        <v>4040</v>
      </c>
      <c r="D63" t="s">
        <v>36</v>
      </c>
      <c r="E63" s="74">
        <v>26350</v>
      </c>
    </row>
    <row r="64" spans="3:5" ht="12.75">
      <c r="C64" s="6">
        <v>4110</v>
      </c>
      <c r="D64" t="s">
        <v>37</v>
      </c>
      <c r="E64" s="74">
        <v>54350</v>
      </c>
    </row>
    <row r="65" spans="3:5" ht="12.75">
      <c r="C65" s="6">
        <v>4120</v>
      </c>
      <c r="D65" t="s">
        <v>431</v>
      </c>
      <c r="E65" s="74">
        <v>7720</v>
      </c>
    </row>
    <row r="66" spans="3:5" ht="12.75">
      <c r="C66" s="6">
        <v>4210</v>
      </c>
      <c r="D66" t="s">
        <v>40</v>
      </c>
      <c r="E66" s="74">
        <v>4800</v>
      </c>
    </row>
    <row r="67" spans="3:5" ht="12.75">
      <c r="C67" s="6">
        <v>4240</v>
      </c>
      <c r="D67" t="s">
        <v>344</v>
      </c>
      <c r="E67" s="74">
        <v>2000</v>
      </c>
    </row>
    <row r="68" spans="3:5" ht="12.75">
      <c r="C68" s="6">
        <v>4260</v>
      </c>
      <c r="D68" t="s">
        <v>41</v>
      </c>
      <c r="E68" s="74">
        <v>24000</v>
      </c>
    </row>
    <row r="69" spans="3:5" ht="12.75">
      <c r="C69" s="6">
        <v>4270</v>
      </c>
      <c r="D69" t="s">
        <v>42</v>
      </c>
      <c r="E69" s="74">
        <v>800</v>
      </c>
    </row>
    <row r="70" spans="3:5" ht="12.75">
      <c r="C70" s="6">
        <v>4300</v>
      </c>
      <c r="D70" t="s">
        <v>43</v>
      </c>
      <c r="E70" s="74">
        <v>1200</v>
      </c>
    </row>
    <row r="71" spans="3:5" ht="12.75">
      <c r="C71" s="6">
        <v>4440</v>
      </c>
      <c r="D71" t="s">
        <v>46</v>
      </c>
      <c r="E71" s="74">
        <v>15141</v>
      </c>
    </row>
    <row r="72" spans="3:5" ht="12.75">
      <c r="C72" s="6">
        <v>4710</v>
      </c>
      <c r="D72" t="s">
        <v>418</v>
      </c>
      <c r="E72" s="74">
        <v>1420</v>
      </c>
    </row>
    <row r="73" spans="2:5" ht="12.75">
      <c r="B73" s="57">
        <v>85416</v>
      </c>
      <c r="C73" s="57"/>
      <c r="D73" s="56" t="s">
        <v>390</v>
      </c>
      <c r="E73" s="88">
        <f>SUM(E74:E74)</f>
        <v>92400</v>
      </c>
    </row>
    <row r="74" spans="3:5" ht="12.75">
      <c r="C74" s="6">
        <v>3240</v>
      </c>
      <c r="D74" s="58" t="s">
        <v>207</v>
      </c>
      <c r="E74" s="74">
        <v>92400</v>
      </c>
    </row>
    <row r="84" ht="12.75">
      <c r="E84" s="74" t="s">
        <v>18</v>
      </c>
    </row>
    <row r="85" ht="12.75">
      <c r="E85" s="74" t="s">
        <v>490</v>
      </c>
    </row>
    <row r="86" spans="4:5" ht="12.75">
      <c r="D86" s="7" t="s">
        <v>414</v>
      </c>
      <c r="E86" s="74" t="s">
        <v>157</v>
      </c>
    </row>
    <row r="87" spans="4:5" ht="12.75">
      <c r="D87" s="7" t="s">
        <v>10</v>
      </c>
      <c r="E87" s="74" t="s">
        <v>491</v>
      </c>
    </row>
    <row r="88" spans="1:5" ht="12.75">
      <c r="A88" s="1" t="s">
        <v>0</v>
      </c>
      <c r="B88" s="1" t="s">
        <v>3</v>
      </c>
      <c r="C88" s="1" t="s">
        <v>4</v>
      </c>
      <c r="D88" s="1" t="s">
        <v>5</v>
      </c>
      <c r="E88" s="77" t="s">
        <v>6</v>
      </c>
    </row>
    <row r="89" spans="1:5" s="5" customFormat="1" ht="12.75">
      <c r="A89" s="7">
        <v>852</v>
      </c>
      <c r="B89" s="7"/>
      <c r="C89" s="7"/>
      <c r="D89" s="5" t="s">
        <v>184</v>
      </c>
      <c r="E89" s="87">
        <f>E115+E121+E147+E172+E90+E192+E119+E103+E159+E94+E145+E175+E183+E107</f>
        <v>6571778.26</v>
      </c>
    </row>
    <row r="90" spans="1:5" s="2" customFormat="1" ht="12.75">
      <c r="A90" s="9"/>
      <c r="B90" s="9">
        <v>85202</v>
      </c>
      <c r="C90" s="9"/>
      <c r="D90" s="2" t="s">
        <v>190</v>
      </c>
      <c r="E90" s="89">
        <f>E91</f>
        <v>1263000</v>
      </c>
    </row>
    <row r="91" spans="1:5" s="2" customFormat="1" ht="12.75">
      <c r="A91" s="9"/>
      <c r="B91" s="9"/>
      <c r="C91" s="9">
        <v>4330</v>
      </c>
      <c r="D91" s="2" t="s">
        <v>205</v>
      </c>
      <c r="E91" s="89">
        <v>1263000</v>
      </c>
    </row>
    <row r="92" spans="1:5" s="5" customFormat="1" ht="13.5" customHeight="1">
      <c r="A92" s="7"/>
      <c r="B92" s="7"/>
      <c r="C92" s="6"/>
      <c r="D92" t="s">
        <v>206</v>
      </c>
      <c r="E92" s="89"/>
    </row>
    <row r="93" spans="1:5" s="5" customFormat="1" ht="13.5" customHeight="1">
      <c r="A93" s="7"/>
      <c r="B93" s="7"/>
      <c r="C93" s="6"/>
      <c r="D93"/>
      <c r="E93" s="89"/>
    </row>
    <row r="94" spans="1:5" s="5" customFormat="1" ht="13.5" customHeight="1">
      <c r="A94" s="7"/>
      <c r="B94" s="6">
        <v>85203</v>
      </c>
      <c r="C94" s="6"/>
      <c r="D94" t="s">
        <v>154</v>
      </c>
      <c r="E94" s="89">
        <f>SUM(E95:E100)</f>
        <v>306</v>
      </c>
    </row>
    <row r="95" spans="1:5" s="5" customFormat="1" ht="13.5" customHeight="1">
      <c r="A95" s="7"/>
      <c r="B95" s="6"/>
      <c r="C95" s="6">
        <v>4010</v>
      </c>
      <c r="D95" t="s">
        <v>35</v>
      </c>
      <c r="E95" s="89">
        <v>260</v>
      </c>
    </row>
    <row r="96" spans="1:5" s="5" customFormat="1" ht="13.5" customHeight="1">
      <c r="A96" s="7"/>
      <c r="B96" s="6"/>
      <c r="C96" s="6">
        <v>4110</v>
      </c>
      <c r="D96" t="s">
        <v>37</v>
      </c>
      <c r="E96" s="89">
        <v>46</v>
      </c>
    </row>
    <row r="97" spans="1:5" s="5" customFormat="1" ht="13.5" customHeight="1">
      <c r="A97" s="7"/>
      <c r="B97" s="6"/>
      <c r="C97" s="6">
        <v>4210</v>
      </c>
      <c r="D97" t="s">
        <v>40</v>
      </c>
      <c r="E97" s="89">
        <v>0</v>
      </c>
    </row>
    <row r="98" spans="1:5" s="5" customFormat="1" ht="13.5" customHeight="1">
      <c r="A98" s="7"/>
      <c r="B98" s="6"/>
      <c r="C98" s="6">
        <v>4220</v>
      </c>
      <c r="D98" t="s">
        <v>49</v>
      </c>
      <c r="E98" s="89">
        <v>0</v>
      </c>
    </row>
    <row r="99" spans="1:5" s="5" customFormat="1" ht="13.5" customHeight="1">
      <c r="A99" s="7"/>
      <c r="B99" s="7"/>
      <c r="C99" s="6">
        <v>4300</v>
      </c>
      <c r="D99" t="s">
        <v>43</v>
      </c>
      <c r="E99" s="89">
        <v>0</v>
      </c>
    </row>
    <row r="100" spans="1:5" s="5" customFormat="1" ht="13.5" customHeight="1">
      <c r="A100" s="7"/>
      <c r="B100" s="7"/>
      <c r="C100" s="6">
        <v>4400</v>
      </c>
      <c r="D100" t="s">
        <v>242</v>
      </c>
      <c r="E100" s="89">
        <v>0</v>
      </c>
    </row>
    <row r="101" spans="1:5" s="5" customFormat="1" ht="13.5" customHeight="1">
      <c r="A101" s="7"/>
      <c r="B101" s="7"/>
      <c r="C101" s="6"/>
      <c r="D101" t="s">
        <v>232</v>
      </c>
      <c r="E101" s="89"/>
    </row>
    <row r="102" spans="1:5" s="5" customFormat="1" ht="13.5" customHeight="1">
      <c r="A102" s="7"/>
      <c r="B102" s="7"/>
      <c r="C102" s="6"/>
      <c r="D102"/>
      <c r="E102" s="89"/>
    </row>
    <row r="103" spans="1:5" s="5" customFormat="1" ht="13.5" customHeight="1">
      <c r="A103" s="7"/>
      <c r="B103" s="33" t="s">
        <v>351</v>
      </c>
      <c r="C103" s="60"/>
      <c r="D103" s="47" t="s">
        <v>352</v>
      </c>
      <c r="E103" s="104">
        <f>SUM(E104:E105)</f>
        <v>2000</v>
      </c>
    </row>
    <row r="104" spans="1:5" s="5" customFormat="1" ht="13.5" customHeight="1">
      <c r="A104" s="7"/>
      <c r="B104" s="59"/>
      <c r="C104" s="6">
        <v>4210</v>
      </c>
      <c r="D104" t="s">
        <v>40</v>
      </c>
      <c r="E104" s="104">
        <v>1000</v>
      </c>
    </row>
    <row r="105" spans="1:5" s="5" customFormat="1" ht="13.5" customHeight="1">
      <c r="A105" s="7"/>
      <c r="B105" s="59"/>
      <c r="C105" s="6">
        <v>4300</v>
      </c>
      <c r="D105" t="s">
        <v>43</v>
      </c>
      <c r="E105" s="104">
        <v>1000</v>
      </c>
    </row>
    <row r="106" spans="1:5" s="5" customFormat="1" ht="13.5" customHeight="1">
      <c r="A106" s="7"/>
      <c r="B106" s="59"/>
      <c r="C106" s="6"/>
      <c r="D106"/>
      <c r="E106" s="104"/>
    </row>
    <row r="107" spans="1:5" s="5" customFormat="1" ht="13.5" customHeight="1">
      <c r="A107" s="7"/>
      <c r="B107" s="33" t="s">
        <v>351</v>
      </c>
      <c r="C107" s="60"/>
      <c r="D107" s="47" t="s">
        <v>352</v>
      </c>
      <c r="E107" s="104">
        <f>SUM(E109:E113)</f>
        <v>21101</v>
      </c>
    </row>
    <row r="108" spans="1:5" s="5" customFormat="1" ht="13.5" customHeight="1">
      <c r="A108" s="7"/>
      <c r="B108" s="59"/>
      <c r="C108" s="6"/>
      <c r="D108" s="47" t="s">
        <v>489</v>
      </c>
      <c r="E108" s="104"/>
    </row>
    <row r="109" spans="1:5" s="5" customFormat="1" ht="13.5" customHeight="1">
      <c r="A109" s="7"/>
      <c r="B109" s="59"/>
      <c r="C109" s="6">
        <v>4010</v>
      </c>
      <c r="D109" t="s">
        <v>35</v>
      </c>
      <c r="E109" s="104">
        <v>5680</v>
      </c>
    </row>
    <row r="110" spans="1:5" s="5" customFormat="1" ht="13.5" customHeight="1">
      <c r="A110" s="7"/>
      <c r="B110" s="59"/>
      <c r="C110" s="6">
        <v>4110</v>
      </c>
      <c r="D110" t="s">
        <v>37</v>
      </c>
      <c r="E110" s="104">
        <v>1288</v>
      </c>
    </row>
    <row r="111" spans="1:5" s="5" customFormat="1" ht="13.5" customHeight="1">
      <c r="A111" s="7"/>
      <c r="B111" s="59"/>
      <c r="C111" s="6">
        <v>4120</v>
      </c>
      <c r="D111" t="s">
        <v>431</v>
      </c>
      <c r="E111" s="104">
        <v>172</v>
      </c>
    </row>
    <row r="112" spans="1:5" s="5" customFormat="1" ht="13.5" customHeight="1">
      <c r="A112" s="7"/>
      <c r="B112" s="59"/>
      <c r="C112" s="6">
        <v>4170</v>
      </c>
      <c r="D112" t="s">
        <v>208</v>
      </c>
      <c r="E112" s="104">
        <v>1760</v>
      </c>
    </row>
    <row r="113" spans="1:5" s="5" customFormat="1" ht="13.5" customHeight="1">
      <c r="A113" s="7"/>
      <c r="B113" s="59"/>
      <c r="C113" s="6">
        <v>4300</v>
      </c>
      <c r="D113" t="s">
        <v>43</v>
      </c>
      <c r="E113" s="104">
        <v>12201</v>
      </c>
    </row>
    <row r="114" spans="1:5" s="5" customFormat="1" ht="13.5" customHeight="1">
      <c r="A114" s="7"/>
      <c r="B114" s="59"/>
      <c r="C114" s="6"/>
      <c r="D114"/>
      <c r="E114" s="104"/>
    </row>
    <row r="115" spans="2:5" ht="12.75">
      <c r="B115" s="6">
        <v>85214</v>
      </c>
      <c r="D115" t="s">
        <v>252</v>
      </c>
      <c r="E115" s="74">
        <f>SUM(E117:E118)</f>
        <v>891564</v>
      </c>
    </row>
    <row r="116" ht="12.75">
      <c r="D116" t="s">
        <v>214</v>
      </c>
    </row>
    <row r="117" spans="3:5" ht="12.75">
      <c r="C117" s="6">
        <v>3110</v>
      </c>
      <c r="D117" t="s">
        <v>51</v>
      </c>
      <c r="E117" s="74">
        <v>876564</v>
      </c>
    </row>
    <row r="118" spans="3:5" ht="12.75">
      <c r="C118" s="6">
        <v>4300</v>
      </c>
      <c r="D118" t="s">
        <v>43</v>
      </c>
      <c r="E118" s="74">
        <v>15000</v>
      </c>
    </row>
    <row r="119" spans="2:5" ht="12.75">
      <c r="B119" s="6">
        <v>85216</v>
      </c>
      <c r="D119" t="s">
        <v>255</v>
      </c>
      <c r="E119" s="74">
        <f>SUM(E120:E120)</f>
        <v>664440</v>
      </c>
    </row>
    <row r="120" spans="3:5" ht="12.75">
      <c r="C120" s="6">
        <v>3110</v>
      </c>
      <c r="D120" t="s">
        <v>51</v>
      </c>
      <c r="E120" s="74">
        <v>664440</v>
      </c>
    </row>
    <row r="121" spans="2:5" ht="12.75">
      <c r="B121" s="6">
        <v>85219</v>
      </c>
      <c r="D121" t="s">
        <v>274</v>
      </c>
      <c r="E121" s="74">
        <f>SUM(E122:E144)</f>
        <v>1697567</v>
      </c>
    </row>
    <row r="122" spans="3:5" ht="12.75">
      <c r="C122" s="6">
        <v>3020</v>
      </c>
      <c r="D122" t="s">
        <v>34</v>
      </c>
      <c r="E122" s="74">
        <v>22950</v>
      </c>
    </row>
    <row r="123" spans="1:5" ht="12.75">
      <c r="A123"/>
      <c r="B123"/>
      <c r="C123" s="6">
        <v>4010</v>
      </c>
      <c r="D123" t="s">
        <v>35</v>
      </c>
      <c r="E123" s="74">
        <v>1165000</v>
      </c>
    </row>
    <row r="124" spans="1:5" ht="12.75">
      <c r="A124"/>
      <c r="B124"/>
      <c r="C124" s="6">
        <v>4040</v>
      </c>
      <c r="D124" t="s">
        <v>36</v>
      </c>
      <c r="E124" s="74">
        <v>95366</v>
      </c>
    </row>
    <row r="125" spans="1:5" ht="12.75">
      <c r="A125"/>
      <c r="B125"/>
      <c r="C125" s="6">
        <v>4110</v>
      </c>
      <c r="D125" t="s">
        <v>37</v>
      </c>
      <c r="E125" s="74">
        <v>210000</v>
      </c>
    </row>
    <row r="126" spans="1:5" ht="12.75">
      <c r="A126"/>
      <c r="B126"/>
      <c r="C126" s="6">
        <v>4120</v>
      </c>
      <c r="D126" t="s">
        <v>431</v>
      </c>
      <c r="E126" s="74">
        <v>24000</v>
      </c>
    </row>
    <row r="127" spans="1:5" ht="12.75">
      <c r="A127"/>
      <c r="B127"/>
      <c r="C127" s="6">
        <v>4140</v>
      </c>
      <c r="D127" t="s">
        <v>309</v>
      </c>
      <c r="E127" s="74">
        <v>100</v>
      </c>
    </row>
    <row r="128" spans="1:5" ht="12.75">
      <c r="A128"/>
      <c r="B128"/>
      <c r="C128" s="6">
        <v>4170</v>
      </c>
      <c r="D128" t="s">
        <v>208</v>
      </c>
      <c r="E128" s="74">
        <v>27000</v>
      </c>
    </row>
    <row r="129" spans="1:5" ht="12.75">
      <c r="A129"/>
      <c r="B129"/>
      <c r="C129" s="6">
        <v>4210</v>
      </c>
      <c r="D129" t="s">
        <v>40</v>
      </c>
      <c r="E129" s="74">
        <v>25000</v>
      </c>
    </row>
    <row r="130" spans="1:5" ht="12.75">
      <c r="A130"/>
      <c r="B130"/>
      <c r="C130" s="6">
        <v>4260</v>
      </c>
      <c r="D130" t="s">
        <v>41</v>
      </c>
      <c r="E130" s="74">
        <v>22000</v>
      </c>
    </row>
    <row r="131" spans="1:5" ht="12.75">
      <c r="A131"/>
      <c r="B131"/>
      <c r="C131" s="6">
        <v>4270</v>
      </c>
      <c r="D131" t="s">
        <v>42</v>
      </c>
      <c r="E131" s="74">
        <v>3000</v>
      </c>
    </row>
    <row r="132" spans="1:5" ht="12.75">
      <c r="A132"/>
      <c r="B132"/>
      <c r="C132" s="6">
        <v>4280</v>
      </c>
      <c r="D132" t="s">
        <v>219</v>
      </c>
      <c r="E132" s="74">
        <v>1000</v>
      </c>
    </row>
    <row r="133" spans="1:5" ht="12.75">
      <c r="A133"/>
      <c r="B133"/>
      <c r="C133" s="6">
        <v>4300</v>
      </c>
      <c r="D133" t="s">
        <v>43</v>
      </c>
      <c r="E133" s="74">
        <v>30000</v>
      </c>
    </row>
    <row r="134" spans="1:5" ht="12.75">
      <c r="A134"/>
      <c r="B134"/>
      <c r="C134" s="6">
        <v>4360</v>
      </c>
      <c r="D134" t="s">
        <v>280</v>
      </c>
      <c r="E134" s="74">
        <v>12234</v>
      </c>
    </row>
    <row r="135" spans="1:5" ht="12.75">
      <c r="A135"/>
      <c r="B135"/>
      <c r="C135" s="6">
        <v>4400</v>
      </c>
      <c r="D135" t="s">
        <v>242</v>
      </c>
      <c r="E135" s="74">
        <v>1000</v>
      </c>
    </row>
    <row r="136" spans="1:4" ht="12.75">
      <c r="A136"/>
      <c r="B136"/>
      <c r="D136" t="s">
        <v>232</v>
      </c>
    </row>
    <row r="137" spans="1:5" ht="12.75">
      <c r="A137"/>
      <c r="B137"/>
      <c r="C137" s="6">
        <v>4410</v>
      </c>
      <c r="D137" t="s">
        <v>44</v>
      </c>
      <c r="E137" s="74">
        <v>2000</v>
      </c>
    </row>
    <row r="138" spans="1:5" ht="12.75">
      <c r="A138"/>
      <c r="B138"/>
      <c r="C138" s="6">
        <v>4430</v>
      </c>
      <c r="D138" t="s">
        <v>45</v>
      </c>
      <c r="E138" s="74">
        <v>3500</v>
      </c>
    </row>
    <row r="139" spans="1:5" ht="12.75">
      <c r="A139"/>
      <c r="C139" s="6">
        <v>4440</v>
      </c>
      <c r="D139" t="s">
        <v>46</v>
      </c>
      <c r="E139" s="74">
        <v>41082</v>
      </c>
    </row>
    <row r="140" spans="1:5" ht="12.75">
      <c r="A140"/>
      <c r="C140" s="6">
        <v>4480</v>
      </c>
      <c r="D140" t="s">
        <v>54</v>
      </c>
      <c r="E140" s="74">
        <v>3951</v>
      </c>
    </row>
    <row r="141" spans="1:5" ht="12.75">
      <c r="A141"/>
      <c r="C141" s="6">
        <v>4520</v>
      </c>
      <c r="D141" t="s">
        <v>313</v>
      </c>
      <c r="E141" s="74">
        <v>1800</v>
      </c>
    </row>
    <row r="142" spans="1:5" ht="12.75">
      <c r="A142"/>
      <c r="C142" s="6">
        <v>4700</v>
      </c>
      <c r="D142" t="s">
        <v>222</v>
      </c>
      <c r="E142" s="74">
        <v>2500</v>
      </c>
    </row>
    <row r="143" spans="1:4" ht="12.75">
      <c r="A143"/>
      <c r="D143" t="s">
        <v>223</v>
      </c>
    </row>
    <row r="144" spans="1:5" ht="12.75">
      <c r="A144"/>
      <c r="C144" s="6">
        <v>4710</v>
      </c>
      <c r="D144" t="s">
        <v>418</v>
      </c>
      <c r="E144" s="74">
        <v>4084</v>
      </c>
    </row>
    <row r="145" spans="1:5" ht="12.75">
      <c r="A145"/>
      <c r="B145" s="6">
        <v>85219</v>
      </c>
      <c r="D145" t="s">
        <v>450</v>
      </c>
      <c r="E145" s="74">
        <f>E146</f>
        <v>6600</v>
      </c>
    </row>
    <row r="146" spans="1:5" ht="12.75">
      <c r="A146"/>
      <c r="C146" s="6">
        <v>3110</v>
      </c>
      <c r="D146" t="s">
        <v>51</v>
      </c>
      <c r="E146" s="74">
        <v>6600</v>
      </c>
    </row>
    <row r="147" spans="1:5" ht="12.75">
      <c r="A147"/>
      <c r="B147" s="6">
        <v>85228</v>
      </c>
      <c r="D147" t="s">
        <v>155</v>
      </c>
      <c r="E147" s="74">
        <f>SUM(E148:E157)</f>
        <v>1571069</v>
      </c>
    </row>
    <row r="148" spans="1:5" ht="12.75">
      <c r="A148"/>
      <c r="C148" s="6">
        <v>4010</v>
      </c>
      <c r="D148" t="s">
        <v>35</v>
      </c>
      <c r="E148" s="74">
        <v>38610</v>
      </c>
    </row>
    <row r="149" spans="1:5" ht="12.75">
      <c r="A149"/>
      <c r="C149" s="6">
        <v>4110</v>
      </c>
      <c r="D149" t="s">
        <v>37</v>
      </c>
      <c r="E149" s="74">
        <v>239332</v>
      </c>
    </row>
    <row r="150" spans="1:5" ht="12.75">
      <c r="A150"/>
      <c r="C150" s="6">
        <v>4120</v>
      </c>
      <c r="D150" t="s">
        <v>431</v>
      </c>
      <c r="E150" s="74">
        <v>12000</v>
      </c>
    </row>
    <row r="151" spans="1:5" ht="12.75">
      <c r="A151"/>
      <c r="C151" s="6">
        <v>4170</v>
      </c>
      <c r="D151" t="s">
        <v>208</v>
      </c>
      <c r="E151" s="74">
        <v>1265000</v>
      </c>
    </row>
    <row r="152" spans="1:5" ht="12.75">
      <c r="A152"/>
      <c r="C152" s="6">
        <v>4210</v>
      </c>
      <c r="D152" t="s">
        <v>40</v>
      </c>
      <c r="E152" s="74">
        <v>10000</v>
      </c>
    </row>
    <row r="153" spans="1:5" ht="12.75">
      <c r="A153"/>
      <c r="C153" s="6">
        <v>4280</v>
      </c>
      <c r="D153" t="s">
        <v>219</v>
      </c>
      <c r="E153" s="74">
        <v>1600</v>
      </c>
    </row>
    <row r="154" spans="1:5" ht="12.75">
      <c r="A154"/>
      <c r="C154" s="6">
        <v>4300</v>
      </c>
      <c r="D154" t="s">
        <v>43</v>
      </c>
      <c r="E154" s="74">
        <v>1500</v>
      </c>
    </row>
    <row r="155" spans="1:5" ht="12.75">
      <c r="A155"/>
      <c r="C155" s="6">
        <v>4360</v>
      </c>
      <c r="D155" t="s">
        <v>280</v>
      </c>
      <c r="E155" s="74">
        <v>500</v>
      </c>
    </row>
    <row r="156" spans="1:5" ht="12.75">
      <c r="A156"/>
      <c r="C156" s="6">
        <v>4410</v>
      </c>
      <c r="D156" t="s">
        <v>44</v>
      </c>
      <c r="E156" s="74">
        <v>937</v>
      </c>
    </row>
    <row r="157" spans="1:5" ht="12.75">
      <c r="A157"/>
      <c r="C157" s="6">
        <v>4710</v>
      </c>
      <c r="D157" t="s">
        <v>418</v>
      </c>
      <c r="E157" s="74">
        <v>1590</v>
      </c>
    </row>
    <row r="159" spans="1:5" ht="12.75">
      <c r="A159"/>
      <c r="B159" s="6">
        <v>85228</v>
      </c>
      <c r="D159" t="s">
        <v>409</v>
      </c>
      <c r="E159" s="74">
        <f>SUM(E160:E170)</f>
        <v>175560</v>
      </c>
    </row>
    <row r="160" spans="1:5" ht="12.75">
      <c r="A160"/>
      <c r="C160" s="6">
        <v>3020</v>
      </c>
      <c r="D160" t="s">
        <v>34</v>
      </c>
      <c r="E160" s="74">
        <v>1400</v>
      </c>
    </row>
    <row r="161" spans="1:5" ht="12.75">
      <c r="A161"/>
      <c r="C161" s="6">
        <v>4010</v>
      </c>
      <c r="D161" t="s">
        <v>35</v>
      </c>
      <c r="E161" s="74">
        <v>120410</v>
      </c>
    </row>
    <row r="162" spans="1:5" ht="12.75">
      <c r="A162"/>
      <c r="C162" s="6">
        <v>4040</v>
      </c>
      <c r="D162" t="s">
        <v>36</v>
      </c>
      <c r="E162" s="74">
        <v>10200</v>
      </c>
    </row>
    <row r="163" spans="1:5" ht="12.75">
      <c r="A163"/>
      <c r="C163" s="6">
        <v>4110</v>
      </c>
      <c r="D163" t="s">
        <v>37</v>
      </c>
      <c r="E163" s="74">
        <v>31500</v>
      </c>
    </row>
    <row r="164" spans="1:5" ht="12.75">
      <c r="A164"/>
      <c r="C164" s="6">
        <v>4120</v>
      </c>
      <c r="D164" t="s">
        <v>431</v>
      </c>
      <c r="E164" s="74">
        <v>2150</v>
      </c>
    </row>
    <row r="165" spans="1:5" ht="12.75">
      <c r="A165"/>
      <c r="C165" s="6">
        <v>4210</v>
      </c>
      <c r="D165" t="s">
        <v>40</v>
      </c>
      <c r="E165" s="74">
        <v>870</v>
      </c>
    </row>
    <row r="166" spans="1:5" ht="12.75">
      <c r="A166"/>
      <c r="C166" s="6">
        <v>4280</v>
      </c>
      <c r="D166" t="s">
        <v>219</v>
      </c>
      <c r="E166" s="74">
        <v>100</v>
      </c>
    </row>
    <row r="167" spans="1:5" ht="12.75">
      <c r="A167"/>
      <c r="C167" s="6">
        <v>4360</v>
      </c>
      <c r="D167" t="s">
        <v>280</v>
      </c>
      <c r="E167" s="74">
        <v>1000</v>
      </c>
    </row>
    <row r="168" spans="1:5" ht="12.75">
      <c r="A168"/>
      <c r="C168" s="6">
        <v>4410</v>
      </c>
      <c r="D168" t="s">
        <v>44</v>
      </c>
      <c r="E168" s="74">
        <v>953</v>
      </c>
    </row>
    <row r="169" spans="1:5" ht="12.75">
      <c r="A169"/>
      <c r="C169" s="6">
        <v>4440</v>
      </c>
      <c r="D169" t="s">
        <v>46</v>
      </c>
      <c r="E169" s="74">
        <v>6977</v>
      </c>
    </row>
    <row r="170" spans="1:5" ht="12.75">
      <c r="A170"/>
      <c r="C170" s="6">
        <v>4710</v>
      </c>
      <c r="D170" t="s">
        <v>418</v>
      </c>
      <c r="E170" s="74">
        <v>0</v>
      </c>
    </row>
    <row r="172" spans="2:5" ht="12.75">
      <c r="B172" s="6">
        <v>85230</v>
      </c>
      <c r="D172" t="s">
        <v>375</v>
      </c>
      <c r="E172" s="74">
        <f>SUM(E173:E173)</f>
        <v>144153.3</v>
      </c>
    </row>
    <row r="173" spans="3:5" ht="13.5" customHeight="1">
      <c r="C173" s="6">
        <v>3110</v>
      </c>
      <c r="D173" t="s">
        <v>51</v>
      </c>
      <c r="E173" s="74">
        <v>144153.3</v>
      </c>
    </row>
    <row r="174" ht="13.5" customHeight="1"/>
    <row r="175" spans="2:5" ht="13.5" customHeight="1">
      <c r="B175" s="6">
        <v>85295</v>
      </c>
      <c r="D175" t="s">
        <v>474</v>
      </c>
      <c r="E175" s="74">
        <f>SUM(E176:E181)</f>
        <v>15000</v>
      </c>
    </row>
    <row r="176" spans="3:5" ht="13.5" customHeight="1">
      <c r="C176" s="6">
        <v>4010</v>
      </c>
      <c r="D176" t="s">
        <v>35</v>
      </c>
      <c r="E176" s="74">
        <v>8000</v>
      </c>
    </row>
    <row r="177" spans="3:5" ht="13.5" customHeight="1">
      <c r="C177" s="6">
        <v>4110</v>
      </c>
      <c r="D177" t="s">
        <v>37</v>
      </c>
      <c r="E177" s="74">
        <v>1400</v>
      </c>
    </row>
    <row r="178" spans="3:5" ht="13.5" customHeight="1">
      <c r="C178" s="6">
        <v>4120</v>
      </c>
      <c r="D178" t="s">
        <v>431</v>
      </c>
      <c r="E178" s="74">
        <v>200</v>
      </c>
    </row>
    <row r="179" spans="3:5" ht="13.5" customHeight="1">
      <c r="C179" s="6">
        <v>4210</v>
      </c>
      <c r="D179" t="s">
        <v>40</v>
      </c>
      <c r="E179" s="74">
        <v>3400</v>
      </c>
    </row>
    <row r="180" spans="3:5" ht="13.5" customHeight="1">
      <c r="C180" s="6">
        <v>4300</v>
      </c>
      <c r="D180" t="s">
        <v>43</v>
      </c>
      <c r="E180" s="74">
        <v>1000</v>
      </c>
    </row>
    <row r="181" spans="3:5" ht="13.5" customHeight="1">
      <c r="C181" s="6">
        <v>4410</v>
      </c>
      <c r="D181" t="s">
        <v>44</v>
      </c>
      <c r="E181" s="74">
        <v>1000</v>
      </c>
    </row>
    <row r="182" ht="13.5" customHeight="1"/>
    <row r="183" spans="2:5" ht="13.5" customHeight="1">
      <c r="B183" s="6">
        <v>85295</v>
      </c>
      <c r="D183" t="s">
        <v>475</v>
      </c>
      <c r="E183" s="74">
        <f>SUM(E184:E189)</f>
        <v>50217.96</v>
      </c>
    </row>
    <row r="184" spans="3:5" ht="13.5" customHeight="1">
      <c r="C184" s="6">
        <v>4110</v>
      </c>
      <c r="D184" t="s">
        <v>37</v>
      </c>
      <c r="E184" s="74">
        <v>4117</v>
      </c>
    </row>
    <row r="185" spans="3:5" ht="13.5" customHeight="1">
      <c r="C185" s="6">
        <v>4170</v>
      </c>
      <c r="D185" t="s">
        <v>208</v>
      </c>
      <c r="E185" s="74">
        <v>22547</v>
      </c>
    </row>
    <row r="186" spans="3:5" ht="13.5" customHeight="1">
      <c r="C186" s="6">
        <v>4210</v>
      </c>
      <c r="D186" t="s">
        <v>40</v>
      </c>
      <c r="E186" s="74">
        <v>6385.96</v>
      </c>
    </row>
    <row r="187" spans="3:5" ht="13.5" customHeight="1">
      <c r="C187" s="6">
        <v>4220</v>
      </c>
      <c r="D187" t="s">
        <v>49</v>
      </c>
      <c r="E187" s="74">
        <v>5468</v>
      </c>
    </row>
    <row r="188" spans="3:5" ht="13.5" customHeight="1">
      <c r="C188" s="6">
        <v>4260</v>
      </c>
      <c r="D188" t="s">
        <v>41</v>
      </c>
      <c r="E188" s="74">
        <v>1700</v>
      </c>
    </row>
    <row r="189" spans="3:5" ht="13.5" customHeight="1">
      <c r="C189" s="6">
        <v>4300</v>
      </c>
      <c r="D189" t="s">
        <v>43</v>
      </c>
      <c r="E189" s="74">
        <v>10000</v>
      </c>
    </row>
    <row r="190" ht="13.5" customHeight="1"/>
    <row r="191" spans="1:4" ht="12.75">
      <c r="A191" s="7">
        <v>852</v>
      </c>
      <c r="B191" s="7"/>
      <c r="C191" s="7"/>
      <c r="D191" s="5" t="s">
        <v>254</v>
      </c>
    </row>
    <row r="192" spans="2:5" ht="12.75">
      <c r="B192" s="6">
        <v>85213</v>
      </c>
      <c r="D192" t="s">
        <v>126</v>
      </c>
      <c r="E192" s="88">
        <f>SUM(E194:E194)</f>
        <v>69200</v>
      </c>
    </row>
    <row r="193" ht="12.75">
      <c r="D193" t="s">
        <v>198</v>
      </c>
    </row>
    <row r="194" spans="3:5" ht="12.75">
      <c r="C194" s="6">
        <v>4130</v>
      </c>
      <c r="D194" t="s">
        <v>125</v>
      </c>
      <c r="E194" s="74">
        <v>69200</v>
      </c>
    </row>
    <row r="196" spans="1:5" ht="12.75">
      <c r="A196" s="7">
        <v>851</v>
      </c>
      <c r="B196" s="7"/>
      <c r="C196" s="7"/>
      <c r="D196" s="5" t="s">
        <v>19</v>
      </c>
      <c r="E196" s="87">
        <f>E197+E220</f>
        <v>402650</v>
      </c>
    </row>
    <row r="197" spans="2:5" ht="12.75">
      <c r="B197" s="6">
        <v>85154</v>
      </c>
      <c r="D197" t="s">
        <v>20</v>
      </c>
      <c r="E197" s="74">
        <f>SUM(E198:E218)</f>
        <v>399150</v>
      </c>
    </row>
    <row r="198" spans="3:5" ht="12.75">
      <c r="C198" s="6">
        <v>3020</v>
      </c>
      <c r="D198" t="s">
        <v>34</v>
      </c>
      <c r="E198" s="74">
        <v>1790</v>
      </c>
    </row>
    <row r="199" spans="3:5" ht="12.75">
      <c r="C199" s="6">
        <v>4010</v>
      </c>
      <c r="D199" t="s">
        <v>35</v>
      </c>
      <c r="E199" s="74">
        <v>215730</v>
      </c>
    </row>
    <row r="200" spans="3:5" ht="12.75">
      <c r="C200" s="6">
        <v>4040</v>
      </c>
      <c r="D200" t="s">
        <v>36</v>
      </c>
      <c r="E200" s="74">
        <v>18000</v>
      </c>
    </row>
    <row r="201" spans="3:5" ht="12.75">
      <c r="C201" s="6">
        <v>4110</v>
      </c>
      <c r="D201" t="s">
        <v>37</v>
      </c>
      <c r="E201" s="74">
        <v>40460</v>
      </c>
    </row>
    <row r="202" spans="3:5" ht="12.75">
      <c r="C202" s="6">
        <v>4120</v>
      </c>
      <c r="D202" t="s">
        <v>431</v>
      </c>
      <c r="E202" s="74">
        <v>5670</v>
      </c>
    </row>
    <row r="203" spans="3:5" ht="12.75">
      <c r="C203" s="6">
        <v>4140</v>
      </c>
      <c r="D203" t="s">
        <v>250</v>
      </c>
      <c r="E203" s="74">
        <v>100</v>
      </c>
    </row>
    <row r="204" spans="3:5" ht="12.75">
      <c r="C204" s="6">
        <v>4170</v>
      </c>
      <c r="D204" t="s">
        <v>208</v>
      </c>
      <c r="E204" s="74">
        <v>6000</v>
      </c>
    </row>
    <row r="205" spans="3:5" ht="12.75">
      <c r="C205" s="6">
        <v>4210</v>
      </c>
      <c r="D205" t="s">
        <v>40</v>
      </c>
      <c r="E205" s="74">
        <v>13000</v>
      </c>
    </row>
    <row r="206" spans="3:5" ht="12.75">
      <c r="C206" s="6">
        <v>4260</v>
      </c>
      <c r="D206" t="s">
        <v>41</v>
      </c>
      <c r="E206" s="74">
        <v>19000</v>
      </c>
    </row>
    <row r="207" spans="3:5" ht="12.75">
      <c r="C207" s="6">
        <v>4270</v>
      </c>
      <c r="D207" t="s">
        <v>42</v>
      </c>
      <c r="E207" s="74">
        <v>2300</v>
      </c>
    </row>
    <row r="208" spans="3:5" ht="12.75">
      <c r="C208" s="6">
        <v>4280</v>
      </c>
      <c r="D208" t="s">
        <v>219</v>
      </c>
      <c r="E208" s="74">
        <v>100</v>
      </c>
    </row>
    <row r="209" spans="3:5" ht="12.75">
      <c r="C209" s="6">
        <v>4300</v>
      </c>
      <c r="D209" t="s">
        <v>43</v>
      </c>
      <c r="E209" s="74">
        <v>60024</v>
      </c>
    </row>
    <row r="210" spans="3:5" ht="12.75">
      <c r="C210" s="6">
        <v>4360</v>
      </c>
      <c r="D210" t="s">
        <v>280</v>
      </c>
      <c r="E210" s="74">
        <v>4600</v>
      </c>
    </row>
    <row r="211" spans="3:5" ht="12.75">
      <c r="C211" s="6">
        <v>4410</v>
      </c>
      <c r="D211" t="s">
        <v>44</v>
      </c>
      <c r="E211" s="74">
        <v>1000</v>
      </c>
    </row>
    <row r="212" spans="3:5" ht="12.75">
      <c r="C212" s="6">
        <v>4430</v>
      </c>
      <c r="D212" t="s">
        <v>45</v>
      </c>
      <c r="E212" s="74">
        <v>1150</v>
      </c>
    </row>
    <row r="213" spans="3:5" ht="12.75">
      <c r="C213" s="6">
        <v>4440</v>
      </c>
      <c r="D213" t="s">
        <v>46</v>
      </c>
      <c r="E213" s="74">
        <v>5426</v>
      </c>
    </row>
    <row r="214" spans="3:5" ht="12.75">
      <c r="C214" s="6">
        <v>4480</v>
      </c>
      <c r="D214" t="s">
        <v>54</v>
      </c>
      <c r="E214" s="74">
        <v>1000</v>
      </c>
    </row>
    <row r="215" spans="1:5" ht="12.75">
      <c r="A215" s="3"/>
      <c r="B215" s="3"/>
      <c r="C215" s="6">
        <v>4520</v>
      </c>
      <c r="D215" t="s">
        <v>313</v>
      </c>
      <c r="E215" s="74">
        <v>800</v>
      </c>
    </row>
    <row r="216" spans="3:5" ht="12.75">
      <c r="C216" s="6">
        <v>4700</v>
      </c>
      <c r="D216" t="s">
        <v>226</v>
      </c>
      <c r="E216" s="74">
        <v>1000</v>
      </c>
    </row>
    <row r="217" ht="12.75">
      <c r="D217" t="s">
        <v>227</v>
      </c>
    </row>
    <row r="218" spans="3:5" ht="12.75">
      <c r="C218" s="6">
        <v>4710</v>
      </c>
      <c r="D218" t="s">
        <v>418</v>
      </c>
      <c r="E218" s="74">
        <v>2000</v>
      </c>
    </row>
    <row r="220" spans="2:5" ht="12.75">
      <c r="B220" s="6">
        <v>85195</v>
      </c>
      <c r="D220" t="s">
        <v>456</v>
      </c>
      <c r="E220" s="74">
        <f>SUM(E221:E223)</f>
        <v>3500</v>
      </c>
    </row>
    <row r="221" spans="3:5" ht="12.75">
      <c r="C221" s="6">
        <v>4010</v>
      </c>
      <c r="D221" t="s">
        <v>35</v>
      </c>
      <c r="E221" s="74">
        <v>2900</v>
      </c>
    </row>
    <row r="222" spans="3:5" ht="12.75">
      <c r="C222" s="6">
        <v>4110</v>
      </c>
      <c r="D222" t="s">
        <v>37</v>
      </c>
      <c r="E222" s="74">
        <v>500</v>
      </c>
    </row>
    <row r="223" spans="3:5" ht="12.75">
      <c r="C223" s="6">
        <v>4120</v>
      </c>
      <c r="D223" t="s">
        <v>431</v>
      </c>
      <c r="E223" s="74">
        <v>100</v>
      </c>
    </row>
    <row r="226" spans="1:5" s="56" customFormat="1" ht="12.75">
      <c r="A226" s="57">
        <v>855</v>
      </c>
      <c r="B226" s="57"/>
      <c r="C226" s="57"/>
      <c r="D226" s="56" t="s">
        <v>368</v>
      </c>
      <c r="E226" s="88">
        <f>E227+E241</f>
        <v>439823</v>
      </c>
    </row>
    <row r="227" spans="2:5" ht="12.75">
      <c r="B227" s="53">
        <v>85504</v>
      </c>
      <c r="C227" s="53"/>
      <c r="D227" s="58" t="s">
        <v>312</v>
      </c>
      <c r="E227" s="90">
        <f>SUM(E228:E240)</f>
        <v>198443</v>
      </c>
    </row>
    <row r="228" spans="2:5" ht="12.75">
      <c r="B228" s="53"/>
      <c r="C228" s="6">
        <v>3020</v>
      </c>
      <c r="D228" t="s">
        <v>34</v>
      </c>
      <c r="E228" s="90">
        <v>1773</v>
      </c>
    </row>
    <row r="229" spans="2:5" ht="12.75">
      <c r="B229" s="53"/>
      <c r="C229" s="6">
        <v>4010</v>
      </c>
      <c r="D229" t="s">
        <v>35</v>
      </c>
      <c r="E229" s="90">
        <v>135700</v>
      </c>
    </row>
    <row r="230" spans="2:5" ht="12.75">
      <c r="B230" s="53"/>
      <c r="C230" s="6">
        <v>4040</v>
      </c>
      <c r="D230" t="s">
        <v>36</v>
      </c>
      <c r="E230" s="90">
        <v>12229</v>
      </c>
    </row>
    <row r="231" spans="2:5" ht="12.75">
      <c r="B231" s="53"/>
      <c r="C231" s="6">
        <v>4110</v>
      </c>
      <c r="D231" t="s">
        <v>37</v>
      </c>
      <c r="E231" s="90">
        <v>25200</v>
      </c>
    </row>
    <row r="232" spans="2:5" ht="12.75">
      <c r="B232" s="53"/>
      <c r="C232" s="6">
        <v>4120</v>
      </c>
      <c r="D232" t="s">
        <v>431</v>
      </c>
      <c r="E232" s="90">
        <v>3550</v>
      </c>
    </row>
    <row r="233" spans="2:5" ht="12.75">
      <c r="B233" s="53"/>
      <c r="C233" s="6">
        <v>4210</v>
      </c>
      <c r="D233" t="s">
        <v>40</v>
      </c>
      <c r="E233" s="90">
        <v>1060</v>
      </c>
    </row>
    <row r="234" spans="1:5" ht="12.75">
      <c r="A234"/>
      <c r="B234" s="53"/>
      <c r="C234" s="6">
        <v>4260</v>
      </c>
      <c r="D234" t="s">
        <v>41</v>
      </c>
      <c r="E234" s="90">
        <v>3430</v>
      </c>
    </row>
    <row r="235" spans="1:5" ht="12.75">
      <c r="A235"/>
      <c r="B235" s="53"/>
      <c r="C235" s="6">
        <v>4300</v>
      </c>
      <c r="D235" t="s">
        <v>43</v>
      </c>
      <c r="E235" s="90">
        <v>3750</v>
      </c>
    </row>
    <row r="236" spans="1:5" ht="12.75">
      <c r="A236"/>
      <c r="B236" s="53"/>
      <c r="C236" s="6">
        <v>4360</v>
      </c>
      <c r="D236" t="s">
        <v>280</v>
      </c>
      <c r="E236" s="90">
        <v>2700</v>
      </c>
    </row>
    <row r="237" spans="1:5" ht="12.75">
      <c r="A237"/>
      <c r="B237" s="53"/>
      <c r="C237" s="6">
        <v>4410</v>
      </c>
      <c r="D237" t="s">
        <v>44</v>
      </c>
      <c r="E237" s="90">
        <v>2600</v>
      </c>
    </row>
    <row r="238" spans="1:5" ht="12.75">
      <c r="A238"/>
      <c r="B238" s="53"/>
      <c r="C238" s="6">
        <v>4440</v>
      </c>
      <c r="D238" t="s">
        <v>46</v>
      </c>
      <c r="E238" s="90">
        <v>4651</v>
      </c>
    </row>
    <row r="239" spans="1:5" ht="12.75">
      <c r="A239"/>
      <c r="B239" s="53"/>
      <c r="C239" s="6">
        <v>4700</v>
      </c>
      <c r="D239" t="s">
        <v>222</v>
      </c>
      <c r="E239" s="90">
        <v>500</v>
      </c>
    </row>
    <row r="240" spans="1:5" ht="12.75">
      <c r="A240"/>
      <c r="B240" s="53"/>
      <c r="C240" s="6">
        <v>4710</v>
      </c>
      <c r="D240" t="s">
        <v>418</v>
      </c>
      <c r="E240" s="90">
        <v>1300</v>
      </c>
    </row>
    <row r="241" spans="1:5" ht="12.75">
      <c r="A241"/>
      <c r="B241" s="33" t="s">
        <v>374</v>
      </c>
      <c r="C241" s="60"/>
      <c r="D241" s="69" t="s">
        <v>311</v>
      </c>
      <c r="E241" s="97">
        <f>E242</f>
        <v>241380</v>
      </c>
    </row>
    <row r="242" spans="1:5" ht="12.75">
      <c r="A242"/>
      <c r="B242" s="59"/>
      <c r="C242" s="60">
        <v>4330</v>
      </c>
      <c r="D242" s="47" t="s">
        <v>318</v>
      </c>
      <c r="E242" s="97">
        <v>241380</v>
      </c>
    </row>
    <row r="243" spans="1:5" ht="12.75">
      <c r="A243"/>
      <c r="B243" s="59"/>
      <c r="C243" s="60"/>
      <c r="D243" s="47" t="s">
        <v>206</v>
      </c>
      <c r="E243" s="97"/>
    </row>
    <row r="253" ht="12.75">
      <c r="E253" s="74" t="s">
        <v>228</v>
      </c>
    </row>
    <row r="254" spans="4:5" ht="12.75">
      <c r="D254" s="7" t="s">
        <v>416</v>
      </c>
      <c r="E254" s="74" t="s">
        <v>490</v>
      </c>
    </row>
    <row r="255" spans="4:5" ht="12.75">
      <c r="D255" s="6" t="s">
        <v>11</v>
      </c>
      <c r="E255" s="74" t="s">
        <v>157</v>
      </c>
    </row>
    <row r="256" ht="12.75">
      <c r="E256" s="74" t="s">
        <v>491</v>
      </c>
    </row>
    <row r="257" spans="1:5" ht="12.75">
      <c r="A257" s="1" t="s">
        <v>0</v>
      </c>
      <c r="B257" s="1" t="s">
        <v>3</v>
      </c>
      <c r="C257" s="1" t="s">
        <v>4</v>
      </c>
      <c r="D257" s="1" t="s">
        <v>5</v>
      </c>
      <c r="E257" s="77" t="s">
        <v>6</v>
      </c>
    </row>
    <row r="258" spans="1:5" s="5" customFormat="1" ht="12.75">
      <c r="A258" s="7">
        <v>801</v>
      </c>
      <c r="B258" s="7"/>
      <c r="C258" s="7"/>
      <c r="D258" s="5" t="s">
        <v>8</v>
      </c>
      <c r="E258" s="87">
        <f>E259+E282+E287</f>
        <v>2177894</v>
      </c>
    </row>
    <row r="259" spans="1:5" s="56" customFormat="1" ht="12.75">
      <c r="A259" s="57"/>
      <c r="B259" s="57">
        <v>80104</v>
      </c>
      <c r="C259" s="57"/>
      <c r="D259" s="56" t="s">
        <v>156</v>
      </c>
      <c r="E259" s="88">
        <f>SUM(E260:E281)</f>
        <v>2151879</v>
      </c>
    </row>
    <row r="260" spans="3:5" ht="12.75">
      <c r="C260" s="6">
        <v>3020</v>
      </c>
      <c r="D260" t="s">
        <v>34</v>
      </c>
      <c r="E260" s="74">
        <v>11000</v>
      </c>
    </row>
    <row r="261" spans="3:5" ht="12.75">
      <c r="C261" s="6">
        <v>3050</v>
      </c>
      <c r="D261" t="s">
        <v>231</v>
      </c>
      <c r="E261" s="74">
        <v>1440</v>
      </c>
    </row>
    <row r="262" spans="1:5" ht="12.75">
      <c r="A262"/>
      <c r="B262"/>
      <c r="C262" s="6">
        <v>4010</v>
      </c>
      <c r="D262" t="s">
        <v>35</v>
      </c>
      <c r="E262" s="74">
        <v>1487386</v>
      </c>
    </row>
    <row r="263" spans="1:5" ht="12.75">
      <c r="A263"/>
      <c r="B263"/>
      <c r="C263" s="6">
        <v>4040</v>
      </c>
      <c r="D263" t="s">
        <v>36</v>
      </c>
      <c r="E263" s="74">
        <v>111834</v>
      </c>
    </row>
    <row r="264" spans="1:5" ht="12.75">
      <c r="A264"/>
      <c r="B264"/>
      <c r="C264" s="6">
        <v>4110</v>
      </c>
      <c r="D264" t="s">
        <v>37</v>
      </c>
      <c r="E264" s="74">
        <v>253263</v>
      </c>
    </row>
    <row r="265" spans="1:5" ht="12.75">
      <c r="A265"/>
      <c r="B265"/>
      <c r="C265" s="6">
        <v>4120</v>
      </c>
      <c r="D265" t="s">
        <v>431</v>
      </c>
      <c r="E265" s="74">
        <v>36931</v>
      </c>
    </row>
    <row r="266" spans="1:5" ht="12.75">
      <c r="A266"/>
      <c r="B266"/>
      <c r="C266" s="6">
        <v>4140</v>
      </c>
      <c r="D266" t="s">
        <v>38</v>
      </c>
      <c r="E266" s="74">
        <v>15000</v>
      </c>
    </row>
    <row r="267" spans="1:4" ht="12.75">
      <c r="A267"/>
      <c r="B267"/>
      <c r="D267" t="s">
        <v>39</v>
      </c>
    </row>
    <row r="268" spans="1:5" ht="12.75">
      <c r="A268"/>
      <c r="B268"/>
      <c r="C268" s="6">
        <v>4170</v>
      </c>
      <c r="D268" t="s">
        <v>208</v>
      </c>
      <c r="E268" s="74">
        <v>5000</v>
      </c>
    </row>
    <row r="269" spans="1:5" ht="12.75">
      <c r="A269"/>
      <c r="B269"/>
      <c r="C269" s="6">
        <v>4210</v>
      </c>
      <c r="D269" t="s">
        <v>40</v>
      </c>
      <c r="E269" s="74">
        <v>10000</v>
      </c>
    </row>
    <row r="270" spans="1:5" ht="12.75">
      <c r="A270"/>
      <c r="B270"/>
      <c r="C270" s="6">
        <v>4240</v>
      </c>
      <c r="D270" t="s">
        <v>344</v>
      </c>
      <c r="E270" s="74">
        <v>3000</v>
      </c>
    </row>
    <row r="271" spans="1:5" ht="12.75">
      <c r="A271"/>
      <c r="B271"/>
      <c r="C271" s="6">
        <v>4260</v>
      </c>
      <c r="D271" t="s">
        <v>41</v>
      </c>
      <c r="E271" s="74">
        <v>68166</v>
      </c>
    </row>
    <row r="272" spans="1:5" ht="12.75">
      <c r="A272"/>
      <c r="B272"/>
      <c r="C272" s="6">
        <v>4270</v>
      </c>
      <c r="D272" t="s">
        <v>42</v>
      </c>
      <c r="E272" s="74">
        <v>47233</v>
      </c>
    </row>
    <row r="273" spans="1:5" ht="12.75">
      <c r="A273"/>
      <c r="B273"/>
      <c r="C273" s="6">
        <v>4280</v>
      </c>
      <c r="D273" t="s">
        <v>219</v>
      </c>
      <c r="E273" s="74">
        <v>2000</v>
      </c>
    </row>
    <row r="274" spans="1:5" ht="12.75">
      <c r="A274"/>
      <c r="B274"/>
      <c r="C274" s="6">
        <v>4300</v>
      </c>
      <c r="D274" t="s">
        <v>43</v>
      </c>
      <c r="E274" s="74">
        <v>6000</v>
      </c>
    </row>
    <row r="275" spans="1:5" ht="12.75">
      <c r="A275"/>
      <c r="B275"/>
      <c r="C275" s="6">
        <v>4360</v>
      </c>
      <c r="D275" t="s">
        <v>280</v>
      </c>
      <c r="E275" s="74">
        <v>2850</v>
      </c>
    </row>
    <row r="276" spans="1:5" ht="12.75">
      <c r="A276"/>
      <c r="B276"/>
      <c r="C276" s="6">
        <v>4410</v>
      </c>
      <c r="D276" t="s">
        <v>44</v>
      </c>
      <c r="E276" s="74">
        <v>1000</v>
      </c>
    </row>
    <row r="277" spans="1:5" ht="12.75">
      <c r="A277"/>
      <c r="B277"/>
      <c r="C277" s="6">
        <v>4430</v>
      </c>
      <c r="D277" t="s">
        <v>45</v>
      </c>
      <c r="E277" s="74">
        <v>5000</v>
      </c>
    </row>
    <row r="278" spans="1:5" ht="12.75">
      <c r="A278" s="3"/>
      <c r="B278" s="3"/>
      <c r="C278" s="6">
        <v>4440</v>
      </c>
      <c r="D278" t="s">
        <v>46</v>
      </c>
      <c r="E278" s="85">
        <v>75276</v>
      </c>
    </row>
    <row r="279" spans="1:5" ht="12.75">
      <c r="A279" s="3"/>
      <c r="B279" s="3"/>
      <c r="C279" s="6">
        <v>4700</v>
      </c>
      <c r="D279" t="s">
        <v>226</v>
      </c>
      <c r="E279" s="85">
        <v>1000</v>
      </c>
    </row>
    <row r="280" spans="1:5" ht="12.75">
      <c r="A280" s="3"/>
      <c r="B280" s="3"/>
      <c r="D280" t="s">
        <v>227</v>
      </c>
      <c r="E280" s="85"/>
    </row>
    <row r="281" spans="1:5" ht="12.75">
      <c r="A281" s="3"/>
      <c r="B281" s="3"/>
      <c r="C281" s="6">
        <v>4710</v>
      </c>
      <c r="D281" t="s">
        <v>418</v>
      </c>
      <c r="E281" s="85">
        <v>8500</v>
      </c>
    </row>
    <row r="282" spans="1:5" s="56" customFormat="1" ht="12.75">
      <c r="A282" s="57"/>
      <c r="B282" s="57">
        <v>80146</v>
      </c>
      <c r="C282" s="57"/>
      <c r="D282" s="56" t="s">
        <v>151</v>
      </c>
      <c r="E282" s="88">
        <f>SUM(E283:E285)</f>
        <v>7415</v>
      </c>
    </row>
    <row r="283" spans="1:5" ht="12.75">
      <c r="A283" s="7"/>
      <c r="B283" s="7"/>
      <c r="C283" s="6">
        <v>4210</v>
      </c>
      <c r="D283" t="s">
        <v>40</v>
      </c>
      <c r="E283" s="90">
        <v>1251</v>
      </c>
    </row>
    <row r="284" spans="3:5" ht="12.75">
      <c r="C284" s="6">
        <v>4410</v>
      </c>
      <c r="D284" t="s">
        <v>44</v>
      </c>
      <c r="E284" s="74">
        <v>500</v>
      </c>
    </row>
    <row r="285" spans="3:5" ht="12.75">
      <c r="C285" s="6">
        <v>4700</v>
      </c>
      <c r="D285" t="s">
        <v>226</v>
      </c>
      <c r="E285" s="74">
        <v>5664</v>
      </c>
    </row>
    <row r="286" ht="12.75">
      <c r="D286" t="s">
        <v>227</v>
      </c>
    </row>
    <row r="287" spans="1:5" s="56" customFormat="1" ht="15.75">
      <c r="A287" s="57"/>
      <c r="B287" s="122" t="s">
        <v>340</v>
      </c>
      <c r="C287" s="123"/>
      <c r="D287" s="116" t="s">
        <v>345</v>
      </c>
      <c r="E287" s="88">
        <f>SUM(E289:E293)</f>
        <v>18600</v>
      </c>
    </row>
    <row r="288" spans="1:5" s="56" customFormat="1" ht="15.75">
      <c r="A288" s="57"/>
      <c r="B288" s="124"/>
      <c r="C288" s="123"/>
      <c r="D288" s="116" t="s">
        <v>410</v>
      </c>
      <c r="E288" s="88"/>
    </row>
    <row r="289" spans="1:5" s="56" customFormat="1" ht="15.75">
      <c r="A289" s="57"/>
      <c r="B289" s="124"/>
      <c r="C289" s="123"/>
      <c r="D289" s="116" t="s">
        <v>347</v>
      </c>
      <c r="E289" s="88"/>
    </row>
    <row r="290" spans="3:5" ht="12.75">
      <c r="C290" s="6">
        <v>4010</v>
      </c>
      <c r="D290" t="s">
        <v>35</v>
      </c>
      <c r="E290" s="74">
        <v>15300</v>
      </c>
    </row>
    <row r="291" spans="3:5" ht="12.75">
      <c r="C291" s="6">
        <v>4040</v>
      </c>
      <c r="D291" t="s">
        <v>36</v>
      </c>
      <c r="E291" s="74">
        <v>200</v>
      </c>
    </row>
    <row r="292" spans="3:5" ht="12.75">
      <c r="C292" s="6">
        <v>4110</v>
      </c>
      <c r="D292" t="s">
        <v>37</v>
      </c>
      <c r="E292" s="74">
        <v>2950</v>
      </c>
    </row>
    <row r="293" spans="3:5" ht="12.75">
      <c r="C293" s="6">
        <v>4120</v>
      </c>
      <c r="D293" t="s">
        <v>431</v>
      </c>
      <c r="E293" s="74">
        <v>150</v>
      </c>
    </row>
    <row r="300" spans="1:5" ht="12.75">
      <c r="A300" s="21"/>
      <c r="B300" s="21"/>
      <c r="C300" s="21"/>
      <c r="D300" s="22"/>
      <c r="E300" s="106"/>
    </row>
    <row r="301" ht="12.75">
      <c r="E301" s="74" t="s">
        <v>14</v>
      </c>
    </row>
    <row r="302" spans="4:5" ht="12.75">
      <c r="D302" s="7" t="s">
        <v>416</v>
      </c>
      <c r="E302" s="74" t="s">
        <v>490</v>
      </c>
    </row>
    <row r="303" spans="4:5" ht="12.75">
      <c r="D303" s="6" t="s">
        <v>12</v>
      </c>
      <c r="E303" s="74" t="s">
        <v>157</v>
      </c>
    </row>
    <row r="304" ht="12.75">
      <c r="E304" s="74" t="s">
        <v>491</v>
      </c>
    </row>
    <row r="305" spans="1:5" ht="12.75">
      <c r="A305" s="1" t="s">
        <v>0</v>
      </c>
      <c r="B305" s="1" t="s">
        <v>3</v>
      </c>
      <c r="C305" s="1" t="s">
        <v>4</v>
      </c>
      <c r="D305" s="1" t="s">
        <v>5</v>
      </c>
      <c r="E305" s="77" t="s">
        <v>6</v>
      </c>
    </row>
    <row r="306" spans="1:5" s="5" customFormat="1" ht="12.75">
      <c r="A306" s="7">
        <v>801</v>
      </c>
      <c r="B306" s="7"/>
      <c r="C306" s="7"/>
      <c r="D306" s="5" t="s">
        <v>8</v>
      </c>
      <c r="E306" s="87">
        <f>E307+E327+E332</f>
        <v>2317031</v>
      </c>
    </row>
    <row r="307" spans="1:5" s="56" customFormat="1" ht="12.75">
      <c r="A307" s="57"/>
      <c r="B307" s="57">
        <v>80104</v>
      </c>
      <c r="C307" s="57"/>
      <c r="D307" s="56" t="s">
        <v>156</v>
      </c>
      <c r="E307" s="88">
        <f>SUM(E308:E326)</f>
        <v>2176981</v>
      </c>
    </row>
    <row r="308" spans="3:5" ht="12.75">
      <c r="C308" s="6">
        <v>3020</v>
      </c>
      <c r="D308" t="s">
        <v>34</v>
      </c>
      <c r="E308" s="74">
        <v>11000</v>
      </c>
    </row>
    <row r="309" spans="3:5" ht="12.75">
      <c r="C309" s="6">
        <v>4010</v>
      </c>
      <c r="D309" t="s">
        <v>35</v>
      </c>
      <c r="E309" s="74">
        <v>1557386</v>
      </c>
    </row>
    <row r="310" spans="3:5" ht="12.75">
      <c r="C310" s="6">
        <v>4040</v>
      </c>
      <c r="D310" t="s">
        <v>36</v>
      </c>
      <c r="E310" s="74">
        <v>121582</v>
      </c>
    </row>
    <row r="311" spans="3:5" ht="12.75">
      <c r="C311" s="6">
        <v>4110</v>
      </c>
      <c r="D311" t="s">
        <v>37</v>
      </c>
      <c r="E311" s="74">
        <v>263151</v>
      </c>
    </row>
    <row r="312" spans="3:5" ht="12.75">
      <c r="C312" s="6">
        <v>4120</v>
      </c>
      <c r="D312" t="s">
        <v>431</v>
      </c>
      <c r="E312" s="74">
        <v>31646</v>
      </c>
    </row>
    <row r="313" spans="3:5" ht="12.75">
      <c r="C313" s="6">
        <v>4170</v>
      </c>
      <c r="D313" t="s">
        <v>208</v>
      </c>
      <c r="E313" s="74">
        <v>5000</v>
      </c>
    </row>
    <row r="314" spans="3:5" ht="12.75">
      <c r="C314" s="6">
        <v>4210</v>
      </c>
      <c r="D314" t="s">
        <v>40</v>
      </c>
      <c r="E314" s="74">
        <v>10000</v>
      </c>
    </row>
    <row r="315" spans="3:5" ht="12.75">
      <c r="C315" s="6">
        <v>4240</v>
      </c>
      <c r="D315" t="s">
        <v>344</v>
      </c>
      <c r="E315" s="74">
        <v>3000</v>
      </c>
    </row>
    <row r="316" spans="3:5" ht="12.75">
      <c r="C316" s="6">
        <v>4260</v>
      </c>
      <c r="D316" t="s">
        <v>41</v>
      </c>
      <c r="E316" s="74">
        <v>72000</v>
      </c>
    </row>
    <row r="317" spans="3:5" ht="12.75">
      <c r="C317" s="6">
        <v>4270</v>
      </c>
      <c r="D317" t="s">
        <v>42</v>
      </c>
      <c r="E317" s="74">
        <v>10000</v>
      </c>
    </row>
    <row r="318" spans="3:5" ht="12.75">
      <c r="C318" s="6">
        <v>4280</v>
      </c>
      <c r="D318" t="s">
        <v>219</v>
      </c>
      <c r="E318" s="74">
        <v>2000</v>
      </c>
    </row>
    <row r="319" spans="3:5" ht="12.75">
      <c r="C319" s="6">
        <v>4300</v>
      </c>
      <c r="D319" t="s">
        <v>43</v>
      </c>
      <c r="E319" s="74">
        <v>9145</v>
      </c>
    </row>
    <row r="320" spans="3:5" ht="12.75">
      <c r="C320" s="6">
        <v>4360</v>
      </c>
      <c r="D320" t="s">
        <v>280</v>
      </c>
      <c r="E320" s="74">
        <v>2850</v>
      </c>
    </row>
    <row r="321" spans="3:5" ht="12.75">
      <c r="C321" s="6">
        <v>4410</v>
      </c>
      <c r="D321" t="s">
        <v>44</v>
      </c>
      <c r="E321" s="74">
        <v>0</v>
      </c>
    </row>
    <row r="322" spans="3:5" ht="12.75">
      <c r="C322" s="6">
        <v>4430</v>
      </c>
      <c r="D322" t="s">
        <v>45</v>
      </c>
      <c r="E322" s="74">
        <v>2855</v>
      </c>
    </row>
    <row r="323" spans="1:5" ht="12.75">
      <c r="A323" s="3"/>
      <c r="B323" s="3"/>
      <c r="C323" s="6">
        <v>4440</v>
      </c>
      <c r="D323" t="s">
        <v>46</v>
      </c>
      <c r="E323" s="85">
        <v>71366</v>
      </c>
    </row>
    <row r="324" spans="1:5" ht="12.75">
      <c r="A324" s="3"/>
      <c r="B324" s="3"/>
      <c r="C324" s="6">
        <v>4700</v>
      </c>
      <c r="D324" t="s">
        <v>226</v>
      </c>
      <c r="E324" s="85">
        <v>0</v>
      </c>
    </row>
    <row r="325" spans="1:5" ht="12.75">
      <c r="A325" s="3"/>
      <c r="B325" s="3"/>
      <c r="D325" t="s">
        <v>227</v>
      </c>
      <c r="E325" s="85"/>
    </row>
    <row r="326" spans="1:5" ht="12.75">
      <c r="A326" s="3"/>
      <c r="B326" s="3"/>
      <c r="C326" s="6">
        <v>4710</v>
      </c>
      <c r="D326" t="s">
        <v>418</v>
      </c>
      <c r="E326" s="85">
        <v>4000</v>
      </c>
    </row>
    <row r="327" spans="1:5" s="56" customFormat="1" ht="12.75">
      <c r="A327" s="57"/>
      <c r="B327" s="57">
        <v>80146</v>
      </c>
      <c r="C327" s="57"/>
      <c r="D327" s="56" t="s">
        <v>151</v>
      </c>
      <c r="E327" s="88">
        <f>SUM(E328:E330)</f>
        <v>7690</v>
      </c>
    </row>
    <row r="328" spans="1:5" ht="12.75">
      <c r="A328" s="7"/>
      <c r="B328" s="7"/>
      <c r="C328" s="6">
        <v>4210</v>
      </c>
      <c r="D328" t="s">
        <v>40</v>
      </c>
      <c r="E328" s="105">
        <v>1441</v>
      </c>
    </row>
    <row r="329" spans="1:5" ht="12.75">
      <c r="A329" s="7"/>
      <c r="B329" s="7"/>
      <c r="C329" s="6">
        <v>4300</v>
      </c>
      <c r="D329" t="s">
        <v>43</v>
      </c>
      <c r="E329" s="105">
        <v>1000</v>
      </c>
    </row>
    <row r="330" spans="3:5" ht="12.75">
      <c r="C330" s="6">
        <v>4700</v>
      </c>
      <c r="D330" t="s">
        <v>226</v>
      </c>
      <c r="E330" s="74">
        <v>5249</v>
      </c>
    </row>
    <row r="331" ht="12.75">
      <c r="D331" t="s">
        <v>227</v>
      </c>
    </row>
    <row r="332" spans="1:5" s="56" customFormat="1" ht="15.75">
      <c r="A332" s="57"/>
      <c r="B332" s="122" t="s">
        <v>340</v>
      </c>
      <c r="C332" s="123"/>
      <c r="D332" s="116" t="s">
        <v>345</v>
      </c>
      <c r="E332" s="88">
        <f>SUM(E335:E342)</f>
        <v>132360</v>
      </c>
    </row>
    <row r="333" spans="1:5" s="56" customFormat="1" ht="15.75">
      <c r="A333" s="57"/>
      <c r="B333" s="124"/>
      <c r="C333" s="123"/>
      <c r="D333" s="116" t="s">
        <v>410</v>
      </c>
      <c r="E333" s="88"/>
    </row>
    <row r="334" spans="1:5" s="56" customFormat="1" ht="15.75">
      <c r="A334" s="57"/>
      <c r="B334" s="124"/>
      <c r="C334" s="123"/>
      <c r="D334" s="116" t="s">
        <v>347</v>
      </c>
      <c r="E334" s="88"/>
    </row>
    <row r="335" spans="1:5" ht="15">
      <c r="A335"/>
      <c r="B335" s="114"/>
      <c r="C335" s="6">
        <v>3020</v>
      </c>
      <c r="D335" t="s">
        <v>34</v>
      </c>
      <c r="E335" s="105">
        <v>260</v>
      </c>
    </row>
    <row r="336" spans="1:5" ht="15">
      <c r="A336"/>
      <c r="B336" s="114"/>
      <c r="C336" s="115">
        <v>4010</v>
      </c>
      <c r="D336" s="113" t="s">
        <v>35</v>
      </c>
      <c r="E336" s="105">
        <v>94770</v>
      </c>
    </row>
    <row r="337" spans="1:5" ht="15">
      <c r="A337"/>
      <c r="B337" s="114"/>
      <c r="C337" s="6">
        <v>4040</v>
      </c>
      <c r="D337" t="s">
        <v>36</v>
      </c>
      <c r="E337" s="105">
        <v>7600</v>
      </c>
    </row>
    <row r="338" spans="1:5" ht="15">
      <c r="A338"/>
      <c r="B338" s="114"/>
      <c r="C338" s="115">
        <v>4110</v>
      </c>
      <c r="D338" s="113" t="s">
        <v>37</v>
      </c>
      <c r="E338" s="105">
        <v>17500</v>
      </c>
    </row>
    <row r="339" spans="1:5" ht="15">
      <c r="A339"/>
      <c r="B339" s="114"/>
      <c r="C339" s="115">
        <v>4120</v>
      </c>
      <c r="D339" t="s">
        <v>431</v>
      </c>
      <c r="E339" s="105">
        <v>2500</v>
      </c>
    </row>
    <row r="340" spans="1:5" ht="12.75">
      <c r="A340"/>
      <c r="C340" s="6">
        <v>4240</v>
      </c>
      <c r="D340" t="s">
        <v>344</v>
      </c>
      <c r="E340" s="74">
        <v>5000</v>
      </c>
    </row>
    <row r="341" spans="1:5" ht="12.75">
      <c r="A341"/>
      <c r="C341" s="6">
        <v>4440</v>
      </c>
      <c r="D341" t="s">
        <v>46</v>
      </c>
      <c r="E341" s="74">
        <v>3330</v>
      </c>
    </row>
    <row r="342" spans="1:5" ht="12.75">
      <c r="A342"/>
      <c r="C342" s="6">
        <v>4710</v>
      </c>
      <c r="D342" t="s">
        <v>418</v>
      </c>
      <c r="E342" s="74">
        <v>1400</v>
      </c>
    </row>
    <row r="356" spans="1:5" ht="12.75">
      <c r="A356"/>
      <c r="B356"/>
      <c r="C356"/>
      <c r="E356" s="74" t="s">
        <v>16</v>
      </c>
    </row>
    <row r="357" spans="1:5" ht="12.75">
      <c r="A357"/>
      <c r="B357"/>
      <c r="C357"/>
      <c r="D357" s="7" t="s">
        <v>416</v>
      </c>
      <c r="E357" s="74" t="s">
        <v>490</v>
      </c>
    </row>
    <row r="358" spans="1:5" ht="12.75">
      <c r="A358"/>
      <c r="B358"/>
      <c r="C358"/>
      <c r="D358" s="6" t="s">
        <v>15</v>
      </c>
      <c r="E358" s="74" t="s">
        <v>157</v>
      </c>
    </row>
    <row r="359" ht="12.75">
      <c r="E359" s="74" t="s">
        <v>491</v>
      </c>
    </row>
    <row r="360" spans="1:5" ht="12.75">
      <c r="A360" s="1" t="s">
        <v>0</v>
      </c>
      <c r="B360" s="1" t="s">
        <v>3</v>
      </c>
      <c r="C360" s="1" t="s">
        <v>4</v>
      </c>
      <c r="D360" s="1" t="s">
        <v>5</v>
      </c>
      <c r="E360" s="77" t="s">
        <v>6</v>
      </c>
    </row>
    <row r="361" spans="1:5" s="5" customFormat="1" ht="12.75">
      <c r="A361" s="7">
        <v>801</v>
      </c>
      <c r="B361" s="7"/>
      <c r="C361" s="7"/>
      <c r="D361" s="5" t="s">
        <v>8</v>
      </c>
      <c r="E361" s="87">
        <f>E362+E383+E388</f>
        <v>2013871</v>
      </c>
    </row>
    <row r="362" spans="1:5" s="56" customFormat="1" ht="12.75">
      <c r="A362" s="57"/>
      <c r="B362" s="57">
        <v>80104</v>
      </c>
      <c r="C362" s="57"/>
      <c r="D362" s="56" t="s">
        <v>156</v>
      </c>
      <c r="E362" s="88">
        <f>SUM(E363:E382)</f>
        <v>1819430</v>
      </c>
    </row>
    <row r="363" spans="3:5" ht="12.75">
      <c r="C363" s="6">
        <v>3020</v>
      </c>
      <c r="D363" t="s">
        <v>34</v>
      </c>
      <c r="E363" s="74">
        <v>11000</v>
      </c>
    </row>
    <row r="364" spans="3:5" ht="12.75">
      <c r="C364" s="6">
        <v>4010</v>
      </c>
      <c r="D364" t="s">
        <v>35</v>
      </c>
      <c r="E364" s="74">
        <v>1250000</v>
      </c>
    </row>
    <row r="365" spans="3:5" ht="12.75">
      <c r="C365" s="6">
        <v>4040</v>
      </c>
      <c r="D365" t="s">
        <v>36</v>
      </c>
      <c r="E365" s="74">
        <v>102847</v>
      </c>
    </row>
    <row r="366" spans="3:5" ht="12.75">
      <c r="C366" s="6">
        <v>4110</v>
      </c>
      <c r="D366" t="s">
        <v>37</v>
      </c>
      <c r="E366" s="74">
        <v>212670</v>
      </c>
    </row>
    <row r="367" spans="3:5" ht="12.75">
      <c r="C367" s="6">
        <v>4120</v>
      </c>
      <c r="D367" t="s">
        <v>431</v>
      </c>
      <c r="E367" s="74">
        <v>31115</v>
      </c>
    </row>
    <row r="368" spans="3:5" ht="12.75">
      <c r="C368" s="6">
        <v>4170</v>
      </c>
      <c r="D368" t="s">
        <v>208</v>
      </c>
      <c r="E368" s="74">
        <v>5000</v>
      </c>
    </row>
    <row r="369" spans="3:5" ht="12.75">
      <c r="C369" s="6">
        <v>4210</v>
      </c>
      <c r="D369" t="s">
        <v>40</v>
      </c>
      <c r="E369" s="74">
        <v>10000</v>
      </c>
    </row>
    <row r="370" spans="3:5" ht="12.75">
      <c r="C370" s="6">
        <v>4240</v>
      </c>
      <c r="D370" t="s">
        <v>344</v>
      </c>
      <c r="E370" s="74">
        <v>3000</v>
      </c>
    </row>
    <row r="371" spans="3:5" ht="12.75">
      <c r="C371" s="6">
        <v>4260</v>
      </c>
      <c r="D371" t="s">
        <v>41</v>
      </c>
      <c r="E371" s="74">
        <v>62525</v>
      </c>
    </row>
    <row r="372" spans="3:5" ht="12.75">
      <c r="C372" s="6">
        <v>4270</v>
      </c>
      <c r="D372" t="s">
        <v>42</v>
      </c>
      <c r="E372" s="74">
        <v>10000</v>
      </c>
    </row>
    <row r="373" spans="3:5" ht="12.75">
      <c r="C373" s="6">
        <v>4280</v>
      </c>
      <c r="D373" t="s">
        <v>219</v>
      </c>
      <c r="E373" s="74">
        <v>2000</v>
      </c>
    </row>
    <row r="374" spans="3:5" ht="12.75">
      <c r="C374" s="6">
        <v>4300</v>
      </c>
      <c r="D374" t="s">
        <v>43</v>
      </c>
      <c r="E374" s="74">
        <v>9653</v>
      </c>
    </row>
    <row r="375" spans="3:5" ht="12.75">
      <c r="C375" s="6">
        <v>4360</v>
      </c>
      <c r="D375" t="s">
        <v>280</v>
      </c>
      <c r="E375" s="74">
        <v>2850</v>
      </c>
    </row>
    <row r="376" spans="3:5" ht="12.75">
      <c r="C376" s="6">
        <v>4410</v>
      </c>
      <c r="D376" t="s">
        <v>44</v>
      </c>
      <c r="E376" s="74">
        <v>1000</v>
      </c>
    </row>
    <row r="377" spans="3:5" ht="12.75">
      <c r="C377" s="6">
        <v>4430</v>
      </c>
      <c r="D377" t="s">
        <v>45</v>
      </c>
      <c r="E377" s="74">
        <v>2475</v>
      </c>
    </row>
    <row r="378" spans="1:5" ht="12.75">
      <c r="A378" s="3"/>
      <c r="B378" s="3"/>
      <c r="C378" s="6">
        <v>4440</v>
      </c>
      <c r="D378" t="s">
        <v>46</v>
      </c>
      <c r="E378" s="85">
        <v>69195</v>
      </c>
    </row>
    <row r="379" spans="1:5" ht="12.75">
      <c r="A379" s="3"/>
      <c r="B379" s="3"/>
      <c r="C379" s="6">
        <v>4700</v>
      </c>
      <c r="D379" t="s">
        <v>226</v>
      </c>
      <c r="E379" s="85">
        <v>1000</v>
      </c>
    </row>
    <row r="380" spans="1:5" ht="12.75">
      <c r="A380" s="3"/>
      <c r="B380" s="3"/>
      <c r="D380" t="s">
        <v>227</v>
      </c>
      <c r="E380" s="85"/>
    </row>
    <row r="381" spans="1:5" ht="12.75">
      <c r="A381" s="3"/>
      <c r="B381" s="3"/>
      <c r="C381" s="6">
        <v>4710</v>
      </c>
      <c r="D381" t="s">
        <v>418</v>
      </c>
      <c r="E381" s="85">
        <v>6000</v>
      </c>
    </row>
    <row r="382" spans="1:5" ht="12.75">
      <c r="A382" s="3"/>
      <c r="B382" s="3"/>
      <c r="C382" s="6">
        <v>6050</v>
      </c>
      <c r="D382" s="12" t="s">
        <v>218</v>
      </c>
      <c r="E382" s="85">
        <v>27100</v>
      </c>
    </row>
    <row r="383" spans="1:10" s="56" customFormat="1" ht="12.75">
      <c r="A383" s="57"/>
      <c r="B383" s="57">
        <v>80146</v>
      </c>
      <c r="C383" s="57"/>
      <c r="D383" s="56" t="s">
        <v>151</v>
      </c>
      <c r="E383" s="88">
        <f>SUM(E384:E387)</f>
        <v>7120</v>
      </c>
      <c r="G383" s="57"/>
      <c r="H383" s="57"/>
      <c r="J383" s="125"/>
    </row>
    <row r="384" spans="1:10" ht="12.75">
      <c r="A384" s="7"/>
      <c r="B384" s="7"/>
      <c r="C384" s="6">
        <v>4210</v>
      </c>
      <c r="D384" t="s">
        <v>40</v>
      </c>
      <c r="E384" s="90">
        <v>1801</v>
      </c>
      <c r="G384" s="6"/>
      <c r="H384" s="6"/>
      <c r="J384" s="4"/>
    </row>
    <row r="385" spans="1:10" ht="12.75">
      <c r="A385" s="7"/>
      <c r="B385" s="7"/>
      <c r="C385" s="6">
        <v>4300</v>
      </c>
      <c r="D385" t="s">
        <v>43</v>
      </c>
      <c r="E385" s="90">
        <v>1000</v>
      </c>
      <c r="G385" s="6"/>
      <c r="H385" s="6"/>
      <c r="J385" s="4"/>
    </row>
    <row r="386" spans="3:10" ht="12.75">
      <c r="C386" s="6">
        <v>4700</v>
      </c>
      <c r="D386" t="s">
        <v>226</v>
      </c>
      <c r="E386" s="74">
        <v>4319</v>
      </c>
      <c r="G386" s="6"/>
      <c r="H386" s="6"/>
      <c r="J386" s="4"/>
    </row>
    <row r="387" spans="4:10" ht="12.75">
      <c r="D387" t="s">
        <v>227</v>
      </c>
      <c r="G387" s="6"/>
      <c r="H387" s="6"/>
      <c r="J387" s="4"/>
    </row>
    <row r="388" spans="1:10" s="56" customFormat="1" ht="15.75">
      <c r="A388" s="57"/>
      <c r="B388" s="122" t="s">
        <v>340</v>
      </c>
      <c r="C388" s="123"/>
      <c r="D388" s="116" t="s">
        <v>345</v>
      </c>
      <c r="E388" s="88">
        <f>SUM(E391:E397)</f>
        <v>187321</v>
      </c>
      <c r="G388" s="57"/>
      <c r="H388" s="57"/>
      <c r="J388" s="125"/>
    </row>
    <row r="389" spans="1:10" s="56" customFormat="1" ht="15.75">
      <c r="A389" s="57"/>
      <c r="B389" s="124"/>
      <c r="C389" s="123"/>
      <c r="D389" s="116" t="s">
        <v>346</v>
      </c>
      <c r="E389" s="88"/>
      <c r="G389" s="57"/>
      <c r="H389" s="57"/>
      <c r="J389" s="125"/>
    </row>
    <row r="390" spans="1:10" s="56" customFormat="1" ht="15.75">
      <c r="A390" s="57"/>
      <c r="B390" s="124"/>
      <c r="C390" s="123"/>
      <c r="D390" s="116" t="s">
        <v>347</v>
      </c>
      <c r="E390" s="88"/>
      <c r="G390" s="57"/>
      <c r="H390" s="57"/>
      <c r="J390" s="125"/>
    </row>
    <row r="391" spans="2:10" ht="15">
      <c r="B391" s="114"/>
      <c r="C391" s="6">
        <v>3020</v>
      </c>
      <c r="D391" t="s">
        <v>34</v>
      </c>
      <c r="E391" s="105">
        <v>500</v>
      </c>
      <c r="G391" s="6"/>
      <c r="H391" s="6"/>
      <c r="J391" s="4"/>
    </row>
    <row r="392" spans="1:10" ht="15">
      <c r="A392"/>
      <c r="B392" s="114"/>
      <c r="C392" s="115">
        <v>4010</v>
      </c>
      <c r="D392" s="113" t="s">
        <v>35</v>
      </c>
      <c r="E392" s="105">
        <v>141977</v>
      </c>
      <c r="G392" s="6"/>
      <c r="H392" s="6"/>
      <c r="J392" s="4"/>
    </row>
    <row r="393" spans="1:10" ht="15">
      <c r="A393"/>
      <c r="B393" s="114"/>
      <c r="C393" s="6">
        <v>4040</v>
      </c>
      <c r="D393" t="s">
        <v>36</v>
      </c>
      <c r="E393" s="105">
        <v>12000</v>
      </c>
      <c r="G393" s="6"/>
      <c r="H393" s="6"/>
      <c r="J393" s="4"/>
    </row>
    <row r="394" spans="1:10" ht="15">
      <c r="A394"/>
      <c r="B394" s="114"/>
      <c r="C394" s="115">
        <v>4110</v>
      </c>
      <c r="D394" s="113" t="s">
        <v>37</v>
      </c>
      <c r="E394" s="105">
        <v>22200</v>
      </c>
      <c r="G394" s="6"/>
      <c r="H394" s="6"/>
      <c r="J394" s="4"/>
    </row>
    <row r="395" spans="1:10" ht="15">
      <c r="A395"/>
      <c r="B395" s="114"/>
      <c r="C395" s="115">
        <v>4120</v>
      </c>
      <c r="D395" t="s">
        <v>431</v>
      </c>
      <c r="E395" s="105">
        <v>3500</v>
      </c>
      <c r="G395" s="6"/>
      <c r="H395" s="6"/>
      <c r="J395" s="4"/>
    </row>
    <row r="396" spans="1:10" ht="12.75">
      <c r="A396"/>
      <c r="C396" s="6">
        <v>4440</v>
      </c>
      <c r="D396" t="s">
        <v>46</v>
      </c>
      <c r="E396" s="74">
        <v>6444</v>
      </c>
      <c r="G396" s="6"/>
      <c r="H396" s="6"/>
      <c r="J396" s="4"/>
    </row>
    <row r="397" spans="1:10" ht="12.75">
      <c r="A397"/>
      <c r="C397" s="6">
        <v>4710</v>
      </c>
      <c r="D397" t="s">
        <v>418</v>
      </c>
      <c r="E397" s="74">
        <v>700</v>
      </c>
      <c r="G397" s="6"/>
      <c r="H397" s="6"/>
      <c r="J397" s="4"/>
    </row>
    <row r="398" spans="1:10" ht="12.75">
      <c r="A398"/>
      <c r="G398" s="6"/>
      <c r="H398" s="6"/>
      <c r="J398" s="4"/>
    </row>
    <row r="399" spans="1:10" ht="12.75">
      <c r="A399"/>
      <c r="G399" s="6"/>
      <c r="H399" s="6"/>
      <c r="J399" s="4"/>
    </row>
    <row r="400" spans="1:10" ht="12.75">
      <c r="A400"/>
      <c r="G400" s="6"/>
      <c r="H400" s="6"/>
      <c r="J400" s="4"/>
    </row>
    <row r="401" spans="1:10" ht="12.75">
      <c r="A401"/>
      <c r="G401" s="6"/>
      <c r="H401" s="6"/>
      <c r="J401" s="4"/>
    </row>
    <row r="402" spans="1:10" ht="12.75">
      <c r="A402"/>
      <c r="G402" s="6"/>
      <c r="H402" s="6"/>
      <c r="J402" s="4"/>
    </row>
    <row r="403" spans="1:10" ht="12.75">
      <c r="A403"/>
      <c r="G403" s="6"/>
      <c r="H403" s="6"/>
      <c r="J403" s="4"/>
    </row>
    <row r="404" spans="1:10" ht="14.25" customHeight="1">
      <c r="A404"/>
      <c r="G404" s="6"/>
      <c r="H404" s="6"/>
      <c r="J404" s="4"/>
    </row>
    <row r="405" spans="1:10" ht="12.75">
      <c r="A405"/>
      <c r="G405" s="6"/>
      <c r="H405" s="6"/>
      <c r="J405" s="4"/>
    </row>
    <row r="406" spans="1:10" ht="12.75">
      <c r="A406"/>
      <c r="G406" s="6"/>
      <c r="H406" s="6"/>
      <c r="J406" s="4"/>
    </row>
    <row r="407" spans="1:10" ht="12.75">
      <c r="A407"/>
      <c r="G407" s="6"/>
      <c r="H407" s="6"/>
      <c r="J407" s="4"/>
    </row>
    <row r="408" spans="7:10" ht="12.75">
      <c r="G408" s="6"/>
      <c r="H408" s="6"/>
      <c r="J408" s="4"/>
    </row>
    <row r="409" spans="1:10" ht="12.75">
      <c r="A409" s="3"/>
      <c r="B409" s="3"/>
      <c r="E409" s="76"/>
      <c r="G409" s="6"/>
      <c r="H409" s="6"/>
      <c r="J409" s="4"/>
    </row>
    <row r="410" spans="1:10" ht="12.75">
      <c r="A410" s="21"/>
      <c r="B410" s="21"/>
      <c r="C410" s="21"/>
      <c r="D410" s="22"/>
      <c r="E410" s="106"/>
      <c r="G410" s="6"/>
      <c r="H410" s="6"/>
      <c r="J410" s="4"/>
    </row>
    <row r="411" spans="5:10" ht="12.75">
      <c r="E411" s="74" t="s">
        <v>9</v>
      </c>
      <c r="G411" s="6"/>
      <c r="H411" s="6"/>
      <c r="J411" s="4"/>
    </row>
    <row r="412" spans="4:10" ht="12.75">
      <c r="D412" s="7" t="s">
        <v>416</v>
      </c>
      <c r="E412" s="74" t="s">
        <v>490</v>
      </c>
      <c r="G412" s="6"/>
      <c r="H412" s="6"/>
      <c r="J412" s="4"/>
    </row>
    <row r="413" spans="4:10" ht="12.75">
      <c r="D413" s="6" t="s">
        <v>13</v>
      </c>
      <c r="E413" s="74" t="s">
        <v>157</v>
      </c>
      <c r="G413" s="6"/>
      <c r="H413" s="6"/>
      <c r="J413" s="4"/>
    </row>
    <row r="414" spans="5:10" ht="12.75">
      <c r="E414" s="74" t="s">
        <v>491</v>
      </c>
      <c r="G414" s="6"/>
      <c r="H414" s="6"/>
      <c r="J414" s="4"/>
    </row>
    <row r="415" spans="1:10" ht="12.75">
      <c r="A415" s="1" t="s">
        <v>0</v>
      </c>
      <c r="B415" s="1" t="s">
        <v>3</v>
      </c>
      <c r="C415" s="1" t="s">
        <v>4</v>
      </c>
      <c r="D415" s="1" t="s">
        <v>5</v>
      </c>
      <c r="E415" s="77" t="s">
        <v>6</v>
      </c>
      <c r="G415" s="6"/>
      <c r="H415" s="6"/>
      <c r="J415" s="4"/>
    </row>
    <row r="416" spans="1:10" s="5" customFormat="1" ht="12.75">
      <c r="A416" s="7">
        <v>801</v>
      </c>
      <c r="B416" s="7"/>
      <c r="C416" s="7"/>
      <c r="D416" s="5" t="s">
        <v>8</v>
      </c>
      <c r="E416" s="87">
        <f>E417+E439</f>
        <v>2201728</v>
      </c>
      <c r="G416" s="7"/>
      <c r="H416" s="7"/>
      <c r="J416" s="8"/>
    </row>
    <row r="417" spans="1:10" s="56" customFormat="1" ht="12.75">
      <c r="A417" s="57"/>
      <c r="B417" s="57">
        <v>80104</v>
      </c>
      <c r="C417" s="57"/>
      <c r="D417" s="56" t="s">
        <v>156</v>
      </c>
      <c r="E417" s="88">
        <f>SUM(E418:E438)</f>
        <v>2194278</v>
      </c>
      <c r="G417" s="57"/>
      <c r="H417" s="57"/>
      <c r="J417" s="125"/>
    </row>
    <row r="418" spans="3:10" ht="12.75">
      <c r="C418" s="6">
        <v>3020</v>
      </c>
      <c r="D418" t="s">
        <v>34</v>
      </c>
      <c r="E418" s="74">
        <v>12000</v>
      </c>
      <c r="G418" s="6"/>
      <c r="H418" s="6"/>
      <c r="J418" s="4"/>
    </row>
    <row r="419" spans="3:10" ht="12.75">
      <c r="C419" s="6">
        <v>4010</v>
      </c>
      <c r="D419" t="s">
        <v>35</v>
      </c>
      <c r="E419" s="74">
        <v>1542386</v>
      </c>
      <c r="G419" s="6"/>
      <c r="H419" s="6"/>
      <c r="J419" s="4"/>
    </row>
    <row r="420" spans="3:10" ht="12.75">
      <c r="C420" s="6">
        <v>4040</v>
      </c>
      <c r="D420" t="s">
        <v>36</v>
      </c>
      <c r="E420" s="74">
        <v>130000</v>
      </c>
      <c r="G420" s="6"/>
      <c r="H420" s="6"/>
      <c r="J420" s="4"/>
    </row>
    <row r="421" spans="3:10" ht="12.75">
      <c r="C421" s="6">
        <v>4110</v>
      </c>
      <c r="D421" t="s">
        <v>37</v>
      </c>
      <c r="E421" s="74">
        <v>262168</v>
      </c>
      <c r="G421" s="6"/>
      <c r="H421" s="6"/>
      <c r="J421" s="4"/>
    </row>
    <row r="422" spans="3:10" ht="12.75">
      <c r="C422" s="6">
        <v>4120</v>
      </c>
      <c r="D422" t="s">
        <v>431</v>
      </c>
      <c r="E422" s="74">
        <v>28279</v>
      </c>
      <c r="G422" s="6"/>
      <c r="H422" s="6"/>
      <c r="J422" s="4"/>
    </row>
    <row r="423" spans="3:10" ht="12.75">
      <c r="C423" s="6">
        <v>4170</v>
      </c>
      <c r="D423" t="s">
        <v>208</v>
      </c>
      <c r="E423" s="74">
        <v>5000</v>
      </c>
      <c r="G423" s="6"/>
      <c r="H423" s="6"/>
      <c r="J423" s="4"/>
    </row>
    <row r="424" spans="3:10" ht="12.75">
      <c r="C424" s="6">
        <v>4210</v>
      </c>
      <c r="D424" t="s">
        <v>40</v>
      </c>
      <c r="E424" s="74">
        <v>10000</v>
      </c>
      <c r="G424" s="6"/>
      <c r="H424" s="6"/>
      <c r="J424" s="4"/>
    </row>
    <row r="425" spans="3:10" ht="12.75">
      <c r="C425" s="6">
        <v>4240</v>
      </c>
      <c r="D425" t="s">
        <v>344</v>
      </c>
      <c r="E425" s="74">
        <v>3000</v>
      </c>
      <c r="G425" s="6"/>
      <c r="H425" s="6"/>
      <c r="J425" s="4"/>
    </row>
    <row r="426" spans="3:10" ht="12.75">
      <c r="C426" s="6">
        <v>4260</v>
      </c>
      <c r="D426" t="s">
        <v>41</v>
      </c>
      <c r="E426" s="74">
        <v>70000</v>
      </c>
      <c r="G426" s="6"/>
      <c r="H426" s="6"/>
      <c r="J426" s="4"/>
    </row>
    <row r="427" spans="3:10" ht="12.75">
      <c r="C427" s="6">
        <v>4270</v>
      </c>
      <c r="D427" t="s">
        <v>42</v>
      </c>
      <c r="E427" s="74">
        <v>10000</v>
      </c>
      <c r="G427" s="6"/>
      <c r="H427" s="6"/>
      <c r="J427" s="4"/>
    </row>
    <row r="428" spans="3:10" ht="12.75">
      <c r="C428" s="6">
        <v>4280</v>
      </c>
      <c r="D428" t="s">
        <v>219</v>
      </c>
      <c r="E428" s="74">
        <v>2000</v>
      </c>
      <c r="G428" s="6"/>
      <c r="H428" s="6"/>
      <c r="J428" s="4"/>
    </row>
    <row r="429" spans="3:10" ht="12.75">
      <c r="C429" s="6">
        <v>4300</v>
      </c>
      <c r="D429" t="s">
        <v>43</v>
      </c>
      <c r="E429" s="74">
        <v>7130</v>
      </c>
      <c r="G429" s="6"/>
      <c r="H429" s="6"/>
      <c r="J429" s="4"/>
    </row>
    <row r="430" spans="3:10" ht="12.75">
      <c r="C430" s="6">
        <v>4360</v>
      </c>
      <c r="D430" t="s">
        <v>280</v>
      </c>
      <c r="E430" s="74">
        <v>2850</v>
      </c>
      <c r="G430" s="6"/>
      <c r="H430" s="6"/>
      <c r="J430" s="4"/>
    </row>
    <row r="431" spans="3:10" ht="12.75">
      <c r="C431" s="6">
        <v>4400</v>
      </c>
      <c r="D431" t="s">
        <v>242</v>
      </c>
      <c r="E431" s="74">
        <v>15000</v>
      </c>
      <c r="G431" s="6"/>
      <c r="H431" s="6"/>
      <c r="J431" s="4"/>
    </row>
    <row r="432" spans="4:10" ht="12.75">
      <c r="D432" t="s">
        <v>232</v>
      </c>
      <c r="G432" s="6"/>
      <c r="H432" s="6"/>
      <c r="J432" s="4"/>
    </row>
    <row r="433" spans="3:10" ht="12.75">
      <c r="C433" s="6">
        <v>4410</v>
      </c>
      <c r="D433" t="s">
        <v>44</v>
      </c>
      <c r="E433" s="74">
        <v>1000</v>
      </c>
      <c r="G433" s="6"/>
      <c r="H433" s="6"/>
      <c r="J433" s="4"/>
    </row>
    <row r="434" spans="3:10" ht="12.75">
      <c r="C434" s="6">
        <v>4430</v>
      </c>
      <c r="D434" t="s">
        <v>45</v>
      </c>
      <c r="E434" s="74">
        <v>1870</v>
      </c>
      <c r="G434" s="6"/>
      <c r="H434" s="6"/>
      <c r="J434" s="4"/>
    </row>
    <row r="435" spans="1:10" ht="12.75">
      <c r="A435" s="3"/>
      <c r="B435" s="3"/>
      <c r="C435" s="6">
        <v>4440</v>
      </c>
      <c r="D435" t="s">
        <v>46</v>
      </c>
      <c r="E435" s="85">
        <v>81855</v>
      </c>
      <c r="G435" s="6"/>
      <c r="H435" s="6"/>
      <c r="J435" s="4"/>
    </row>
    <row r="436" spans="1:10" ht="12.75">
      <c r="A436" s="3"/>
      <c r="B436" s="3"/>
      <c r="C436" s="6">
        <v>4700</v>
      </c>
      <c r="D436" t="s">
        <v>226</v>
      </c>
      <c r="E436" s="85">
        <v>1000</v>
      </c>
      <c r="G436" s="6"/>
      <c r="H436" s="6"/>
      <c r="J436" s="4"/>
    </row>
    <row r="437" spans="1:10" ht="12.75">
      <c r="A437" s="3"/>
      <c r="B437" s="3"/>
      <c r="D437" t="s">
        <v>227</v>
      </c>
      <c r="E437" s="85"/>
      <c r="G437" s="6"/>
      <c r="H437" s="6"/>
      <c r="J437" s="4"/>
    </row>
    <row r="438" spans="1:10" ht="12.75">
      <c r="A438" s="3"/>
      <c r="B438" s="3"/>
      <c r="C438" s="6">
        <v>4710</v>
      </c>
      <c r="D438" t="s">
        <v>418</v>
      </c>
      <c r="E438" s="85">
        <v>8740</v>
      </c>
      <c r="G438" s="6"/>
      <c r="H438" s="6"/>
      <c r="J438" s="4"/>
    </row>
    <row r="439" spans="1:10" ht="12" customHeight="1">
      <c r="A439" s="7"/>
      <c r="B439" s="7">
        <v>80146</v>
      </c>
      <c r="C439" s="7"/>
      <c r="D439" s="5" t="s">
        <v>151</v>
      </c>
      <c r="E439" s="87">
        <f>SUM(E440:E441)</f>
        <v>7450</v>
      </c>
      <c r="G439" s="6"/>
      <c r="H439" s="6"/>
      <c r="J439" s="4"/>
    </row>
    <row r="440" spans="1:10" ht="12" customHeight="1">
      <c r="A440" s="7"/>
      <c r="B440" s="7"/>
      <c r="C440" s="6">
        <v>4210</v>
      </c>
      <c r="D440" t="s">
        <v>40</v>
      </c>
      <c r="E440" s="105">
        <v>1251</v>
      </c>
      <c r="G440" s="6"/>
      <c r="H440" s="6"/>
      <c r="J440" s="4"/>
    </row>
    <row r="441" spans="3:10" ht="12.75" customHeight="1">
      <c r="C441" s="6">
        <v>4700</v>
      </c>
      <c r="D441" t="s">
        <v>226</v>
      </c>
      <c r="E441" s="74">
        <v>6199</v>
      </c>
      <c r="G441" s="6"/>
      <c r="H441" s="6"/>
      <c r="J441" s="4"/>
    </row>
    <row r="442" spans="4:10" ht="12.75" customHeight="1">
      <c r="D442" t="s">
        <v>227</v>
      </c>
      <c r="G442" s="6"/>
      <c r="H442" s="6"/>
      <c r="J442" s="4"/>
    </row>
    <row r="443" spans="7:10" ht="12.75" customHeight="1">
      <c r="G443" s="6"/>
      <c r="H443" s="6"/>
      <c r="J443" s="4"/>
    </row>
    <row r="444" spans="7:10" ht="12.75" customHeight="1">
      <c r="G444" s="6"/>
      <c r="H444" s="6"/>
      <c r="J444" s="4"/>
    </row>
    <row r="445" spans="7:10" ht="12.75" customHeight="1">
      <c r="G445" s="6"/>
      <c r="H445" s="6"/>
      <c r="J445" s="4"/>
    </row>
    <row r="446" spans="7:10" ht="12.75" customHeight="1">
      <c r="G446" s="6"/>
      <c r="H446" s="6"/>
      <c r="J446" s="4"/>
    </row>
    <row r="447" spans="7:10" ht="12.75" customHeight="1">
      <c r="G447" s="6"/>
      <c r="H447" s="6"/>
      <c r="J447" s="4"/>
    </row>
    <row r="448" spans="7:10" ht="12.75" customHeight="1">
      <c r="G448" s="6"/>
      <c r="H448" s="6"/>
      <c r="J448" s="4"/>
    </row>
    <row r="449" spans="7:10" ht="12.75" customHeight="1">
      <c r="G449" s="6"/>
      <c r="H449" s="6"/>
      <c r="J449" s="4"/>
    </row>
    <row r="450" spans="7:10" ht="12.75" customHeight="1">
      <c r="G450" s="6"/>
      <c r="H450" s="6"/>
      <c r="J450" s="4"/>
    </row>
    <row r="451" spans="7:10" ht="12.75" customHeight="1">
      <c r="G451" s="6"/>
      <c r="H451" s="6"/>
      <c r="J451" s="4"/>
    </row>
    <row r="452" spans="7:10" ht="12.75" customHeight="1">
      <c r="G452" s="6"/>
      <c r="H452" s="6"/>
      <c r="J452" s="4"/>
    </row>
    <row r="453" spans="7:10" ht="12.75" customHeight="1">
      <c r="G453" s="6"/>
      <c r="H453" s="6"/>
      <c r="J453" s="4"/>
    </row>
    <row r="454" spans="5:10" ht="12.75">
      <c r="E454" s="74" t="s">
        <v>17</v>
      </c>
      <c r="G454" s="6"/>
      <c r="H454" s="6"/>
      <c r="J454" s="4"/>
    </row>
    <row r="455" spans="4:10" ht="12.75">
      <c r="D455" s="7" t="s">
        <v>415</v>
      </c>
      <c r="E455" s="74" t="s">
        <v>490</v>
      </c>
      <c r="G455" s="6"/>
      <c r="H455" s="6"/>
      <c r="J455" s="4"/>
    </row>
    <row r="456" spans="4:10" ht="12.75">
      <c r="D456" s="6" t="s">
        <v>21</v>
      </c>
      <c r="E456" s="74" t="s">
        <v>157</v>
      </c>
      <c r="G456" s="6"/>
      <c r="H456" s="6"/>
      <c r="J456" s="4"/>
    </row>
    <row r="457" spans="5:10" ht="12.75">
      <c r="E457" s="74" t="s">
        <v>491</v>
      </c>
      <c r="G457" s="6"/>
      <c r="H457" s="6"/>
      <c r="J457" s="4"/>
    </row>
    <row r="458" spans="1:10" ht="12.75">
      <c r="A458" s="1" t="s">
        <v>0</v>
      </c>
      <c r="B458" s="1" t="s">
        <v>3</v>
      </c>
      <c r="C458" s="1" t="s">
        <v>4</v>
      </c>
      <c r="D458" s="1" t="s">
        <v>5</v>
      </c>
      <c r="E458" s="77"/>
      <c r="G458" s="6"/>
      <c r="H458" s="6"/>
      <c r="J458" s="4"/>
    </row>
    <row r="459" spans="7:10" ht="12.75">
      <c r="G459" s="6"/>
      <c r="H459" s="6"/>
      <c r="J459" s="4"/>
    </row>
    <row r="460" spans="1:10" s="5" customFormat="1" ht="12.75">
      <c r="A460" s="7">
        <v>801</v>
      </c>
      <c r="B460" s="7"/>
      <c r="C460" s="7"/>
      <c r="D460" s="5" t="s">
        <v>8</v>
      </c>
      <c r="E460" s="87">
        <f>E461+E482+E488</f>
        <v>1728438</v>
      </c>
      <c r="G460" s="7"/>
      <c r="H460" s="7"/>
      <c r="J460" s="8"/>
    </row>
    <row r="461" spans="1:10" s="56" customFormat="1" ht="12.75">
      <c r="A461" s="57"/>
      <c r="B461" s="57">
        <v>80104</v>
      </c>
      <c r="C461" s="57"/>
      <c r="D461" s="56" t="s">
        <v>156</v>
      </c>
      <c r="E461" s="88">
        <f>SUM(E462:E481)</f>
        <v>1600640</v>
      </c>
      <c r="G461" s="57"/>
      <c r="H461" s="57"/>
      <c r="J461" s="125"/>
    </row>
    <row r="462" spans="3:10" ht="12.75">
      <c r="C462" s="6">
        <v>3020</v>
      </c>
      <c r="D462" t="s">
        <v>34</v>
      </c>
      <c r="E462" s="83">
        <v>10000</v>
      </c>
      <c r="G462" s="6"/>
      <c r="H462" s="6"/>
      <c r="J462" s="4"/>
    </row>
    <row r="463" spans="3:10" ht="12.75">
      <c r="C463" s="6">
        <v>4010</v>
      </c>
      <c r="D463" t="s">
        <v>35</v>
      </c>
      <c r="E463" s="83">
        <v>1045000</v>
      </c>
      <c r="G463" s="6"/>
      <c r="H463" s="6"/>
      <c r="J463" s="4"/>
    </row>
    <row r="464" spans="3:10" ht="12.75">
      <c r="C464" s="6">
        <v>4040</v>
      </c>
      <c r="D464" t="s">
        <v>36</v>
      </c>
      <c r="E464" s="83">
        <v>78979</v>
      </c>
      <c r="G464" s="6"/>
      <c r="H464" s="6"/>
      <c r="J464" s="4"/>
    </row>
    <row r="465" spans="3:10" ht="12.75">
      <c r="C465" s="6">
        <v>4110</v>
      </c>
      <c r="D465" t="s">
        <v>37</v>
      </c>
      <c r="E465" s="83">
        <v>177693</v>
      </c>
      <c r="G465" s="6"/>
      <c r="H465" s="6"/>
      <c r="J465" s="4"/>
    </row>
    <row r="466" spans="3:10" ht="12.75">
      <c r="C466" s="6">
        <v>4120</v>
      </c>
      <c r="D466" t="s">
        <v>431</v>
      </c>
      <c r="E466" s="83">
        <v>26091</v>
      </c>
      <c r="G466" s="6"/>
      <c r="H466" s="6"/>
      <c r="J466" s="4"/>
    </row>
    <row r="467" spans="3:10" ht="12.75">
      <c r="C467" s="6">
        <v>4170</v>
      </c>
      <c r="D467" t="s">
        <v>208</v>
      </c>
      <c r="E467" s="83">
        <v>5000</v>
      </c>
      <c r="G467" s="6"/>
      <c r="H467" s="6"/>
      <c r="J467" s="4"/>
    </row>
    <row r="468" spans="3:10" ht="12.75">
      <c r="C468" s="6">
        <v>4210</v>
      </c>
      <c r="D468" t="s">
        <v>40</v>
      </c>
      <c r="E468" s="83">
        <v>10000</v>
      </c>
      <c r="G468" s="6"/>
      <c r="H468" s="6"/>
      <c r="J468" s="4"/>
    </row>
    <row r="469" spans="3:10" ht="12.75">
      <c r="C469" s="6">
        <v>4240</v>
      </c>
      <c r="D469" t="s">
        <v>344</v>
      </c>
      <c r="E469" s="83">
        <v>3000</v>
      </c>
      <c r="G469" s="6"/>
      <c r="H469" s="6"/>
      <c r="J469" s="4"/>
    </row>
    <row r="470" spans="3:10" ht="12.75">
      <c r="C470" s="6">
        <v>4260</v>
      </c>
      <c r="D470" t="s">
        <v>41</v>
      </c>
      <c r="E470" s="83">
        <v>76366</v>
      </c>
      <c r="G470" s="6"/>
      <c r="H470" s="6"/>
      <c r="J470" s="4"/>
    </row>
    <row r="471" spans="3:10" ht="12.75">
      <c r="C471" s="6">
        <v>4270</v>
      </c>
      <c r="D471" t="s">
        <v>42</v>
      </c>
      <c r="E471" s="83">
        <v>10000</v>
      </c>
      <c r="G471" s="6"/>
      <c r="H471" s="6"/>
      <c r="J471" s="4"/>
    </row>
    <row r="472" spans="3:10" ht="12.75">
      <c r="C472" s="6">
        <v>4280</v>
      </c>
      <c r="D472" t="s">
        <v>219</v>
      </c>
      <c r="E472" s="83">
        <v>2000</v>
      </c>
      <c r="G472" s="6"/>
      <c r="H472" s="6"/>
      <c r="J472" s="4"/>
    </row>
    <row r="473" spans="3:10" ht="12.75">
      <c r="C473" s="6">
        <v>4300</v>
      </c>
      <c r="D473" t="s">
        <v>43</v>
      </c>
      <c r="E473" s="83">
        <v>8735</v>
      </c>
      <c r="G473" s="6"/>
      <c r="H473" s="6"/>
      <c r="J473" s="4"/>
    </row>
    <row r="474" spans="3:10" ht="12.75">
      <c r="C474" s="6">
        <v>4360</v>
      </c>
      <c r="D474" t="s">
        <v>280</v>
      </c>
      <c r="E474" s="83">
        <v>2850</v>
      </c>
      <c r="G474" s="6"/>
      <c r="H474" s="6"/>
      <c r="J474" s="4"/>
    </row>
    <row r="475" spans="3:10" ht="14.25" customHeight="1">
      <c r="C475" s="6">
        <v>4410</v>
      </c>
      <c r="D475" t="s">
        <v>44</v>
      </c>
      <c r="E475" s="83">
        <v>1000</v>
      </c>
      <c r="G475" s="6"/>
      <c r="H475" s="6"/>
      <c r="J475" s="4"/>
    </row>
    <row r="476" spans="3:10" ht="12.75">
      <c r="C476" s="6">
        <v>4430</v>
      </c>
      <c r="D476" t="s">
        <v>45</v>
      </c>
      <c r="E476" s="83">
        <v>1655</v>
      </c>
      <c r="G476" s="6"/>
      <c r="H476" s="6"/>
      <c r="J476" s="4"/>
    </row>
    <row r="477" spans="1:10" ht="12.75">
      <c r="A477" s="3"/>
      <c r="B477" s="3"/>
      <c r="C477" s="6">
        <v>4440</v>
      </c>
      <c r="D477" t="s">
        <v>46</v>
      </c>
      <c r="E477" s="83">
        <v>59271</v>
      </c>
      <c r="G477" s="6"/>
      <c r="H477" s="6"/>
      <c r="J477" s="4"/>
    </row>
    <row r="478" spans="1:10" ht="12.75">
      <c r="A478" s="3"/>
      <c r="B478" s="3"/>
      <c r="C478" s="6">
        <v>4700</v>
      </c>
      <c r="D478" t="s">
        <v>226</v>
      </c>
      <c r="E478" s="83">
        <v>1000</v>
      </c>
      <c r="G478" s="6"/>
      <c r="H478" s="6"/>
      <c r="J478" s="4"/>
    </row>
    <row r="479" spans="1:10" ht="12.75">
      <c r="A479" s="3"/>
      <c r="B479" s="3"/>
      <c r="D479" t="s">
        <v>227</v>
      </c>
      <c r="E479" s="83"/>
      <c r="G479" s="6"/>
      <c r="H479" s="6"/>
      <c r="J479" s="4"/>
    </row>
    <row r="480" spans="1:10" ht="12.75">
      <c r="A480" s="3"/>
      <c r="B480" s="3"/>
      <c r="C480" s="6">
        <v>4710</v>
      </c>
      <c r="D480" t="s">
        <v>418</v>
      </c>
      <c r="E480" s="83">
        <v>2000</v>
      </c>
      <c r="G480" s="6"/>
      <c r="H480" s="6"/>
      <c r="J480" s="4"/>
    </row>
    <row r="481" spans="1:10" ht="12.75">
      <c r="A481" s="3"/>
      <c r="B481" s="3"/>
      <c r="C481" s="6">
        <v>6050</v>
      </c>
      <c r="D481" s="12" t="s">
        <v>218</v>
      </c>
      <c r="E481" s="83">
        <v>80000</v>
      </c>
      <c r="G481" s="6"/>
      <c r="H481" s="6"/>
      <c r="J481" s="4"/>
    </row>
    <row r="482" spans="1:10" s="56" customFormat="1" ht="12.75">
      <c r="A482" s="57"/>
      <c r="B482" s="57">
        <v>80146</v>
      </c>
      <c r="C482" s="57"/>
      <c r="D482" s="56" t="s">
        <v>151</v>
      </c>
      <c r="E482" s="88">
        <f>SUM(E483:E486)</f>
        <v>6019</v>
      </c>
      <c r="G482" s="57"/>
      <c r="H482" s="57"/>
      <c r="J482" s="125"/>
    </row>
    <row r="483" spans="1:10" ht="12.75">
      <c r="A483" s="7"/>
      <c r="B483" s="7"/>
      <c r="C483" s="6">
        <v>4210</v>
      </c>
      <c r="D483" t="s">
        <v>40</v>
      </c>
      <c r="E483" s="74">
        <v>670</v>
      </c>
      <c r="G483" s="6"/>
      <c r="H483" s="6"/>
      <c r="J483" s="4"/>
    </row>
    <row r="484" spans="1:10" ht="12.75">
      <c r="A484" s="7"/>
      <c r="C484" s="6">
        <v>4300</v>
      </c>
      <c r="D484" t="s">
        <v>43</v>
      </c>
      <c r="E484" s="89">
        <v>1000</v>
      </c>
      <c r="G484" s="6"/>
      <c r="H484" s="6"/>
      <c r="J484" s="4"/>
    </row>
    <row r="485" spans="1:10" ht="12.75">
      <c r="A485" s="7"/>
      <c r="C485" s="6">
        <v>4410</v>
      </c>
      <c r="D485" t="s">
        <v>44</v>
      </c>
      <c r="E485" s="89">
        <v>600</v>
      </c>
      <c r="G485" s="6"/>
      <c r="H485" s="6"/>
      <c r="J485" s="4"/>
    </row>
    <row r="486" spans="1:10" ht="12.75">
      <c r="A486" s="3"/>
      <c r="B486" s="3"/>
      <c r="C486" s="6">
        <v>4700</v>
      </c>
      <c r="D486" t="s">
        <v>226</v>
      </c>
      <c r="E486" s="83">
        <v>3749</v>
      </c>
      <c r="G486" s="6"/>
      <c r="H486" s="6"/>
      <c r="J486" s="4"/>
    </row>
    <row r="487" spans="1:10" ht="12.75">
      <c r="A487" s="3"/>
      <c r="B487" s="3"/>
      <c r="D487" t="s">
        <v>227</v>
      </c>
      <c r="E487" s="83"/>
      <c r="G487" s="6"/>
      <c r="H487" s="6"/>
      <c r="J487" s="4"/>
    </row>
    <row r="488" spans="1:10" s="56" customFormat="1" ht="15.75">
      <c r="A488" s="57"/>
      <c r="B488" s="122" t="s">
        <v>340</v>
      </c>
      <c r="C488" s="123"/>
      <c r="D488" s="116" t="s">
        <v>345</v>
      </c>
      <c r="E488" s="88">
        <f>SUM(E491:E502)</f>
        <v>121779</v>
      </c>
      <c r="G488" s="57"/>
      <c r="H488" s="57"/>
      <c r="J488" s="125"/>
    </row>
    <row r="489" spans="1:10" s="56" customFormat="1" ht="15.75">
      <c r="A489" s="57"/>
      <c r="B489" s="124"/>
      <c r="C489" s="123"/>
      <c r="D489" s="116" t="s">
        <v>346</v>
      </c>
      <c r="E489" s="88"/>
      <c r="G489" s="57"/>
      <c r="H489" s="57"/>
      <c r="J489" s="125"/>
    </row>
    <row r="490" spans="1:10" s="56" customFormat="1" ht="15.75">
      <c r="A490" s="57"/>
      <c r="B490" s="124"/>
      <c r="C490" s="123"/>
      <c r="D490" s="116" t="s">
        <v>347</v>
      </c>
      <c r="E490" s="88"/>
      <c r="G490" s="57"/>
      <c r="H490" s="57"/>
      <c r="J490" s="125"/>
    </row>
    <row r="491" spans="2:10" ht="15">
      <c r="B491" s="114"/>
      <c r="C491" s="6">
        <v>3020</v>
      </c>
      <c r="D491" t="s">
        <v>34</v>
      </c>
      <c r="E491" s="105">
        <v>250</v>
      </c>
      <c r="G491" s="6"/>
      <c r="H491" s="6"/>
      <c r="J491" s="4"/>
    </row>
    <row r="492" spans="2:10" ht="15">
      <c r="B492" s="114"/>
      <c r="C492" s="115">
        <v>4010</v>
      </c>
      <c r="D492" s="113" t="s">
        <v>35</v>
      </c>
      <c r="E492" s="105">
        <v>86200</v>
      </c>
      <c r="G492" s="6"/>
      <c r="H492" s="6"/>
      <c r="J492" s="4"/>
    </row>
    <row r="493" spans="2:10" ht="15">
      <c r="B493" s="114"/>
      <c r="C493" s="6">
        <v>4040</v>
      </c>
      <c r="D493" t="s">
        <v>36</v>
      </c>
      <c r="E493" s="105">
        <v>8800</v>
      </c>
      <c r="G493" s="6"/>
      <c r="H493" s="6"/>
      <c r="J493" s="4"/>
    </row>
    <row r="494" spans="2:10" ht="15">
      <c r="B494" s="114"/>
      <c r="C494" s="115">
        <v>4110</v>
      </c>
      <c r="D494" s="113" t="s">
        <v>37</v>
      </c>
      <c r="E494" s="105">
        <v>16500</v>
      </c>
      <c r="G494" s="6"/>
      <c r="H494" s="6"/>
      <c r="J494" s="4"/>
    </row>
    <row r="495" spans="2:10" ht="15">
      <c r="B495" s="114"/>
      <c r="C495" s="115">
        <v>4120</v>
      </c>
      <c r="D495" t="s">
        <v>431</v>
      </c>
      <c r="E495" s="105">
        <v>2500</v>
      </c>
      <c r="G495" s="6"/>
      <c r="H495" s="6"/>
      <c r="J495" s="4"/>
    </row>
    <row r="496" spans="1:10" ht="15">
      <c r="A496"/>
      <c r="B496" s="114"/>
      <c r="C496" s="6">
        <v>4210</v>
      </c>
      <c r="D496" t="s">
        <v>40</v>
      </c>
      <c r="E496" s="105">
        <v>1000</v>
      </c>
      <c r="G496" s="6"/>
      <c r="H496" s="6"/>
      <c r="J496" s="4"/>
    </row>
    <row r="497" spans="1:5" ht="12.75">
      <c r="A497"/>
      <c r="B497"/>
      <c r="C497" s="6">
        <v>4240</v>
      </c>
      <c r="D497" t="s">
        <v>344</v>
      </c>
      <c r="E497" s="74">
        <v>1000</v>
      </c>
    </row>
    <row r="498" spans="1:5" ht="12.75">
      <c r="A498"/>
      <c r="B498"/>
      <c r="C498" s="6">
        <v>4260</v>
      </c>
      <c r="D498" t="s">
        <v>41</v>
      </c>
      <c r="E498" s="74">
        <v>500</v>
      </c>
    </row>
    <row r="499" spans="1:15" ht="12.75">
      <c r="A499"/>
      <c r="B499"/>
      <c r="C499" s="6">
        <v>4270</v>
      </c>
      <c r="D499" t="s">
        <v>42</v>
      </c>
      <c r="E499" s="74">
        <v>500</v>
      </c>
      <c r="O499" t="s">
        <v>72</v>
      </c>
    </row>
    <row r="500" spans="1:5" ht="12.75">
      <c r="A500"/>
      <c r="B500"/>
      <c r="C500" s="6">
        <v>4300</v>
      </c>
      <c r="D500" t="s">
        <v>43</v>
      </c>
      <c r="E500" s="74">
        <v>1000</v>
      </c>
    </row>
    <row r="501" spans="1:5" ht="12.75">
      <c r="A501"/>
      <c r="B501"/>
      <c r="C501" s="6">
        <v>4440</v>
      </c>
      <c r="D501" t="s">
        <v>46</v>
      </c>
      <c r="E501" s="74">
        <v>3029</v>
      </c>
    </row>
    <row r="502" spans="1:5" ht="12.75">
      <c r="A502"/>
      <c r="B502"/>
      <c r="C502" s="6">
        <v>4710</v>
      </c>
      <c r="D502" t="s">
        <v>418</v>
      </c>
      <c r="E502" s="74">
        <v>500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2"/>
  <sheetViews>
    <sheetView zoomScalePageLayoutView="0" workbookViewId="0" topLeftCell="A280">
      <selection activeCell="D307" sqref="D307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2" customWidth="1"/>
  </cols>
  <sheetData>
    <row r="1" spans="1:5" ht="12.75">
      <c r="A1" s="6" t="s">
        <v>72</v>
      </c>
      <c r="E1" s="73" t="s">
        <v>389</v>
      </c>
    </row>
    <row r="2" ht="12.75">
      <c r="E2" s="74" t="s">
        <v>490</v>
      </c>
    </row>
    <row r="3" spans="4:5" ht="15.75">
      <c r="D3" s="43" t="s">
        <v>111</v>
      </c>
      <c r="E3" s="74" t="s">
        <v>157</v>
      </c>
    </row>
    <row r="4" spans="1:5" ht="12.75">
      <c r="A4" s="21"/>
      <c r="B4" s="21"/>
      <c r="C4" s="38"/>
      <c r="D4" s="44"/>
      <c r="E4" s="75" t="s">
        <v>491</v>
      </c>
    </row>
    <row r="5" spans="1:5" ht="12.75">
      <c r="A5" s="3" t="s">
        <v>0</v>
      </c>
      <c r="B5" s="3" t="s">
        <v>25</v>
      </c>
      <c r="C5" s="33" t="s">
        <v>90</v>
      </c>
      <c r="D5" s="16" t="s">
        <v>91</v>
      </c>
      <c r="E5" s="76" t="s">
        <v>417</v>
      </c>
    </row>
    <row r="6" spans="1:5" ht="12.75">
      <c r="A6" s="1">
        <v>1</v>
      </c>
      <c r="B6" s="1">
        <v>2</v>
      </c>
      <c r="C6" s="31" t="s">
        <v>92</v>
      </c>
      <c r="D6" s="1">
        <v>4</v>
      </c>
      <c r="E6" s="107">
        <v>5</v>
      </c>
    </row>
    <row r="7" spans="1:5" ht="12.75">
      <c r="A7" s="23"/>
      <c r="B7" s="23"/>
      <c r="C7" s="36"/>
      <c r="D7" s="48" t="s">
        <v>216</v>
      </c>
      <c r="E7" s="78">
        <f>E26+E53+E67+E74+E118+E151+E267+E131+E14+E215+E47+E300+E139+E206+E9+E21</f>
        <v>132332844.17</v>
      </c>
    </row>
    <row r="8" spans="1:5" ht="12.75">
      <c r="A8" s="21"/>
      <c r="B8" s="21"/>
      <c r="C8" s="38"/>
      <c r="D8" s="45" t="s">
        <v>217</v>
      </c>
      <c r="E8" s="79"/>
    </row>
    <row r="9" spans="1:5" ht="12.75">
      <c r="A9" s="33" t="s">
        <v>55</v>
      </c>
      <c r="B9" s="33"/>
      <c r="C9" s="33"/>
      <c r="D9" s="70" t="s">
        <v>135</v>
      </c>
      <c r="E9" s="81">
        <f>E10</f>
        <v>9081.06</v>
      </c>
    </row>
    <row r="10" spans="1:5" ht="12.75">
      <c r="A10" s="33"/>
      <c r="B10" s="33" t="s">
        <v>465</v>
      </c>
      <c r="C10" s="33"/>
      <c r="D10" s="16" t="s">
        <v>456</v>
      </c>
      <c r="E10" s="81">
        <f>E11</f>
        <v>9081.06</v>
      </c>
    </row>
    <row r="11" spans="1:5" ht="12.75">
      <c r="A11" s="3"/>
      <c r="B11" s="3"/>
      <c r="C11" s="33" t="s">
        <v>183</v>
      </c>
      <c r="D11" s="16" t="s">
        <v>106</v>
      </c>
      <c r="E11" s="81">
        <v>9081.06</v>
      </c>
    </row>
    <row r="12" spans="1:5" ht="12.75">
      <c r="A12" s="3"/>
      <c r="B12" s="3"/>
      <c r="C12" s="33"/>
      <c r="D12" s="15" t="s">
        <v>107</v>
      </c>
      <c r="E12" s="81"/>
    </row>
    <row r="13" spans="1:5" ht="12.75">
      <c r="A13" s="3"/>
      <c r="B13" s="3"/>
      <c r="C13" s="33"/>
      <c r="D13" s="15" t="s">
        <v>108</v>
      </c>
      <c r="E13" s="80"/>
    </row>
    <row r="14" spans="1:5" ht="12.75">
      <c r="A14" s="3">
        <v>150</v>
      </c>
      <c r="B14" s="3"/>
      <c r="C14" s="33"/>
      <c r="D14" s="70" t="s">
        <v>316</v>
      </c>
      <c r="E14" s="81">
        <f>E15</f>
        <v>560000</v>
      </c>
    </row>
    <row r="15" spans="1:5" ht="12.75">
      <c r="A15" s="3"/>
      <c r="B15" s="3">
        <v>15011</v>
      </c>
      <c r="C15" s="33"/>
      <c r="D15" s="70" t="s">
        <v>317</v>
      </c>
      <c r="E15" s="81">
        <f>SUM(E16:E20)</f>
        <v>560000</v>
      </c>
    </row>
    <row r="16" spans="1:5" ht="12.75">
      <c r="A16" s="3"/>
      <c r="B16" s="3"/>
      <c r="C16" s="34" t="s">
        <v>166</v>
      </c>
      <c r="D16" s="13" t="s">
        <v>94</v>
      </c>
      <c r="E16" s="81">
        <v>420000</v>
      </c>
    </row>
    <row r="17" spans="1:5" ht="12.75">
      <c r="A17" s="3"/>
      <c r="B17" s="3"/>
      <c r="C17" s="33"/>
      <c r="D17" s="16" t="s">
        <v>141</v>
      </c>
      <c r="E17" s="80"/>
    </row>
    <row r="18" spans="1:5" ht="12.75">
      <c r="A18" s="3"/>
      <c r="B18" s="3"/>
      <c r="C18" s="33"/>
      <c r="D18" s="16" t="s">
        <v>142</v>
      </c>
      <c r="E18" s="80"/>
    </row>
    <row r="19" spans="1:5" ht="12.75">
      <c r="A19" s="3"/>
      <c r="B19" s="3"/>
      <c r="C19" s="33"/>
      <c r="D19" s="16" t="s">
        <v>143</v>
      </c>
      <c r="E19" s="81"/>
    </row>
    <row r="20" spans="1:5" ht="12.75">
      <c r="A20" s="21"/>
      <c r="B20" s="21"/>
      <c r="C20" s="38" t="s">
        <v>164</v>
      </c>
      <c r="D20" s="44" t="s">
        <v>89</v>
      </c>
      <c r="E20" s="108">
        <v>140000</v>
      </c>
    </row>
    <row r="21" spans="1:5" ht="12.75">
      <c r="A21" s="3">
        <v>600</v>
      </c>
      <c r="B21" s="3"/>
      <c r="C21" s="33"/>
      <c r="D21" s="16" t="s">
        <v>466</v>
      </c>
      <c r="E21" s="81">
        <f>E22</f>
        <v>3150</v>
      </c>
    </row>
    <row r="22" spans="1:5" ht="12.75">
      <c r="A22" s="3"/>
      <c r="B22" s="3">
        <v>60016</v>
      </c>
      <c r="C22" s="33"/>
      <c r="D22" s="16" t="s">
        <v>32</v>
      </c>
      <c r="E22" s="81">
        <f>E23</f>
        <v>3150</v>
      </c>
    </row>
    <row r="23" spans="1:5" ht="12.75">
      <c r="A23" s="3"/>
      <c r="B23" s="3"/>
      <c r="C23" s="33" t="s">
        <v>467</v>
      </c>
      <c r="D23" s="16" t="s">
        <v>468</v>
      </c>
      <c r="E23" s="81">
        <v>3150</v>
      </c>
    </row>
    <row r="24" spans="1:5" ht="12.75">
      <c r="A24" s="3"/>
      <c r="B24" s="3"/>
      <c r="C24" s="33"/>
      <c r="D24" s="16" t="s">
        <v>469</v>
      </c>
      <c r="E24" s="81"/>
    </row>
    <row r="25" spans="1:5" ht="12.75">
      <c r="A25" s="21"/>
      <c r="B25" s="21"/>
      <c r="C25" s="38"/>
      <c r="D25" s="44" t="s">
        <v>470</v>
      </c>
      <c r="E25" s="108"/>
    </row>
    <row r="26" spans="1:5" ht="12.75">
      <c r="A26" s="6">
        <v>700</v>
      </c>
      <c r="D26" s="13" t="s">
        <v>93</v>
      </c>
      <c r="E26" s="82">
        <f>E27</f>
        <v>6027461</v>
      </c>
    </row>
    <row r="27" spans="2:5" ht="12.75">
      <c r="B27" s="6">
        <v>70005</v>
      </c>
      <c r="D27" s="13" t="s">
        <v>28</v>
      </c>
      <c r="E27" s="82">
        <f>SUM(E28:E44)</f>
        <v>6027461</v>
      </c>
    </row>
    <row r="28" spans="3:5" ht="12.75">
      <c r="C28" s="34" t="s">
        <v>165</v>
      </c>
      <c r="D28" s="13" t="s">
        <v>319</v>
      </c>
      <c r="E28" s="82">
        <v>40000</v>
      </c>
    </row>
    <row r="29" spans="3:5" ht="12.75">
      <c r="C29" s="34" t="s">
        <v>320</v>
      </c>
      <c r="D29" s="13" t="s">
        <v>321</v>
      </c>
      <c r="E29" s="82">
        <v>100000</v>
      </c>
    </row>
    <row r="30" spans="3:5" ht="12.75">
      <c r="C30" s="34" t="s">
        <v>377</v>
      </c>
      <c r="D30" s="13" t="s">
        <v>378</v>
      </c>
      <c r="E30" s="82">
        <v>50000</v>
      </c>
    </row>
    <row r="31" ht="12.75">
      <c r="D31" s="13" t="s">
        <v>379</v>
      </c>
    </row>
    <row r="32" ht="12.75">
      <c r="D32" s="13" t="s">
        <v>380</v>
      </c>
    </row>
    <row r="33" spans="3:5" ht="12.75">
      <c r="C33" s="34" t="s">
        <v>166</v>
      </c>
      <c r="D33" s="13" t="s">
        <v>323</v>
      </c>
      <c r="E33" s="82">
        <v>2150000</v>
      </c>
    </row>
    <row r="34" ht="12.75">
      <c r="D34" s="13" t="s">
        <v>141</v>
      </c>
    </row>
    <row r="35" ht="12.75">
      <c r="D35" s="13" t="s">
        <v>142</v>
      </c>
    </row>
    <row r="36" ht="12.75">
      <c r="D36" s="13" t="s">
        <v>143</v>
      </c>
    </row>
    <row r="37" spans="3:5" ht="12.75">
      <c r="C37" s="34" t="s">
        <v>211</v>
      </c>
      <c r="D37" s="13" t="s">
        <v>307</v>
      </c>
      <c r="E37" s="82">
        <v>80000</v>
      </c>
    </row>
    <row r="38" ht="12.75">
      <c r="D38" s="13" t="s">
        <v>308</v>
      </c>
    </row>
    <row r="39" spans="1:5" ht="12.75">
      <c r="A39" s="3"/>
      <c r="B39" s="3"/>
      <c r="C39" s="33" t="s">
        <v>167</v>
      </c>
      <c r="D39" s="16" t="s">
        <v>301</v>
      </c>
      <c r="E39" s="83">
        <v>800000</v>
      </c>
    </row>
    <row r="40" spans="1:5" ht="12.75">
      <c r="A40" s="3"/>
      <c r="B40" s="3"/>
      <c r="C40" s="33"/>
      <c r="D40" s="16" t="s">
        <v>302</v>
      </c>
      <c r="E40" s="83"/>
    </row>
    <row r="41" spans="1:5" ht="12.75">
      <c r="A41" s="3"/>
      <c r="B41" s="3"/>
      <c r="C41" s="33" t="s">
        <v>164</v>
      </c>
      <c r="D41" s="16" t="s">
        <v>89</v>
      </c>
      <c r="E41" s="83">
        <v>2300000</v>
      </c>
    </row>
    <row r="42" spans="1:5" ht="12.75">
      <c r="A42" s="3"/>
      <c r="B42" s="3"/>
      <c r="C42" s="33" t="s">
        <v>168</v>
      </c>
      <c r="D42" s="16" t="s">
        <v>324</v>
      </c>
      <c r="E42" s="83">
        <v>50000</v>
      </c>
    </row>
    <row r="43" spans="1:5" ht="12.75">
      <c r="A43" s="3"/>
      <c r="B43" s="3"/>
      <c r="C43" s="33" t="s">
        <v>453</v>
      </c>
      <c r="D43" s="16" t="s">
        <v>454</v>
      </c>
      <c r="E43" s="83">
        <v>207148</v>
      </c>
    </row>
    <row r="44" spans="1:5" ht="12.75">
      <c r="A44" s="3"/>
      <c r="B44" s="3"/>
      <c r="C44" s="33" t="s">
        <v>419</v>
      </c>
      <c r="D44" s="16" t="s">
        <v>420</v>
      </c>
      <c r="E44" s="83">
        <v>250313</v>
      </c>
    </row>
    <row r="45" spans="1:5" ht="12.75">
      <c r="A45" s="3"/>
      <c r="B45" s="3"/>
      <c r="C45" s="33"/>
      <c r="D45" s="16" t="s">
        <v>421</v>
      </c>
      <c r="E45" s="83"/>
    </row>
    <row r="46" spans="1:5" ht="12.75">
      <c r="A46" s="21"/>
      <c r="B46" s="21"/>
      <c r="C46" s="38"/>
      <c r="D46" s="44" t="s">
        <v>422</v>
      </c>
      <c r="E46" s="84"/>
    </row>
    <row r="47" spans="1:5" ht="12.75">
      <c r="A47" s="3">
        <v>710</v>
      </c>
      <c r="B47" s="3"/>
      <c r="C47" s="33"/>
      <c r="D47" s="16" t="s">
        <v>322</v>
      </c>
      <c r="E47" s="83">
        <f>E48</f>
        <v>233150</v>
      </c>
    </row>
    <row r="48" spans="1:5" ht="12.75">
      <c r="A48" s="3"/>
      <c r="B48" s="3">
        <v>71035</v>
      </c>
      <c r="C48" s="33"/>
      <c r="D48" s="16" t="s">
        <v>343</v>
      </c>
      <c r="E48" s="83">
        <f>SUM(E49:E50)</f>
        <v>233150</v>
      </c>
    </row>
    <row r="49" spans="1:5" ht="12.75">
      <c r="A49" s="3"/>
      <c r="B49" s="3"/>
      <c r="C49" s="33" t="s">
        <v>164</v>
      </c>
      <c r="D49" s="16" t="s">
        <v>89</v>
      </c>
      <c r="E49" s="83">
        <v>220000</v>
      </c>
    </row>
    <row r="50" spans="1:5" ht="12.75">
      <c r="A50" s="3"/>
      <c r="B50" s="3"/>
      <c r="C50" s="33" t="s">
        <v>442</v>
      </c>
      <c r="D50" s="16" t="s">
        <v>443</v>
      </c>
      <c r="E50" s="83">
        <v>13150</v>
      </c>
    </row>
    <row r="51" spans="1:5" ht="12.75">
      <c r="A51" s="3"/>
      <c r="B51" s="3"/>
      <c r="C51" s="33"/>
      <c r="D51" s="16" t="s">
        <v>444</v>
      </c>
      <c r="E51" s="83"/>
    </row>
    <row r="52" spans="1:5" ht="12.75">
      <c r="A52" s="21"/>
      <c r="B52" s="21"/>
      <c r="C52" s="38"/>
      <c r="D52" s="44" t="s">
        <v>445</v>
      </c>
      <c r="E52" s="84"/>
    </row>
    <row r="53" spans="1:5" ht="12.75">
      <c r="A53" s="6">
        <v>750</v>
      </c>
      <c r="D53" s="13" t="s">
        <v>95</v>
      </c>
      <c r="E53" s="82">
        <f>E54+E58+E63</f>
        <v>455170</v>
      </c>
    </row>
    <row r="54" spans="2:5" ht="12.75">
      <c r="B54" s="6">
        <v>75011</v>
      </c>
      <c r="D54" s="13" t="s">
        <v>105</v>
      </c>
      <c r="E54" s="82">
        <f>SUM(E55:E55)</f>
        <v>276012</v>
      </c>
    </row>
    <row r="55" spans="1:5" ht="12.75">
      <c r="A55" s="3"/>
      <c r="B55" s="3"/>
      <c r="C55" s="33" t="s">
        <v>183</v>
      </c>
      <c r="D55" s="16" t="s">
        <v>106</v>
      </c>
      <c r="E55" s="83">
        <v>276012</v>
      </c>
    </row>
    <row r="56" spans="1:5" ht="12.75">
      <c r="A56" s="3"/>
      <c r="B56" s="3"/>
      <c r="C56" s="33"/>
      <c r="D56" s="15" t="s">
        <v>107</v>
      </c>
      <c r="E56" s="85"/>
    </row>
    <row r="57" spans="1:5" ht="12.75">
      <c r="A57" s="3"/>
      <c r="B57" s="3"/>
      <c r="C57" s="33"/>
      <c r="D57" s="15" t="s">
        <v>108</v>
      </c>
      <c r="E57" s="85"/>
    </row>
    <row r="58" spans="1:5" ht="12.75">
      <c r="A58" s="3"/>
      <c r="B58" s="3">
        <v>75023</v>
      </c>
      <c r="C58" s="33"/>
      <c r="D58" s="16" t="s">
        <v>148</v>
      </c>
      <c r="E58" s="83">
        <f>SUM(E59:E62)</f>
        <v>148327</v>
      </c>
    </row>
    <row r="59" spans="1:5" ht="12.75">
      <c r="A59" s="3"/>
      <c r="B59" s="3"/>
      <c r="C59" s="33" t="s">
        <v>381</v>
      </c>
      <c r="D59" s="16" t="s">
        <v>382</v>
      </c>
      <c r="E59" s="83"/>
    </row>
    <row r="60" spans="1:5" ht="12.75">
      <c r="A60" s="3"/>
      <c r="B60" s="3"/>
      <c r="C60" s="33"/>
      <c r="D60" s="16" t="s">
        <v>383</v>
      </c>
      <c r="E60" s="83"/>
    </row>
    <row r="61" spans="1:5" ht="12.75">
      <c r="A61" s="3"/>
      <c r="B61" s="3"/>
      <c r="C61" s="33" t="s">
        <v>164</v>
      </c>
      <c r="D61" s="16" t="s">
        <v>89</v>
      </c>
      <c r="E61" s="83">
        <v>120309</v>
      </c>
    </row>
    <row r="62" spans="1:5" ht="12.75">
      <c r="A62" s="3"/>
      <c r="B62" s="3"/>
      <c r="C62" s="33" t="s">
        <v>453</v>
      </c>
      <c r="D62" s="16" t="s">
        <v>454</v>
      </c>
      <c r="E62" s="83">
        <v>28018</v>
      </c>
    </row>
    <row r="63" spans="1:5" ht="12.75">
      <c r="A63" s="3"/>
      <c r="B63" s="3">
        <v>75056</v>
      </c>
      <c r="C63" s="33"/>
      <c r="D63" s="16" t="s">
        <v>451</v>
      </c>
      <c r="E63" s="83">
        <f>E64</f>
        <v>30831</v>
      </c>
    </row>
    <row r="64" spans="1:5" ht="12.75">
      <c r="A64" s="3"/>
      <c r="B64" s="3"/>
      <c r="C64" s="33" t="s">
        <v>183</v>
      </c>
      <c r="D64" s="16" t="s">
        <v>106</v>
      </c>
      <c r="E64" s="83">
        <v>30831</v>
      </c>
    </row>
    <row r="65" spans="1:5" ht="12.75">
      <c r="A65" s="3"/>
      <c r="B65" s="3"/>
      <c r="C65" s="33"/>
      <c r="D65" s="15" t="s">
        <v>107</v>
      </c>
      <c r="E65" s="83"/>
    </row>
    <row r="66" spans="1:5" ht="12.75">
      <c r="A66" s="21"/>
      <c r="B66" s="21"/>
      <c r="C66" s="38"/>
      <c r="D66" s="22" t="s">
        <v>108</v>
      </c>
      <c r="E66" s="84"/>
    </row>
    <row r="67" spans="1:5" ht="12.75">
      <c r="A67" s="6">
        <v>751</v>
      </c>
      <c r="D67" s="46" t="s">
        <v>144</v>
      </c>
      <c r="E67" s="74">
        <f>E69</f>
        <v>5415</v>
      </c>
    </row>
    <row r="68" spans="4:5" ht="12.75">
      <c r="D68" t="s">
        <v>145</v>
      </c>
      <c r="E68" s="74"/>
    </row>
    <row r="69" spans="1:5" ht="12.75">
      <c r="A69" s="3"/>
      <c r="B69" s="3">
        <v>75101</v>
      </c>
      <c r="C69" s="33"/>
      <c r="D69" s="15" t="s">
        <v>109</v>
      </c>
      <c r="E69" s="85">
        <f>E71</f>
        <v>5415</v>
      </c>
    </row>
    <row r="70" spans="1:5" ht="12.75">
      <c r="A70" s="3"/>
      <c r="B70" s="3"/>
      <c r="C70" s="33"/>
      <c r="D70" s="16" t="s">
        <v>110</v>
      </c>
      <c r="E70" s="76"/>
    </row>
    <row r="71" spans="1:5" ht="12.75">
      <c r="A71" s="3"/>
      <c r="B71" s="3"/>
      <c r="C71" s="33" t="s">
        <v>183</v>
      </c>
      <c r="D71" s="15" t="s">
        <v>106</v>
      </c>
      <c r="E71" s="85">
        <v>5415</v>
      </c>
    </row>
    <row r="72" spans="1:5" s="15" customFormat="1" ht="12.75">
      <c r="A72" s="3"/>
      <c r="B72" s="3"/>
      <c r="C72" s="33"/>
      <c r="D72" s="15" t="s">
        <v>107</v>
      </c>
      <c r="E72" s="85"/>
    </row>
    <row r="73" spans="1:5" s="15" customFormat="1" ht="12.75">
      <c r="A73" s="21"/>
      <c r="B73" s="21"/>
      <c r="C73" s="38"/>
      <c r="D73" s="44" t="s">
        <v>108</v>
      </c>
      <c r="E73" s="75"/>
    </row>
    <row r="74" spans="1:5" ht="12.75">
      <c r="A74" s="6">
        <v>756</v>
      </c>
      <c r="D74" s="13" t="s">
        <v>160</v>
      </c>
      <c r="E74" s="82">
        <f>SUM(+E78+E81+E107+E115+E92)</f>
        <v>53391839</v>
      </c>
    </row>
    <row r="75" ht="12.75">
      <c r="D75" s="13" t="s">
        <v>161</v>
      </c>
    </row>
    <row r="76" ht="12.75">
      <c r="D76" s="13" t="s">
        <v>162</v>
      </c>
    </row>
    <row r="77" ht="12.75">
      <c r="D77" s="13" t="s">
        <v>163</v>
      </c>
    </row>
    <row r="78" spans="2:5" ht="12.75">
      <c r="B78" s="6">
        <v>75601</v>
      </c>
      <c r="D78" s="13" t="s">
        <v>96</v>
      </c>
      <c r="E78" s="82">
        <f>E79</f>
        <v>130000</v>
      </c>
    </row>
    <row r="79" spans="3:5" ht="12.75">
      <c r="C79" s="34" t="s">
        <v>170</v>
      </c>
      <c r="D79" s="13" t="s">
        <v>325</v>
      </c>
      <c r="E79" s="82">
        <v>130000</v>
      </c>
    </row>
    <row r="80" ht="12.75">
      <c r="D80" s="13" t="s">
        <v>97</v>
      </c>
    </row>
    <row r="81" spans="2:5" ht="12.75">
      <c r="B81" s="6">
        <v>75615</v>
      </c>
      <c r="D81" s="13" t="s">
        <v>98</v>
      </c>
      <c r="E81" s="82">
        <f>SUM(E84:E91)</f>
        <v>17483512</v>
      </c>
    </row>
    <row r="82" ht="12.75">
      <c r="D82" s="13" t="s">
        <v>199</v>
      </c>
    </row>
    <row r="83" spans="4:5" ht="12.75">
      <c r="D83" t="s">
        <v>200</v>
      </c>
      <c r="E83" s="74"/>
    </row>
    <row r="84" spans="3:5" ht="12.75">
      <c r="C84" s="34" t="s">
        <v>171</v>
      </c>
      <c r="D84" s="46" t="s">
        <v>326</v>
      </c>
      <c r="E84" s="74">
        <v>17100000</v>
      </c>
    </row>
    <row r="85" spans="3:5" ht="12.75">
      <c r="C85" s="34" t="s">
        <v>172</v>
      </c>
      <c r="D85" s="46" t="s">
        <v>327</v>
      </c>
      <c r="E85" s="74">
        <v>350</v>
      </c>
    </row>
    <row r="86" spans="3:5" ht="12.75">
      <c r="C86" s="34" t="s">
        <v>173</v>
      </c>
      <c r="D86" t="s">
        <v>328</v>
      </c>
      <c r="E86" s="74">
        <v>330000</v>
      </c>
    </row>
    <row r="87" spans="3:5" ht="12.75">
      <c r="C87" s="34" t="s">
        <v>174</v>
      </c>
      <c r="D87" t="s">
        <v>329</v>
      </c>
      <c r="E87" s="74">
        <v>43000</v>
      </c>
    </row>
    <row r="88" spans="3:5" ht="12.75">
      <c r="C88" s="34" t="s">
        <v>381</v>
      </c>
      <c r="D88" t="s">
        <v>382</v>
      </c>
      <c r="E88" s="74">
        <v>162</v>
      </c>
    </row>
    <row r="89" spans="4:5" ht="12.75">
      <c r="D89" t="s">
        <v>383</v>
      </c>
      <c r="E89" s="74"/>
    </row>
    <row r="90" spans="1:5" ht="12.75">
      <c r="A90" s="3"/>
      <c r="B90" s="3"/>
      <c r="C90" s="33" t="s">
        <v>175</v>
      </c>
      <c r="D90" s="15" t="s">
        <v>331</v>
      </c>
      <c r="E90" s="85">
        <v>10000</v>
      </c>
    </row>
    <row r="91" spans="1:5" ht="12.75">
      <c r="A91" s="3"/>
      <c r="B91" s="3"/>
      <c r="C91" s="33"/>
      <c r="D91" s="47" t="s">
        <v>330</v>
      </c>
      <c r="E91" s="85"/>
    </row>
    <row r="92" spans="1:5" ht="12.75">
      <c r="A92" s="3"/>
      <c r="B92" s="3">
        <v>75616</v>
      </c>
      <c r="C92" s="33"/>
      <c r="D92" s="47" t="s">
        <v>201</v>
      </c>
      <c r="E92" s="85">
        <f>SUM(E95:E105)</f>
        <v>6683490</v>
      </c>
    </row>
    <row r="93" spans="1:5" ht="12.75">
      <c r="A93" s="3"/>
      <c r="B93" s="3"/>
      <c r="C93" s="33"/>
      <c r="D93" s="47" t="s">
        <v>202</v>
      </c>
      <c r="E93" s="85"/>
    </row>
    <row r="94" spans="1:5" ht="12.75">
      <c r="A94" s="3"/>
      <c r="B94" s="3"/>
      <c r="C94" s="33"/>
      <c r="D94" s="47" t="s">
        <v>203</v>
      </c>
      <c r="E94" s="85"/>
    </row>
    <row r="95" spans="1:5" ht="12.75">
      <c r="A95" s="3"/>
      <c r="B95" s="3"/>
      <c r="C95" s="34" t="s">
        <v>171</v>
      </c>
      <c r="D95" s="46" t="s">
        <v>326</v>
      </c>
      <c r="E95" s="85">
        <v>5000000</v>
      </c>
    </row>
    <row r="96" spans="1:5" ht="12.75">
      <c r="A96" s="3"/>
      <c r="B96" s="3"/>
      <c r="C96" s="34" t="s">
        <v>172</v>
      </c>
      <c r="D96" s="46" t="s">
        <v>327</v>
      </c>
      <c r="E96" s="85">
        <v>51000</v>
      </c>
    </row>
    <row r="97" spans="1:5" ht="12.75">
      <c r="A97" s="3"/>
      <c r="B97" s="3"/>
      <c r="C97" s="33" t="s">
        <v>176</v>
      </c>
      <c r="D97" s="47" t="s">
        <v>332</v>
      </c>
      <c r="E97" s="85">
        <v>450</v>
      </c>
    </row>
    <row r="98" spans="1:5" ht="12.75">
      <c r="A98" s="3"/>
      <c r="B98" s="3"/>
      <c r="C98" s="34" t="s">
        <v>173</v>
      </c>
      <c r="D98" t="s">
        <v>328</v>
      </c>
      <c r="E98" s="85">
        <v>360000</v>
      </c>
    </row>
    <row r="99" spans="1:5" ht="12.75">
      <c r="A99" s="3"/>
      <c r="B99" s="3"/>
      <c r="C99" s="33" t="s">
        <v>177</v>
      </c>
      <c r="D99" s="15" t="s">
        <v>333</v>
      </c>
      <c r="E99" s="85">
        <v>80000</v>
      </c>
    </row>
    <row r="100" spans="1:5" ht="12.75">
      <c r="A100" s="3"/>
      <c r="B100" s="3"/>
      <c r="C100" s="34" t="s">
        <v>174</v>
      </c>
      <c r="D100" t="s">
        <v>329</v>
      </c>
      <c r="E100" s="85">
        <v>1100000</v>
      </c>
    </row>
    <row r="101" spans="1:5" ht="12.75">
      <c r="A101" s="3"/>
      <c r="B101" s="3"/>
      <c r="C101" s="34" t="s">
        <v>381</v>
      </c>
      <c r="D101" t="s">
        <v>382</v>
      </c>
      <c r="E101" s="85">
        <v>7000</v>
      </c>
    </row>
    <row r="102" spans="1:5" ht="12.75">
      <c r="A102" s="3"/>
      <c r="B102" s="3"/>
      <c r="D102" t="s">
        <v>383</v>
      </c>
      <c r="E102" s="85"/>
    </row>
    <row r="103" spans="1:5" ht="12.75">
      <c r="A103" s="3"/>
      <c r="B103" s="3"/>
      <c r="C103" s="33" t="s">
        <v>175</v>
      </c>
      <c r="D103" s="15" t="s">
        <v>331</v>
      </c>
      <c r="E103" s="85">
        <v>25000</v>
      </c>
    </row>
    <row r="104" spans="1:5" ht="12.75">
      <c r="A104" s="3"/>
      <c r="B104" s="3"/>
      <c r="C104" s="33"/>
      <c r="D104" s="47" t="s">
        <v>330</v>
      </c>
      <c r="E104" s="85"/>
    </row>
    <row r="105" spans="1:5" ht="12.75">
      <c r="A105" s="3"/>
      <c r="B105" s="3"/>
      <c r="C105" s="33" t="s">
        <v>437</v>
      </c>
      <c r="D105" s="47" t="s">
        <v>438</v>
      </c>
      <c r="E105" s="85">
        <v>60040</v>
      </c>
    </row>
    <row r="106" spans="1:5" ht="12.75">
      <c r="A106" s="3"/>
      <c r="B106" s="3"/>
      <c r="C106" s="33"/>
      <c r="D106" s="47" t="s">
        <v>439</v>
      </c>
      <c r="E106" s="85"/>
    </row>
    <row r="107" spans="2:5" ht="12.75">
      <c r="B107" s="6">
        <v>75618</v>
      </c>
      <c r="D107" s="13" t="s">
        <v>149</v>
      </c>
      <c r="E107" s="82">
        <f>SUM(E109:E113)</f>
        <v>1700500</v>
      </c>
    </row>
    <row r="108" ht="12.75">
      <c r="D108" s="13" t="s">
        <v>150</v>
      </c>
    </row>
    <row r="109" spans="3:5" ht="12.75">
      <c r="C109" s="34" t="s">
        <v>178</v>
      </c>
      <c r="D109" s="13" t="s">
        <v>99</v>
      </c>
      <c r="E109" s="82">
        <v>450000</v>
      </c>
    </row>
    <row r="110" spans="3:5" ht="12.75">
      <c r="C110" s="34" t="s">
        <v>179</v>
      </c>
      <c r="D110" s="13" t="s">
        <v>152</v>
      </c>
      <c r="E110" s="82">
        <v>600000</v>
      </c>
    </row>
    <row r="111" spans="1:5" ht="12.75">
      <c r="A111" s="50"/>
      <c r="B111" s="50"/>
      <c r="C111" s="42" t="s">
        <v>204</v>
      </c>
      <c r="D111" s="51" t="s">
        <v>236</v>
      </c>
      <c r="E111" s="86">
        <v>650000</v>
      </c>
    </row>
    <row r="112" ht="12.75">
      <c r="D112" s="13" t="s">
        <v>237</v>
      </c>
    </row>
    <row r="113" spans="3:5" ht="12.75">
      <c r="C113" s="34" t="s">
        <v>381</v>
      </c>
      <c r="D113" t="s">
        <v>382</v>
      </c>
      <c r="E113" s="82">
        <v>500</v>
      </c>
    </row>
    <row r="114" ht="12.75">
      <c r="D114" t="s">
        <v>383</v>
      </c>
    </row>
    <row r="115" spans="1:5" ht="12.75">
      <c r="A115" s="3"/>
      <c r="B115" s="3">
        <v>75621</v>
      </c>
      <c r="C115" s="33"/>
      <c r="D115" s="16" t="s">
        <v>477</v>
      </c>
      <c r="E115" s="83">
        <f>SUM(E116:E117)</f>
        <v>27394337</v>
      </c>
    </row>
    <row r="116" spans="1:5" ht="12.75">
      <c r="A116" s="3"/>
      <c r="B116" s="3"/>
      <c r="C116" s="33" t="s">
        <v>180</v>
      </c>
      <c r="D116" s="16" t="s">
        <v>96</v>
      </c>
      <c r="E116" s="83">
        <v>26044337</v>
      </c>
    </row>
    <row r="117" spans="1:5" ht="12.75">
      <c r="A117" s="21"/>
      <c r="B117" s="21"/>
      <c r="C117" s="38" t="s">
        <v>181</v>
      </c>
      <c r="D117" s="44" t="s">
        <v>334</v>
      </c>
      <c r="E117" s="84">
        <v>1350000</v>
      </c>
    </row>
    <row r="118" spans="1:5" ht="12.75">
      <c r="A118" s="6">
        <v>758</v>
      </c>
      <c r="D118" s="13" t="s">
        <v>100</v>
      </c>
      <c r="E118" s="82">
        <f>E119+E122+E129</f>
        <v>19523143</v>
      </c>
    </row>
    <row r="119" spans="2:5" ht="12.75">
      <c r="B119" s="6">
        <v>75801</v>
      </c>
      <c r="D119" s="13" t="s">
        <v>101</v>
      </c>
      <c r="E119" s="82">
        <v>19107698</v>
      </c>
    </row>
    <row r="120" ht="12.75">
      <c r="D120" s="13" t="s">
        <v>102</v>
      </c>
    </row>
    <row r="121" spans="3:5" ht="12.75">
      <c r="C121" s="34" t="s">
        <v>182</v>
      </c>
      <c r="D121" s="13" t="s">
        <v>103</v>
      </c>
      <c r="E121" s="82">
        <v>19405629</v>
      </c>
    </row>
    <row r="122" spans="1:5" ht="12.75">
      <c r="A122" s="3"/>
      <c r="B122" s="3">
        <v>75814</v>
      </c>
      <c r="C122" s="33"/>
      <c r="D122" s="16" t="s">
        <v>104</v>
      </c>
      <c r="E122" s="83">
        <f>SUM(E123:E127)</f>
        <v>204806</v>
      </c>
    </row>
    <row r="123" spans="1:5" ht="12.75">
      <c r="A123" s="3"/>
      <c r="B123" s="3"/>
      <c r="C123" s="33" t="s">
        <v>168</v>
      </c>
      <c r="D123" s="16" t="s">
        <v>335</v>
      </c>
      <c r="E123" s="83">
        <v>20000</v>
      </c>
    </row>
    <row r="124" spans="1:5" ht="12.75">
      <c r="A124" s="3"/>
      <c r="B124" s="3"/>
      <c r="C124" s="33" t="s">
        <v>453</v>
      </c>
      <c r="D124" s="16" t="s">
        <v>454</v>
      </c>
      <c r="E124" s="83">
        <v>35736</v>
      </c>
    </row>
    <row r="125" spans="1:5" ht="12.75">
      <c r="A125" s="3"/>
      <c r="B125" s="3"/>
      <c r="C125" s="33" t="s">
        <v>482</v>
      </c>
      <c r="D125" s="16" t="s">
        <v>483</v>
      </c>
      <c r="E125" s="83">
        <v>135858</v>
      </c>
    </row>
    <row r="126" spans="1:5" ht="12.75">
      <c r="A126" s="3"/>
      <c r="B126" s="3"/>
      <c r="C126" s="33"/>
      <c r="D126" s="16" t="s">
        <v>484</v>
      </c>
      <c r="E126" s="83"/>
    </row>
    <row r="127" spans="1:5" ht="12.75">
      <c r="A127" s="3"/>
      <c r="B127" s="3"/>
      <c r="C127" s="33" t="s">
        <v>485</v>
      </c>
      <c r="D127" s="16" t="s">
        <v>483</v>
      </c>
      <c r="E127" s="83">
        <v>13212</v>
      </c>
    </row>
    <row r="128" spans="1:5" ht="12.75">
      <c r="A128" s="3"/>
      <c r="B128" s="3"/>
      <c r="C128" s="33"/>
      <c r="D128" s="16" t="s">
        <v>484</v>
      </c>
      <c r="E128" s="83"/>
    </row>
    <row r="129" spans="1:5" ht="12.75">
      <c r="A129" s="3"/>
      <c r="B129" s="3">
        <v>75831</v>
      </c>
      <c r="C129" s="33"/>
      <c r="D129" s="16" t="s">
        <v>256</v>
      </c>
      <c r="E129" s="83">
        <f>E130</f>
        <v>210639</v>
      </c>
    </row>
    <row r="130" spans="1:5" ht="12.75">
      <c r="A130" s="21"/>
      <c r="B130" s="21"/>
      <c r="C130" s="38" t="s">
        <v>182</v>
      </c>
      <c r="D130" s="44" t="s">
        <v>103</v>
      </c>
      <c r="E130" s="84">
        <v>210639</v>
      </c>
    </row>
    <row r="131" spans="1:5" ht="12.75">
      <c r="A131" s="3">
        <v>801</v>
      </c>
      <c r="B131" s="3"/>
      <c r="C131" s="33"/>
      <c r="D131" s="16" t="s">
        <v>287</v>
      </c>
      <c r="E131" s="83">
        <f>E132</f>
        <v>2640053</v>
      </c>
    </row>
    <row r="132" spans="1:5" ht="12.75">
      <c r="A132" s="3"/>
      <c r="B132" s="3">
        <v>80104</v>
      </c>
      <c r="C132" s="33"/>
      <c r="D132" s="16" t="s">
        <v>291</v>
      </c>
      <c r="E132" s="83">
        <f>SUM(E133:E138)</f>
        <v>2640053</v>
      </c>
    </row>
    <row r="133" spans="1:5" ht="12.75">
      <c r="A133" s="3"/>
      <c r="B133" s="3"/>
      <c r="C133" s="34" t="s">
        <v>164</v>
      </c>
      <c r="D133" s="13" t="s">
        <v>89</v>
      </c>
      <c r="E133" s="83">
        <v>500000</v>
      </c>
    </row>
    <row r="134" spans="1:5" ht="12.75">
      <c r="A134" s="3"/>
      <c r="B134" s="3"/>
      <c r="C134" s="33" t="s">
        <v>191</v>
      </c>
      <c r="D134" s="16" t="s">
        <v>384</v>
      </c>
      <c r="E134" s="83">
        <v>1240053</v>
      </c>
    </row>
    <row r="135" spans="1:5" ht="12.75">
      <c r="A135" s="3"/>
      <c r="B135" s="3"/>
      <c r="C135" s="33"/>
      <c r="D135" s="16" t="s">
        <v>192</v>
      </c>
      <c r="E135" s="83"/>
    </row>
    <row r="136" spans="1:5" ht="12.75">
      <c r="A136" s="3"/>
      <c r="B136" s="3"/>
      <c r="C136" s="33" t="s">
        <v>303</v>
      </c>
      <c r="D136" s="16" t="s">
        <v>304</v>
      </c>
      <c r="E136" s="83">
        <v>900000</v>
      </c>
    </row>
    <row r="137" spans="1:5" ht="12.75">
      <c r="A137" s="3"/>
      <c r="B137" s="3"/>
      <c r="C137" s="33"/>
      <c r="D137" s="16" t="s">
        <v>305</v>
      </c>
      <c r="E137" s="83"/>
    </row>
    <row r="138" spans="1:5" ht="12.75">
      <c r="A138" s="21"/>
      <c r="B138" s="21"/>
      <c r="C138" s="38"/>
      <c r="D138" s="44" t="s">
        <v>306</v>
      </c>
      <c r="E138" s="84"/>
    </row>
    <row r="139" spans="1:5" ht="12.75">
      <c r="A139" s="3">
        <v>851</v>
      </c>
      <c r="B139" s="3"/>
      <c r="C139" s="33"/>
      <c r="D139" s="16" t="s">
        <v>455</v>
      </c>
      <c r="E139" s="83">
        <f>E140+E146</f>
        <v>52093</v>
      </c>
    </row>
    <row r="140" spans="1:5" ht="12.75">
      <c r="A140" s="3"/>
      <c r="B140" s="3">
        <v>85154</v>
      </c>
      <c r="C140" s="33"/>
      <c r="D140" s="16" t="s">
        <v>20</v>
      </c>
      <c r="E140" s="83">
        <f>SUM(E141:E143)</f>
        <v>27465</v>
      </c>
    </row>
    <row r="141" spans="1:5" ht="12.75">
      <c r="A141" s="3"/>
      <c r="B141" s="3"/>
      <c r="C141" s="33" t="s">
        <v>453</v>
      </c>
      <c r="D141" s="16" t="s">
        <v>454</v>
      </c>
      <c r="E141" s="83">
        <v>0</v>
      </c>
    </row>
    <row r="142" spans="1:5" ht="12.75">
      <c r="A142" s="3"/>
      <c r="B142" s="3"/>
      <c r="C142" s="33" t="s">
        <v>262</v>
      </c>
      <c r="D142" s="16" t="s">
        <v>478</v>
      </c>
      <c r="E142" s="83">
        <v>27465</v>
      </c>
    </row>
    <row r="143" spans="1:5" ht="12.75">
      <c r="A143" s="3"/>
      <c r="B143" s="3"/>
      <c r="C143" s="33"/>
      <c r="D143" s="16" t="s">
        <v>479</v>
      </c>
      <c r="E143" s="83"/>
    </row>
    <row r="144" spans="1:5" ht="12.75">
      <c r="A144" s="3"/>
      <c r="B144" s="3"/>
      <c r="C144" s="33"/>
      <c r="D144" s="16" t="s">
        <v>480</v>
      </c>
      <c r="E144" s="83"/>
    </row>
    <row r="145" spans="1:5" ht="12.75">
      <c r="A145" s="3"/>
      <c r="B145" s="3"/>
      <c r="C145" s="33"/>
      <c r="D145" s="16" t="s">
        <v>481</v>
      </c>
      <c r="E145" s="83"/>
    </row>
    <row r="146" spans="1:5" ht="12.75">
      <c r="A146" s="3"/>
      <c r="B146" s="3">
        <v>85195</v>
      </c>
      <c r="C146" s="33"/>
      <c r="D146" s="16" t="s">
        <v>456</v>
      </c>
      <c r="E146" s="83">
        <f>SUM(E147:E148)</f>
        <v>24628</v>
      </c>
    </row>
    <row r="147" spans="1:5" ht="12.75">
      <c r="A147" s="3"/>
      <c r="B147" s="3"/>
      <c r="C147" s="33" t="s">
        <v>169</v>
      </c>
      <c r="D147" s="16" t="s">
        <v>127</v>
      </c>
      <c r="E147" s="83">
        <v>21128</v>
      </c>
    </row>
    <row r="148" spans="1:5" ht="12.75">
      <c r="A148" s="3"/>
      <c r="B148" s="3"/>
      <c r="C148" s="33" t="s">
        <v>183</v>
      </c>
      <c r="D148" s="16" t="s">
        <v>106</v>
      </c>
      <c r="E148" s="83">
        <v>3500</v>
      </c>
    </row>
    <row r="149" spans="1:5" ht="12.75">
      <c r="A149" s="3"/>
      <c r="B149" s="3"/>
      <c r="C149" s="33"/>
      <c r="D149" s="16" t="s">
        <v>107</v>
      </c>
      <c r="E149" s="83"/>
    </row>
    <row r="150" spans="1:5" ht="12.75">
      <c r="A150" s="21"/>
      <c r="B150" s="21"/>
      <c r="C150" s="38"/>
      <c r="D150" s="44" t="s">
        <v>108</v>
      </c>
      <c r="E150" s="84"/>
    </row>
    <row r="151" spans="1:5" ht="12.75">
      <c r="A151" s="6">
        <v>852</v>
      </c>
      <c r="D151" s="13" t="s">
        <v>185</v>
      </c>
      <c r="E151" s="83">
        <f>E168+E179+E152+E163+E176+E185+E172+E195+E192+E159</f>
        <v>2080619.26</v>
      </c>
    </row>
    <row r="152" spans="2:5" ht="12.75">
      <c r="B152" s="6">
        <v>85203</v>
      </c>
      <c r="D152" s="13" t="s">
        <v>153</v>
      </c>
      <c r="E152" s="83">
        <f>SUM(E153:E158)</f>
        <v>420700</v>
      </c>
    </row>
    <row r="153" spans="3:5" ht="12.75">
      <c r="C153" s="34" t="s">
        <v>183</v>
      </c>
      <c r="D153" s="13" t="s">
        <v>106</v>
      </c>
      <c r="E153" s="83">
        <v>420600</v>
      </c>
    </row>
    <row r="154" spans="4:5" ht="12.75">
      <c r="D154" s="13" t="s">
        <v>107</v>
      </c>
      <c r="E154" s="83"/>
    </row>
    <row r="155" spans="4:5" ht="12.75">
      <c r="D155" s="13" t="s">
        <v>108</v>
      </c>
      <c r="E155" s="83"/>
    </row>
    <row r="156" spans="3:5" ht="12.75">
      <c r="C156" s="33" t="s">
        <v>195</v>
      </c>
      <c r="D156" s="16" t="s">
        <v>196</v>
      </c>
      <c r="E156" s="83">
        <v>100</v>
      </c>
    </row>
    <row r="157" spans="3:5" ht="12.75">
      <c r="C157" s="33"/>
      <c r="D157" s="16" t="s">
        <v>261</v>
      </c>
      <c r="E157" s="83"/>
    </row>
    <row r="158" spans="3:5" ht="12.75">
      <c r="C158" s="33"/>
      <c r="D158" s="16" t="s">
        <v>197</v>
      </c>
      <c r="E158" s="83"/>
    </row>
    <row r="159" spans="2:5" ht="12.75">
      <c r="B159" s="6">
        <v>85205</v>
      </c>
      <c r="C159" s="33"/>
      <c r="D159" s="16" t="s">
        <v>486</v>
      </c>
      <c r="E159" s="83">
        <f>E160</f>
        <v>21101</v>
      </c>
    </row>
    <row r="160" spans="3:5" ht="12.75">
      <c r="C160" s="33" t="s">
        <v>442</v>
      </c>
      <c r="D160" s="16" t="s">
        <v>443</v>
      </c>
      <c r="E160" s="83">
        <v>21101</v>
      </c>
    </row>
    <row r="161" spans="3:5" ht="12.75">
      <c r="C161" s="33"/>
      <c r="D161" s="16" t="s">
        <v>444</v>
      </c>
      <c r="E161" s="83"/>
    </row>
    <row r="162" spans="3:5" ht="12.75">
      <c r="C162" s="33"/>
      <c r="D162" s="16" t="s">
        <v>445</v>
      </c>
      <c r="E162" s="83"/>
    </row>
    <row r="163" spans="1:5" ht="12.75">
      <c r="A163"/>
      <c r="B163" s="6">
        <v>85213</v>
      </c>
      <c r="D163" s="13" t="s">
        <v>128</v>
      </c>
      <c r="E163" s="83">
        <f>SUM(E166:E167)</f>
        <v>69200</v>
      </c>
    </row>
    <row r="164" spans="1:5" ht="12.75">
      <c r="A164"/>
      <c r="D164" s="13" t="s">
        <v>411</v>
      </c>
      <c r="E164" s="83"/>
    </row>
    <row r="165" spans="1:5" ht="12.75">
      <c r="A165"/>
      <c r="D165" s="13" t="s">
        <v>412</v>
      </c>
      <c r="E165" s="83"/>
    </row>
    <row r="166" spans="3:5" ht="12.75">
      <c r="C166" s="33" t="s">
        <v>191</v>
      </c>
      <c r="D166" s="16" t="s">
        <v>384</v>
      </c>
      <c r="E166" s="83">
        <v>69200</v>
      </c>
    </row>
    <row r="167" spans="3:5" ht="12.75">
      <c r="C167" s="33"/>
      <c r="D167" s="16" t="s">
        <v>192</v>
      </c>
      <c r="E167" s="83"/>
    </row>
    <row r="168" spans="1:5" ht="12.75">
      <c r="A168" s="3"/>
      <c r="B168" s="6">
        <v>85214</v>
      </c>
      <c r="D168" s="13" t="s">
        <v>413</v>
      </c>
      <c r="E168" s="83">
        <f>SUM(E170:E171)</f>
        <v>410004</v>
      </c>
    </row>
    <row r="169" spans="1:5" ht="12.75">
      <c r="A169" s="3"/>
      <c r="D169" s="13" t="s">
        <v>214</v>
      </c>
      <c r="E169" s="83"/>
    </row>
    <row r="170" spans="1:5" ht="12.75">
      <c r="A170" s="3"/>
      <c r="B170" s="3"/>
      <c r="C170" s="33" t="s">
        <v>191</v>
      </c>
      <c r="D170" s="16" t="s">
        <v>384</v>
      </c>
      <c r="E170" s="83">
        <v>410004</v>
      </c>
    </row>
    <row r="171" spans="1:5" ht="12.75">
      <c r="A171" s="3"/>
      <c r="B171" s="3"/>
      <c r="C171" s="33"/>
      <c r="D171" s="16" t="s">
        <v>192</v>
      </c>
      <c r="E171" s="83"/>
    </row>
    <row r="172" spans="1:5" ht="12.75">
      <c r="A172" s="3"/>
      <c r="B172" s="3">
        <v>85215</v>
      </c>
      <c r="C172" s="33"/>
      <c r="D172" s="16" t="s">
        <v>30</v>
      </c>
      <c r="E172" s="83">
        <f>E173</f>
        <v>2610</v>
      </c>
    </row>
    <row r="173" spans="1:5" ht="12.75">
      <c r="A173" s="3"/>
      <c r="B173" s="3"/>
      <c r="C173" s="34" t="s">
        <v>183</v>
      </c>
      <c r="D173" s="13" t="s">
        <v>106</v>
      </c>
      <c r="E173" s="83">
        <v>2610</v>
      </c>
    </row>
    <row r="174" spans="1:5" ht="12.75">
      <c r="A174" s="3"/>
      <c r="B174" s="3"/>
      <c r="D174" s="13" t="s">
        <v>107</v>
      </c>
      <c r="E174" s="83"/>
    </row>
    <row r="175" spans="1:5" ht="12.75">
      <c r="A175" s="3"/>
      <c r="B175" s="3"/>
      <c r="D175" s="13" t="s">
        <v>108</v>
      </c>
      <c r="E175" s="83"/>
    </row>
    <row r="176" spans="1:5" ht="12.75">
      <c r="A176" s="3"/>
      <c r="B176" s="3">
        <v>85216</v>
      </c>
      <c r="C176" s="33"/>
      <c r="D176" s="16" t="s">
        <v>255</v>
      </c>
      <c r="E176" s="83">
        <f>SUM(E177:E178)</f>
        <v>664440</v>
      </c>
    </row>
    <row r="177" spans="1:5" ht="12.75">
      <c r="A177" s="3"/>
      <c r="B177" s="3"/>
      <c r="C177" s="33" t="s">
        <v>191</v>
      </c>
      <c r="D177" s="16" t="s">
        <v>384</v>
      </c>
      <c r="E177" s="83">
        <v>664440</v>
      </c>
    </row>
    <row r="178" spans="1:5" ht="12.75">
      <c r="A178" s="3"/>
      <c r="B178" s="3"/>
      <c r="C178" s="33"/>
      <c r="D178" s="16" t="s">
        <v>192</v>
      </c>
      <c r="E178" s="83"/>
    </row>
    <row r="179" spans="1:5" ht="12.75">
      <c r="A179" s="3"/>
      <c r="B179" s="3">
        <v>85219</v>
      </c>
      <c r="C179" s="33"/>
      <c r="D179" s="16" t="s">
        <v>52</v>
      </c>
      <c r="E179" s="83">
        <f>SUM(E180:E183)</f>
        <v>190043</v>
      </c>
    </row>
    <row r="180" spans="1:5" ht="12.75">
      <c r="A180" s="3"/>
      <c r="B180" s="3"/>
      <c r="C180" s="34" t="s">
        <v>183</v>
      </c>
      <c r="D180" s="13" t="s">
        <v>106</v>
      </c>
      <c r="E180" s="83">
        <v>6600</v>
      </c>
    </row>
    <row r="181" spans="1:5" ht="12.75">
      <c r="A181" s="3"/>
      <c r="B181" s="3"/>
      <c r="D181" s="13" t="s">
        <v>107</v>
      </c>
      <c r="E181" s="83"/>
    </row>
    <row r="182" spans="1:5" ht="12.75">
      <c r="A182" s="3"/>
      <c r="B182" s="3"/>
      <c r="D182" s="13" t="s">
        <v>108</v>
      </c>
      <c r="E182" s="83"/>
    </row>
    <row r="183" spans="1:5" ht="12.75">
      <c r="A183" s="3"/>
      <c r="B183" s="3"/>
      <c r="C183" s="33" t="s">
        <v>191</v>
      </c>
      <c r="D183" s="16" t="s">
        <v>384</v>
      </c>
      <c r="E183" s="83">
        <v>183443</v>
      </c>
    </row>
    <row r="184" spans="1:5" ht="12.75">
      <c r="A184" s="3"/>
      <c r="B184" s="3"/>
      <c r="C184" s="33"/>
      <c r="D184" s="16" t="s">
        <v>192</v>
      </c>
      <c r="E184" s="83"/>
    </row>
    <row r="185" spans="1:5" ht="12.75">
      <c r="A185" s="3"/>
      <c r="B185" s="3">
        <v>85228</v>
      </c>
      <c r="C185" s="33"/>
      <c r="D185" s="16" t="s">
        <v>290</v>
      </c>
      <c r="E185" s="83">
        <f>SUM(E186:E190)</f>
        <v>175863</v>
      </c>
    </row>
    <row r="186" spans="1:5" ht="12.75">
      <c r="A186" s="3"/>
      <c r="B186" s="3"/>
      <c r="C186" s="34" t="s">
        <v>183</v>
      </c>
      <c r="D186" s="13" t="s">
        <v>106</v>
      </c>
      <c r="E186" s="83">
        <v>175560</v>
      </c>
    </row>
    <row r="187" spans="1:5" ht="12.75">
      <c r="A187" s="3"/>
      <c r="B187" s="3"/>
      <c r="C187" s="33"/>
      <c r="D187" s="16" t="s">
        <v>107</v>
      </c>
      <c r="E187" s="83"/>
    </row>
    <row r="188" spans="1:5" ht="12.75">
      <c r="A188" s="3"/>
      <c r="B188" s="3"/>
      <c r="C188" s="33"/>
      <c r="D188" s="16" t="s">
        <v>108</v>
      </c>
      <c r="E188" s="83"/>
    </row>
    <row r="189" spans="1:5" ht="12.75">
      <c r="A189" s="3"/>
      <c r="B189" s="3"/>
      <c r="C189" s="33" t="s">
        <v>195</v>
      </c>
      <c r="D189" s="16" t="s">
        <v>196</v>
      </c>
      <c r="E189" s="83">
        <v>303</v>
      </c>
    </row>
    <row r="190" spans="1:5" ht="12.75">
      <c r="A190" s="3"/>
      <c r="B190" s="3"/>
      <c r="C190" s="33"/>
      <c r="D190" s="16" t="s">
        <v>261</v>
      </c>
      <c r="E190" s="83"/>
    </row>
    <row r="191" spans="1:5" ht="12.75">
      <c r="A191" s="3"/>
      <c r="B191" s="3"/>
      <c r="C191" s="33"/>
      <c r="D191" s="16" t="s">
        <v>197</v>
      </c>
      <c r="E191" s="83"/>
    </row>
    <row r="192" spans="1:5" ht="12.75">
      <c r="A192" s="3"/>
      <c r="B192" s="3">
        <v>85230</v>
      </c>
      <c r="C192" s="33"/>
      <c r="D192" s="16" t="s">
        <v>375</v>
      </c>
      <c r="E192" s="83">
        <f>E193</f>
        <v>84153.3</v>
      </c>
    </row>
    <row r="193" spans="1:5" ht="12.75">
      <c r="A193" s="3"/>
      <c r="B193" s="3"/>
      <c r="C193" s="33" t="s">
        <v>191</v>
      </c>
      <c r="D193" s="16" t="s">
        <v>384</v>
      </c>
      <c r="E193" s="83">
        <v>84153.3</v>
      </c>
    </row>
    <row r="194" spans="1:5" ht="12.75">
      <c r="A194" s="3"/>
      <c r="B194" s="3"/>
      <c r="C194" s="33"/>
      <c r="D194" s="16" t="s">
        <v>192</v>
      </c>
      <c r="E194" s="83"/>
    </row>
    <row r="195" spans="1:5" ht="12.75">
      <c r="A195" s="3"/>
      <c r="B195" s="3">
        <v>85295</v>
      </c>
      <c r="C195" s="33"/>
      <c r="D195" s="16" t="s">
        <v>456</v>
      </c>
      <c r="E195" s="83">
        <f>SUM(E196:E202)</f>
        <v>42504.96</v>
      </c>
    </row>
    <row r="196" spans="1:5" ht="12.75">
      <c r="A196" s="3"/>
      <c r="B196" s="3"/>
      <c r="C196" s="33" t="s">
        <v>191</v>
      </c>
      <c r="D196" s="16" t="s">
        <v>384</v>
      </c>
      <c r="E196" s="83">
        <v>21149.96</v>
      </c>
    </row>
    <row r="197" spans="1:5" ht="12.75">
      <c r="A197" s="3"/>
      <c r="B197" s="3"/>
      <c r="C197" s="33"/>
      <c r="D197" s="16" t="s">
        <v>192</v>
      </c>
      <c r="E197" s="83"/>
    </row>
    <row r="198" spans="1:5" ht="12.75">
      <c r="A198" s="3"/>
      <c r="B198" s="3"/>
      <c r="C198" s="33" t="s">
        <v>457</v>
      </c>
      <c r="D198" s="16" t="s">
        <v>458</v>
      </c>
      <c r="E198" s="83">
        <v>15000</v>
      </c>
    </row>
    <row r="199" spans="1:5" ht="12.75">
      <c r="A199" s="3"/>
      <c r="B199" s="3"/>
      <c r="C199" s="33"/>
      <c r="D199" s="16" t="s">
        <v>459</v>
      </c>
      <c r="E199" s="83"/>
    </row>
    <row r="200" spans="1:5" ht="12.75">
      <c r="A200" s="3"/>
      <c r="B200" s="3"/>
      <c r="C200" s="33"/>
      <c r="D200" s="16" t="s">
        <v>461</v>
      </c>
      <c r="E200" s="83"/>
    </row>
    <row r="201" spans="1:5" ht="12.75">
      <c r="A201" s="3"/>
      <c r="B201" s="3"/>
      <c r="C201" s="33"/>
      <c r="D201" s="16" t="s">
        <v>460</v>
      </c>
      <c r="E201" s="83"/>
    </row>
    <row r="202" spans="1:5" ht="12.75">
      <c r="A202" s="3"/>
      <c r="B202" s="3"/>
      <c r="C202" s="33" t="s">
        <v>262</v>
      </c>
      <c r="D202" s="16" t="s">
        <v>478</v>
      </c>
      <c r="E202" s="83">
        <v>6355</v>
      </c>
    </row>
    <row r="203" spans="1:5" ht="12.75">
      <c r="A203" s="3"/>
      <c r="B203" s="3"/>
      <c r="C203" s="33"/>
      <c r="D203" s="16" t="s">
        <v>479</v>
      </c>
      <c r="E203" s="83"/>
    </row>
    <row r="204" spans="1:5" ht="12.75">
      <c r="A204" s="3"/>
      <c r="B204" s="3"/>
      <c r="C204" s="33"/>
      <c r="D204" s="16" t="s">
        <v>480</v>
      </c>
      <c r="E204" s="83"/>
    </row>
    <row r="205" spans="1:5" ht="12.75">
      <c r="A205" s="21"/>
      <c r="B205" s="21"/>
      <c r="C205" s="38"/>
      <c r="D205" s="44" t="s">
        <v>481</v>
      </c>
      <c r="E205" s="84"/>
    </row>
    <row r="206" spans="1:5" ht="12.75">
      <c r="A206" s="3">
        <v>854</v>
      </c>
      <c r="B206" s="3"/>
      <c r="C206" s="33"/>
      <c r="D206" s="16" t="s">
        <v>464</v>
      </c>
      <c r="E206" s="83">
        <f>E207+E210</f>
        <v>15751</v>
      </c>
    </row>
    <row r="207" spans="1:5" ht="12.75">
      <c r="A207" s="3"/>
      <c r="B207" s="3">
        <v>85415</v>
      </c>
      <c r="C207" s="33"/>
      <c r="D207" s="16" t="s">
        <v>369</v>
      </c>
      <c r="E207" s="83">
        <f>E208</f>
        <v>13600</v>
      </c>
    </row>
    <row r="208" spans="1:5" ht="12.75">
      <c r="A208" s="3"/>
      <c r="B208" s="3"/>
      <c r="C208" s="33" t="s">
        <v>191</v>
      </c>
      <c r="D208" s="16" t="s">
        <v>384</v>
      </c>
      <c r="E208" s="83">
        <v>13600</v>
      </c>
    </row>
    <row r="209" spans="1:5" ht="12.75">
      <c r="A209" s="3"/>
      <c r="B209" s="3"/>
      <c r="C209" s="33"/>
      <c r="D209" s="16" t="s">
        <v>192</v>
      </c>
      <c r="E209" s="83"/>
    </row>
    <row r="210" spans="1:5" ht="12.75">
      <c r="A210" s="3"/>
      <c r="B210" s="3">
        <v>85495</v>
      </c>
      <c r="C210" s="33"/>
      <c r="D210" s="16" t="s">
        <v>456</v>
      </c>
      <c r="E210" s="83">
        <f>E211</f>
        <v>2151</v>
      </c>
    </row>
    <row r="211" spans="1:5" ht="12.75">
      <c r="A211" s="3"/>
      <c r="B211" s="3"/>
      <c r="C211" s="33" t="s">
        <v>262</v>
      </c>
      <c r="D211" s="16" t="s">
        <v>478</v>
      </c>
      <c r="E211" s="83">
        <v>2151</v>
      </c>
    </row>
    <row r="212" spans="1:5" ht="12.75">
      <c r="A212" s="3"/>
      <c r="B212" s="3"/>
      <c r="C212" s="33"/>
      <c r="D212" s="16" t="s">
        <v>479</v>
      </c>
      <c r="E212" s="83"/>
    </row>
    <row r="213" spans="1:5" ht="12.75">
      <c r="A213" s="3"/>
      <c r="B213" s="3"/>
      <c r="C213" s="33"/>
      <c r="D213" s="16" t="s">
        <v>480</v>
      </c>
      <c r="E213" s="83"/>
    </row>
    <row r="214" spans="1:5" ht="12.75">
      <c r="A214" s="21"/>
      <c r="B214" s="21"/>
      <c r="C214" s="38"/>
      <c r="D214" s="44" t="s">
        <v>481</v>
      </c>
      <c r="E214" s="84"/>
    </row>
    <row r="215" spans="1:5" ht="12.75">
      <c r="A215" s="3">
        <v>855</v>
      </c>
      <c r="B215" s="3"/>
      <c r="C215" s="33"/>
      <c r="D215" s="16" t="s">
        <v>363</v>
      </c>
      <c r="E215" s="83">
        <f>E216+E230+I240+E255+E263+E251+E247</f>
        <v>29761273.849999998</v>
      </c>
    </row>
    <row r="216" spans="1:5" ht="12.75">
      <c r="A216" s="3"/>
      <c r="B216" s="6">
        <v>85501</v>
      </c>
      <c r="C216" s="33"/>
      <c r="D216" s="117" t="s">
        <v>355</v>
      </c>
      <c r="E216" s="83">
        <f>SUM(E217:E226)</f>
        <v>22187320</v>
      </c>
    </row>
    <row r="217" spans="1:5" ht="12.75">
      <c r="A217" s="3"/>
      <c r="C217" s="34" t="s">
        <v>260</v>
      </c>
      <c r="D217" s="13" t="s">
        <v>337</v>
      </c>
      <c r="E217" s="83">
        <v>2100</v>
      </c>
    </row>
    <row r="218" spans="1:5" ht="12.75">
      <c r="A218" s="3"/>
      <c r="D218" s="13" t="s">
        <v>336</v>
      </c>
      <c r="E218" s="83"/>
    </row>
    <row r="219" spans="1:5" ht="12.75">
      <c r="A219" s="3"/>
      <c r="D219" s="13" t="s">
        <v>275</v>
      </c>
      <c r="E219" s="83"/>
    </row>
    <row r="220" spans="1:5" ht="12.75">
      <c r="A220" s="3"/>
      <c r="D220" s="13" t="s">
        <v>276</v>
      </c>
      <c r="E220" s="83"/>
    </row>
    <row r="221" spans="1:5" ht="12.75">
      <c r="A221" s="3"/>
      <c r="B221" s="3"/>
      <c r="C221" s="33" t="s">
        <v>356</v>
      </c>
      <c r="D221" s="117" t="s">
        <v>357</v>
      </c>
      <c r="E221" s="83">
        <v>22155320</v>
      </c>
    </row>
    <row r="222" spans="1:5" ht="12.75">
      <c r="A222" s="3"/>
      <c r="B222" s="3"/>
      <c r="C222" s="109"/>
      <c r="D222" s="117" t="s">
        <v>358</v>
      </c>
      <c r="E222" s="83"/>
    </row>
    <row r="223" spans="1:5" ht="12.75">
      <c r="A223" s="3"/>
      <c r="B223" s="3"/>
      <c r="C223" s="109"/>
      <c r="D223" s="117" t="s">
        <v>359</v>
      </c>
      <c r="E223" s="83"/>
    </row>
    <row r="224" spans="1:5" ht="12.75">
      <c r="A224" s="3"/>
      <c r="B224" s="3"/>
      <c r="C224" s="109"/>
      <c r="D224" s="117" t="s">
        <v>361</v>
      </c>
      <c r="E224" s="83"/>
    </row>
    <row r="225" spans="1:5" ht="12.75">
      <c r="A225" s="3"/>
      <c r="B225" s="3"/>
      <c r="C225" s="33"/>
      <c r="D225" s="16" t="s">
        <v>360</v>
      </c>
      <c r="E225" s="83"/>
    </row>
    <row r="226" spans="1:5" ht="12.75">
      <c r="A226" s="3"/>
      <c r="B226" s="3"/>
      <c r="C226" s="33" t="s">
        <v>262</v>
      </c>
      <c r="D226" s="16" t="s">
        <v>478</v>
      </c>
      <c r="E226" s="83">
        <v>29900</v>
      </c>
    </row>
    <row r="227" spans="1:5" ht="12.75">
      <c r="A227" s="3"/>
      <c r="B227" s="3"/>
      <c r="C227" s="33"/>
      <c r="D227" s="16" t="s">
        <v>479</v>
      </c>
      <c r="E227" s="83"/>
    </row>
    <row r="228" spans="1:5" ht="12.75">
      <c r="A228" s="3"/>
      <c r="B228" s="3"/>
      <c r="C228" s="33"/>
      <c r="D228" s="16" t="s">
        <v>480</v>
      </c>
      <c r="E228" s="83"/>
    </row>
    <row r="229" spans="1:5" ht="12.75">
      <c r="A229" s="3"/>
      <c r="B229" s="3"/>
      <c r="C229" s="33"/>
      <c r="D229" s="16" t="s">
        <v>481</v>
      </c>
      <c r="E229" s="83"/>
    </row>
    <row r="230" spans="1:5" ht="12.75">
      <c r="A230" s="3"/>
      <c r="B230" s="3">
        <v>85502</v>
      </c>
      <c r="C230" s="33"/>
      <c r="D230" s="13" t="s">
        <v>247</v>
      </c>
      <c r="E230" s="83">
        <f>SUM(E233:E243)</f>
        <v>7413590</v>
      </c>
    </row>
    <row r="231" spans="1:5" ht="12.75">
      <c r="A231" s="3"/>
      <c r="B231" s="3"/>
      <c r="C231" s="33"/>
      <c r="D231" s="13" t="s">
        <v>248</v>
      </c>
      <c r="E231" s="83"/>
    </row>
    <row r="232" spans="1:5" ht="12.75">
      <c r="A232" s="3"/>
      <c r="B232" s="3"/>
      <c r="C232" s="33"/>
      <c r="D232" s="13" t="s">
        <v>249</v>
      </c>
      <c r="E232" s="83"/>
    </row>
    <row r="233" spans="1:5" ht="12.75">
      <c r="A233" s="3"/>
      <c r="B233" s="3"/>
      <c r="C233" s="34" t="s">
        <v>260</v>
      </c>
      <c r="D233" s="13" t="s">
        <v>337</v>
      </c>
      <c r="E233" s="83">
        <v>15000</v>
      </c>
    </row>
    <row r="234" spans="1:5" ht="12.75">
      <c r="A234" s="3"/>
      <c r="B234" s="3"/>
      <c r="D234" s="13" t="s">
        <v>336</v>
      </c>
      <c r="E234" s="83"/>
    </row>
    <row r="235" spans="1:5" ht="12.75">
      <c r="A235" s="3"/>
      <c r="B235" s="3"/>
      <c r="D235" s="13" t="s">
        <v>275</v>
      </c>
      <c r="E235" s="83"/>
    </row>
    <row r="236" spans="1:5" ht="12.75">
      <c r="A236" s="3"/>
      <c r="B236" s="3"/>
      <c r="D236" s="13" t="s">
        <v>276</v>
      </c>
      <c r="E236" s="83"/>
    </row>
    <row r="237" spans="1:5" ht="12.75">
      <c r="A237" s="3"/>
      <c r="B237" s="3"/>
      <c r="C237" s="34" t="s">
        <v>183</v>
      </c>
      <c r="D237" s="13" t="s">
        <v>106</v>
      </c>
      <c r="E237" s="83">
        <v>7270590</v>
      </c>
    </row>
    <row r="238" spans="1:5" ht="12.75">
      <c r="A238" s="3"/>
      <c r="B238" s="3"/>
      <c r="D238" s="13" t="s">
        <v>107</v>
      </c>
      <c r="E238" s="83"/>
    </row>
    <row r="239" spans="1:5" ht="12.75">
      <c r="A239" s="3"/>
      <c r="B239" s="3"/>
      <c r="D239" s="13" t="s">
        <v>108</v>
      </c>
      <c r="E239" s="83"/>
    </row>
    <row r="240" spans="1:5" ht="12.75">
      <c r="A240" s="3"/>
      <c r="B240" s="3"/>
      <c r="C240" s="33" t="s">
        <v>195</v>
      </c>
      <c r="D240" s="16" t="s">
        <v>196</v>
      </c>
      <c r="E240" s="83"/>
    </row>
    <row r="241" spans="1:5" ht="12.75">
      <c r="A241" s="3"/>
      <c r="B241" s="3"/>
      <c r="C241" s="33"/>
      <c r="D241" s="16" t="s">
        <v>261</v>
      </c>
      <c r="E241" s="83">
        <v>80000</v>
      </c>
    </row>
    <row r="242" spans="1:5" ht="12.75">
      <c r="A242" s="3"/>
      <c r="B242" s="3"/>
      <c r="C242" s="33"/>
      <c r="D242" s="16" t="s">
        <v>197</v>
      </c>
      <c r="E242" s="83"/>
    </row>
    <row r="243" spans="1:5" ht="12.75">
      <c r="A243" s="3"/>
      <c r="B243" s="3"/>
      <c r="C243" s="33" t="s">
        <v>262</v>
      </c>
      <c r="D243" s="16" t="s">
        <v>277</v>
      </c>
      <c r="E243" s="83">
        <v>48000</v>
      </c>
    </row>
    <row r="244" spans="1:5" ht="12.75">
      <c r="A244" s="3"/>
      <c r="B244" s="3"/>
      <c r="C244" s="33"/>
      <c r="D244" s="16" t="s">
        <v>278</v>
      </c>
      <c r="E244" s="83"/>
    </row>
    <row r="245" spans="1:5" ht="12.75">
      <c r="A245" s="3"/>
      <c r="B245" s="3"/>
      <c r="C245" s="33"/>
      <c r="D245" s="16" t="s">
        <v>404</v>
      </c>
      <c r="E245" s="83"/>
    </row>
    <row r="246" spans="1:5" ht="12.75">
      <c r="A246" s="3"/>
      <c r="B246" s="3"/>
      <c r="C246" s="33"/>
      <c r="D246" s="16" t="s">
        <v>391</v>
      </c>
      <c r="E246" s="83"/>
    </row>
    <row r="247" spans="1:5" ht="12.75">
      <c r="A247" s="3"/>
      <c r="B247" s="3">
        <v>85503</v>
      </c>
      <c r="C247" s="33"/>
      <c r="D247" s="16" t="s">
        <v>373</v>
      </c>
      <c r="E247" s="83">
        <f>E248</f>
        <v>394.2</v>
      </c>
    </row>
    <row r="248" spans="1:5" ht="12.75">
      <c r="A248" s="3"/>
      <c r="B248" s="3"/>
      <c r="C248" s="34" t="s">
        <v>183</v>
      </c>
      <c r="D248" s="13" t="s">
        <v>106</v>
      </c>
      <c r="E248" s="83">
        <v>394.2</v>
      </c>
    </row>
    <row r="249" spans="1:5" ht="12.75">
      <c r="A249" s="3"/>
      <c r="B249" s="3"/>
      <c r="D249" s="13" t="s">
        <v>107</v>
      </c>
      <c r="E249" s="83"/>
    </row>
    <row r="250" spans="1:5" ht="12.75">
      <c r="A250" s="3"/>
      <c r="B250" s="3"/>
      <c r="D250" s="13" t="s">
        <v>108</v>
      </c>
      <c r="E250" s="83"/>
    </row>
    <row r="251" spans="1:5" ht="12.75">
      <c r="A251" s="3"/>
      <c r="B251" s="3">
        <v>85504</v>
      </c>
      <c r="C251" s="33"/>
      <c r="D251" s="16" t="s">
        <v>312</v>
      </c>
      <c r="E251" s="83">
        <f>E252</f>
        <v>3637.65</v>
      </c>
    </row>
    <row r="252" spans="1:5" ht="12.75">
      <c r="A252" s="3"/>
      <c r="B252" s="3"/>
      <c r="C252" s="34" t="s">
        <v>183</v>
      </c>
      <c r="D252" s="13" t="s">
        <v>106</v>
      </c>
      <c r="E252" s="83">
        <v>3637.65</v>
      </c>
    </row>
    <row r="253" spans="1:5" ht="12.75">
      <c r="A253" s="3"/>
      <c r="B253" s="3"/>
      <c r="D253" s="13" t="s">
        <v>107</v>
      </c>
      <c r="E253" s="83"/>
    </row>
    <row r="254" spans="1:5" ht="12.75">
      <c r="A254" s="3"/>
      <c r="B254" s="3"/>
      <c r="D254" s="13" t="s">
        <v>108</v>
      </c>
      <c r="E254" s="83"/>
    </row>
    <row r="255" spans="1:5" ht="12.75">
      <c r="A255" s="3"/>
      <c r="B255" s="3">
        <v>85513</v>
      </c>
      <c r="C255" s="33"/>
      <c r="D255" s="16" t="s">
        <v>394</v>
      </c>
      <c r="E255" s="83">
        <f>E260</f>
        <v>56332</v>
      </c>
    </row>
    <row r="256" spans="1:5" ht="12.75">
      <c r="A256" s="3"/>
      <c r="B256" s="3"/>
      <c r="C256" s="33"/>
      <c r="D256" s="16" t="s">
        <v>395</v>
      </c>
      <c r="E256" s="83"/>
    </row>
    <row r="257" spans="1:5" ht="12.75">
      <c r="A257" s="3"/>
      <c r="B257" s="3"/>
      <c r="C257" s="33"/>
      <c r="D257" s="16" t="s">
        <v>396</v>
      </c>
      <c r="E257" s="83"/>
    </row>
    <row r="258" spans="1:5" ht="12.75">
      <c r="A258" s="3"/>
      <c r="B258" s="3"/>
      <c r="C258" s="33"/>
      <c r="D258" s="16" t="s">
        <v>397</v>
      </c>
      <c r="E258" s="83"/>
    </row>
    <row r="259" spans="1:5" ht="12.75">
      <c r="A259" s="3"/>
      <c r="B259" s="3"/>
      <c r="C259" s="33"/>
      <c r="D259" s="16" t="s">
        <v>398</v>
      </c>
      <c r="E259" s="83"/>
    </row>
    <row r="260" spans="1:5" ht="12.75">
      <c r="A260" s="3"/>
      <c r="B260" s="3"/>
      <c r="C260" s="34" t="s">
        <v>183</v>
      </c>
      <c r="D260" s="13" t="s">
        <v>106</v>
      </c>
      <c r="E260" s="83">
        <v>56332</v>
      </c>
    </row>
    <row r="261" spans="1:5" ht="12.75">
      <c r="A261" s="3"/>
      <c r="B261" s="3"/>
      <c r="C261" s="33"/>
      <c r="D261" s="16" t="s">
        <v>107</v>
      </c>
      <c r="E261" s="83"/>
    </row>
    <row r="262" spans="1:5" ht="12.75">
      <c r="A262" s="3"/>
      <c r="B262" s="3"/>
      <c r="C262" s="33"/>
      <c r="D262" s="16" t="s">
        <v>108</v>
      </c>
      <c r="E262" s="83"/>
    </row>
    <row r="263" spans="1:5" ht="12.75">
      <c r="A263" s="3"/>
      <c r="B263" s="3">
        <v>85516</v>
      </c>
      <c r="C263" s="33"/>
      <c r="D263" s="16" t="s">
        <v>423</v>
      </c>
      <c r="E263" s="83">
        <f>E264</f>
        <v>100000</v>
      </c>
    </row>
    <row r="264" spans="1:5" ht="12.75">
      <c r="A264" s="3"/>
      <c r="B264" s="3"/>
      <c r="C264" s="33" t="s">
        <v>303</v>
      </c>
      <c r="D264" s="16" t="s">
        <v>304</v>
      </c>
      <c r="E264" s="83">
        <v>100000</v>
      </c>
    </row>
    <row r="265" spans="1:5" ht="12.75">
      <c r="A265" s="3"/>
      <c r="B265" s="3"/>
      <c r="C265" s="33"/>
      <c r="D265" s="16" t="s">
        <v>305</v>
      </c>
      <c r="E265" s="83"/>
    </row>
    <row r="266" spans="1:5" ht="12.75">
      <c r="A266" s="21"/>
      <c r="B266" s="21"/>
      <c r="C266" s="38"/>
      <c r="D266" s="44" t="s">
        <v>306</v>
      </c>
      <c r="E266" s="84"/>
    </row>
    <row r="267" spans="1:5" ht="12.75">
      <c r="A267" s="3">
        <v>900</v>
      </c>
      <c r="B267" s="3"/>
      <c r="C267" s="33"/>
      <c r="D267" s="16" t="s">
        <v>263</v>
      </c>
      <c r="E267" s="83">
        <f>E297+E268+E273+E295</f>
        <v>16989326</v>
      </c>
    </row>
    <row r="268" spans="1:5" ht="12.75">
      <c r="A268" s="3"/>
      <c r="B268" s="3">
        <v>90002</v>
      </c>
      <c r="C268" s="33"/>
      <c r="D268" s="16" t="s">
        <v>338</v>
      </c>
      <c r="E268" s="83">
        <f>SUM(E269:E271)</f>
        <v>7354000</v>
      </c>
    </row>
    <row r="269" spans="1:5" ht="12.75">
      <c r="A269" s="3"/>
      <c r="B269" s="3"/>
      <c r="C269" s="42" t="s">
        <v>204</v>
      </c>
      <c r="D269" s="51" t="s">
        <v>236</v>
      </c>
      <c r="E269" s="83">
        <v>7350000</v>
      </c>
    </row>
    <row r="270" spans="1:5" ht="12.75">
      <c r="A270" s="3"/>
      <c r="B270" s="3"/>
      <c r="C270" s="33"/>
      <c r="D270" s="16" t="s">
        <v>237</v>
      </c>
      <c r="E270" s="83"/>
    </row>
    <row r="271" spans="1:5" ht="12.75">
      <c r="A271" s="3"/>
      <c r="B271" s="3"/>
      <c r="C271" s="33" t="s">
        <v>381</v>
      </c>
      <c r="D271" s="16" t="s">
        <v>382</v>
      </c>
      <c r="E271" s="83">
        <v>4000</v>
      </c>
    </row>
    <row r="272" spans="1:5" ht="12.75">
      <c r="A272" s="3"/>
      <c r="B272" s="3"/>
      <c r="C272" s="33"/>
      <c r="D272" s="16" t="s">
        <v>383</v>
      </c>
      <c r="E272" s="83"/>
    </row>
    <row r="273" spans="1:5" ht="12.75">
      <c r="A273" s="3"/>
      <c r="B273" s="3">
        <v>90004</v>
      </c>
      <c r="C273" s="33"/>
      <c r="D273" s="70" t="s">
        <v>83</v>
      </c>
      <c r="E273" s="83">
        <f>SUM(E274:E290)</f>
        <v>9544782</v>
      </c>
    </row>
    <row r="274" spans="1:5" ht="12.75">
      <c r="A274" s="3"/>
      <c r="B274" s="3"/>
      <c r="C274" s="33" t="s">
        <v>169</v>
      </c>
      <c r="D274" s="16" t="s">
        <v>127</v>
      </c>
      <c r="E274" s="83">
        <v>5000</v>
      </c>
    </row>
    <row r="275" spans="1:5" ht="12.75">
      <c r="A275" s="3"/>
      <c r="B275" s="3"/>
      <c r="C275" s="33" t="s">
        <v>487</v>
      </c>
      <c r="D275" s="16" t="s">
        <v>425</v>
      </c>
      <c r="E275" s="83">
        <v>9000</v>
      </c>
    </row>
    <row r="276" spans="1:5" ht="12.75">
      <c r="A276" s="3"/>
      <c r="B276" s="3"/>
      <c r="C276" s="33"/>
      <c r="D276" s="16" t="s">
        <v>426</v>
      </c>
      <c r="E276" s="83"/>
    </row>
    <row r="277" spans="1:5" ht="12.75">
      <c r="A277" s="3"/>
      <c r="B277" s="3"/>
      <c r="C277" s="33"/>
      <c r="D277" s="16" t="s">
        <v>427</v>
      </c>
      <c r="E277" s="83"/>
    </row>
    <row r="278" spans="1:5" ht="12.75">
      <c r="A278" s="3"/>
      <c r="B278" s="3"/>
      <c r="C278" s="33"/>
      <c r="D278" s="16" t="s">
        <v>428</v>
      </c>
      <c r="E278" s="83"/>
    </row>
    <row r="279" spans="1:5" ht="12.75">
      <c r="A279" s="3"/>
      <c r="B279" s="3"/>
      <c r="C279" s="33"/>
      <c r="D279" s="16" t="s">
        <v>215</v>
      </c>
      <c r="E279" s="83"/>
    </row>
    <row r="280" spans="1:5" ht="12.75">
      <c r="A280" s="3"/>
      <c r="B280" s="3"/>
      <c r="C280" s="33" t="s">
        <v>488</v>
      </c>
      <c r="D280" s="16" t="s">
        <v>425</v>
      </c>
      <c r="E280" s="83">
        <v>1200</v>
      </c>
    </row>
    <row r="281" spans="1:5" ht="12.75">
      <c r="A281" s="3"/>
      <c r="B281" s="3"/>
      <c r="C281" s="33"/>
      <c r="D281" s="16" t="s">
        <v>426</v>
      </c>
      <c r="E281" s="83"/>
    </row>
    <row r="282" spans="1:5" ht="12.75">
      <c r="A282" s="3"/>
      <c r="B282" s="3"/>
      <c r="C282" s="33"/>
      <c r="D282" s="16" t="s">
        <v>427</v>
      </c>
      <c r="E282" s="83"/>
    </row>
    <row r="283" spans="1:5" ht="12.75">
      <c r="A283" s="3"/>
      <c r="B283" s="3"/>
      <c r="C283" s="33"/>
      <c r="D283" s="16" t="s">
        <v>428</v>
      </c>
      <c r="E283" s="83"/>
    </row>
    <row r="284" spans="1:5" ht="12.75">
      <c r="A284" s="3"/>
      <c r="B284" s="3"/>
      <c r="C284" s="33"/>
      <c r="D284" s="16" t="s">
        <v>215</v>
      </c>
      <c r="E284" s="83"/>
    </row>
    <row r="285" spans="1:5" ht="12.75">
      <c r="A285" s="3"/>
      <c r="B285" s="3"/>
      <c r="C285" s="33" t="s">
        <v>424</v>
      </c>
      <c r="D285" s="16" t="s">
        <v>425</v>
      </c>
      <c r="E285" s="83">
        <v>8408454</v>
      </c>
    </row>
    <row r="286" spans="1:5" ht="12.75">
      <c r="A286" s="3"/>
      <c r="B286" s="3"/>
      <c r="C286" s="33"/>
      <c r="D286" s="16" t="s">
        <v>426</v>
      </c>
      <c r="E286" s="83"/>
    </row>
    <row r="287" spans="1:5" ht="12.75">
      <c r="A287" s="3"/>
      <c r="B287" s="3"/>
      <c r="C287" s="33"/>
      <c r="D287" s="16" t="s">
        <v>427</v>
      </c>
      <c r="E287" s="83"/>
    </row>
    <row r="288" spans="1:5" ht="12.75">
      <c r="A288" s="3"/>
      <c r="B288" s="3"/>
      <c r="C288" s="33"/>
      <c r="D288" s="16" t="s">
        <v>428</v>
      </c>
      <c r="E288" s="83"/>
    </row>
    <row r="289" spans="1:5" ht="12.75">
      <c r="A289" s="3"/>
      <c r="B289" s="3"/>
      <c r="C289" s="33"/>
      <c r="D289" s="16" t="s">
        <v>215</v>
      </c>
      <c r="E289" s="83"/>
    </row>
    <row r="290" spans="1:5" ht="12.75">
      <c r="A290" s="3"/>
      <c r="B290" s="3"/>
      <c r="C290" s="33" t="s">
        <v>429</v>
      </c>
      <c r="D290" s="16" t="s">
        <v>425</v>
      </c>
      <c r="E290" s="83">
        <v>1121128</v>
      </c>
    </row>
    <row r="291" spans="1:5" ht="12.75">
      <c r="A291" s="3"/>
      <c r="B291" s="3"/>
      <c r="C291" s="33"/>
      <c r="D291" s="16" t="s">
        <v>426</v>
      </c>
      <c r="E291" s="83"/>
    </row>
    <row r="292" spans="1:5" ht="12.75">
      <c r="A292" s="3"/>
      <c r="B292" s="3"/>
      <c r="C292" s="33"/>
      <c r="D292" s="16" t="s">
        <v>427</v>
      </c>
      <c r="E292" s="83"/>
    </row>
    <row r="293" spans="1:5" ht="12.75">
      <c r="A293" s="3"/>
      <c r="B293" s="3"/>
      <c r="C293" s="33"/>
      <c r="D293" s="16" t="s">
        <v>428</v>
      </c>
      <c r="E293" s="83"/>
    </row>
    <row r="294" spans="1:5" ht="12.75">
      <c r="A294" s="3"/>
      <c r="B294" s="3"/>
      <c r="C294" s="33"/>
      <c r="D294" s="16" t="s">
        <v>215</v>
      </c>
      <c r="E294" s="83"/>
    </row>
    <row r="295" spans="1:5" ht="12.75">
      <c r="A295" s="3"/>
      <c r="B295" s="3">
        <v>90015</v>
      </c>
      <c r="C295" s="33"/>
      <c r="D295" s="16" t="s">
        <v>471</v>
      </c>
      <c r="E295" s="83">
        <f>E296</f>
        <v>10544</v>
      </c>
    </row>
    <row r="296" spans="1:5" ht="12.75">
      <c r="A296" s="3"/>
      <c r="B296" s="3"/>
      <c r="C296" s="33" t="s">
        <v>453</v>
      </c>
      <c r="D296" s="16" t="s">
        <v>454</v>
      </c>
      <c r="E296" s="83">
        <v>10544</v>
      </c>
    </row>
    <row r="297" spans="1:5" ht="12.75">
      <c r="A297" s="3"/>
      <c r="B297" s="3">
        <v>90019</v>
      </c>
      <c r="C297" s="33"/>
      <c r="D297" s="16" t="s">
        <v>288</v>
      </c>
      <c r="E297" s="83">
        <f>SUM(E299:E299)</f>
        <v>80000</v>
      </c>
    </row>
    <row r="298" spans="1:5" ht="12.75">
      <c r="A298" s="3"/>
      <c r="B298" s="3"/>
      <c r="C298" s="33"/>
      <c r="D298" s="16" t="s">
        <v>289</v>
      </c>
      <c r="E298" s="83"/>
    </row>
    <row r="299" spans="1:5" ht="12.75">
      <c r="A299" s="21"/>
      <c r="B299" s="21"/>
      <c r="C299" s="38" t="s">
        <v>234</v>
      </c>
      <c r="D299" s="44" t="s">
        <v>235</v>
      </c>
      <c r="E299" s="84">
        <v>80000</v>
      </c>
    </row>
    <row r="300" spans="1:5" ht="12.75">
      <c r="A300" s="3">
        <v>921</v>
      </c>
      <c r="B300" s="3"/>
      <c r="C300" s="33"/>
      <c r="D300" s="16" t="s">
        <v>430</v>
      </c>
      <c r="E300" s="83">
        <f>E301</f>
        <v>585319</v>
      </c>
    </row>
    <row r="301" spans="2:5" ht="12.75">
      <c r="B301" s="6">
        <v>92118</v>
      </c>
      <c r="D301" s="13" t="s">
        <v>22</v>
      </c>
      <c r="E301" s="82">
        <f>E302</f>
        <v>585319</v>
      </c>
    </row>
    <row r="302" spans="3:5" ht="12.75">
      <c r="C302" s="33" t="s">
        <v>424</v>
      </c>
      <c r="D302" s="16" t="s">
        <v>425</v>
      </c>
      <c r="E302" s="82">
        <v>585319</v>
      </c>
    </row>
    <row r="303" spans="3:4" ht="12.75">
      <c r="C303" s="33"/>
      <c r="D303" s="16" t="s">
        <v>426</v>
      </c>
    </row>
    <row r="304" spans="3:4" ht="12.75">
      <c r="C304" s="33"/>
      <c r="D304" s="16" t="s">
        <v>427</v>
      </c>
    </row>
    <row r="305" spans="3:4" ht="12.75">
      <c r="C305" s="33"/>
      <c r="D305" s="16" t="s">
        <v>428</v>
      </c>
    </row>
    <row r="306" spans="3:4" ht="13.5" customHeight="1">
      <c r="C306" s="33"/>
      <c r="D306" s="16" t="s">
        <v>215</v>
      </c>
    </row>
    <row r="307" spans="3:4" ht="13.5" customHeight="1">
      <c r="C307" s="33"/>
      <c r="D307" s="16"/>
    </row>
    <row r="308" spans="3:4" ht="13.5" customHeight="1">
      <c r="C308" s="33"/>
      <c r="D308" s="16"/>
    </row>
    <row r="309" spans="3:4" ht="13.5" customHeight="1">
      <c r="C309" s="33"/>
      <c r="D309" s="16"/>
    </row>
    <row r="310" spans="3:4" ht="13.5" customHeight="1">
      <c r="C310" s="33"/>
      <c r="D310" s="16"/>
    </row>
    <row r="311" spans="3:4" ht="13.5" customHeight="1">
      <c r="C311" s="33"/>
      <c r="D311" s="16"/>
    </row>
    <row r="312" spans="3:4" ht="13.5" customHeight="1">
      <c r="C312" s="33"/>
      <c r="D312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396"/>
  <sheetViews>
    <sheetView tabSelected="1" zoomScalePageLayoutView="0" workbookViewId="0" topLeftCell="A1">
      <selection activeCell="D139" sqref="D139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2" customWidth="1"/>
  </cols>
  <sheetData>
    <row r="2" spans="1:5" ht="12.75">
      <c r="A2" s="27"/>
      <c r="B2" s="28"/>
      <c r="C2" s="23"/>
      <c r="D2" s="18"/>
      <c r="E2" s="91" t="s">
        <v>230</v>
      </c>
    </row>
    <row r="3" spans="1:5" ht="12.75">
      <c r="A3" s="29"/>
      <c r="B3" s="20"/>
      <c r="C3" s="3"/>
      <c r="D3" s="15"/>
      <c r="E3" s="74" t="s">
        <v>490</v>
      </c>
    </row>
    <row r="4" spans="1:6" ht="12.75">
      <c r="A4" s="29"/>
      <c r="B4" s="20"/>
      <c r="C4" s="3"/>
      <c r="D4" s="14" t="s">
        <v>23</v>
      </c>
      <c r="E4" s="74" t="s">
        <v>157</v>
      </c>
      <c r="F4" s="19"/>
    </row>
    <row r="5" spans="1:5" ht="12.75">
      <c r="A5" s="29"/>
      <c r="B5" s="20"/>
      <c r="C5" s="3"/>
      <c r="D5" s="3" t="s">
        <v>339</v>
      </c>
      <c r="E5" s="74" t="s">
        <v>491</v>
      </c>
    </row>
    <row r="6" spans="1:4" ht="12.75">
      <c r="A6" s="29"/>
      <c r="B6" s="20"/>
      <c r="C6" s="3"/>
      <c r="D6" s="3"/>
    </row>
    <row r="7" spans="1:5" ht="12.75">
      <c r="A7" s="30" t="s">
        <v>24</v>
      </c>
      <c r="B7" s="31" t="s">
        <v>25</v>
      </c>
      <c r="C7" s="1"/>
      <c r="D7" s="1" t="s">
        <v>29</v>
      </c>
      <c r="E7" s="93" t="s">
        <v>416</v>
      </c>
    </row>
    <row r="8" spans="1:5" ht="12.75">
      <c r="A8" s="24"/>
      <c r="B8" s="33"/>
      <c r="E8" s="99"/>
    </row>
    <row r="9" spans="1:5" ht="12.75">
      <c r="A9" s="25" t="s">
        <v>56</v>
      </c>
      <c r="B9" s="32"/>
      <c r="C9" s="14"/>
      <c r="D9" s="26" t="s">
        <v>27</v>
      </c>
      <c r="E9" s="94">
        <f>SUM(E10+E25)</f>
        <v>6180291</v>
      </c>
    </row>
    <row r="10" spans="1:5" s="56" customFormat="1" ht="12.75">
      <c r="A10" s="111"/>
      <c r="B10" s="54" t="s">
        <v>57</v>
      </c>
      <c r="C10" s="55"/>
      <c r="D10" s="66" t="s">
        <v>28</v>
      </c>
      <c r="E10" s="96">
        <f>SUM(E11:E23)</f>
        <v>452991</v>
      </c>
    </row>
    <row r="11" spans="1:5" s="56" customFormat="1" ht="12.75">
      <c r="A11" s="111"/>
      <c r="B11" s="54"/>
      <c r="C11" s="3">
        <v>4170</v>
      </c>
      <c r="D11" s="15" t="s">
        <v>208</v>
      </c>
      <c r="E11" s="103">
        <v>15700</v>
      </c>
    </row>
    <row r="12" spans="1:5" s="56" customFormat="1" ht="12.75">
      <c r="A12" s="111"/>
      <c r="B12" s="54"/>
      <c r="C12" s="3">
        <v>4260</v>
      </c>
      <c r="D12" s="15" t="s">
        <v>41</v>
      </c>
      <c r="E12" s="103">
        <v>6000</v>
      </c>
    </row>
    <row r="13" spans="1:5" ht="12.75">
      <c r="A13" s="24"/>
      <c r="B13" s="33"/>
      <c r="C13" s="3">
        <v>4300</v>
      </c>
      <c r="D13" s="20" t="s">
        <v>43</v>
      </c>
      <c r="E13" s="92">
        <v>46655</v>
      </c>
    </row>
    <row r="14" spans="1:5" ht="12.75">
      <c r="A14" s="33"/>
      <c r="B14" s="33"/>
      <c r="C14" s="3">
        <v>4390</v>
      </c>
      <c r="D14" s="16" t="s">
        <v>238</v>
      </c>
      <c r="E14" s="92">
        <v>57500</v>
      </c>
    </row>
    <row r="15" spans="1:4" ht="12.75">
      <c r="A15" s="33"/>
      <c r="B15" s="33"/>
      <c r="C15" s="3"/>
      <c r="D15" s="16" t="s">
        <v>239</v>
      </c>
    </row>
    <row r="16" spans="1:5" ht="12.75">
      <c r="A16" s="33"/>
      <c r="B16" s="33"/>
      <c r="C16" s="3">
        <v>4430</v>
      </c>
      <c r="D16" s="47" t="s">
        <v>193</v>
      </c>
      <c r="E16" s="92">
        <v>5500</v>
      </c>
    </row>
    <row r="17" spans="1:5" ht="12.75">
      <c r="A17" s="33"/>
      <c r="B17" s="33"/>
      <c r="C17" s="3">
        <v>4500</v>
      </c>
      <c r="D17" s="47" t="s">
        <v>435</v>
      </c>
      <c r="E17" s="92">
        <v>36</v>
      </c>
    </row>
    <row r="18" spans="1:4" ht="12.75">
      <c r="A18" s="33"/>
      <c r="B18" s="33"/>
      <c r="C18" s="3"/>
      <c r="D18" s="47" t="s">
        <v>436</v>
      </c>
    </row>
    <row r="19" spans="1:5" ht="12" customHeight="1">
      <c r="A19" s="33"/>
      <c r="B19" s="33"/>
      <c r="C19" s="3">
        <v>4510</v>
      </c>
      <c r="D19" s="20" t="s">
        <v>212</v>
      </c>
      <c r="E19" s="92">
        <v>8000</v>
      </c>
    </row>
    <row r="20" spans="1:5" ht="12.75">
      <c r="A20" s="33"/>
      <c r="B20" s="33"/>
      <c r="C20" s="3">
        <v>4530</v>
      </c>
      <c r="D20" t="s">
        <v>225</v>
      </c>
      <c r="E20" s="92">
        <v>16300</v>
      </c>
    </row>
    <row r="21" spans="1:5" ht="12.75">
      <c r="A21" s="33"/>
      <c r="B21" s="33"/>
      <c r="C21" s="6">
        <v>4590</v>
      </c>
      <c r="D21" s="61" t="s">
        <v>265</v>
      </c>
      <c r="E21" s="92">
        <v>285000</v>
      </c>
    </row>
    <row r="22" spans="1:5" s="56" customFormat="1" ht="12.75">
      <c r="A22" s="33"/>
      <c r="B22" s="33"/>
      <c r="C22" s="6"/>
      <c r="D22" s="61" t="s">
        <v>241</v>
      </c>
      <c r="E22" s="92"/>
    </row>
    <row r="23" spans="1:5" s="56" customFormat="1" ht="12.75">
      <c r="A23" s="33"/>
      <c r="B23" s="33"/>
      <c r="C23" s="3">
        <v>4610</v>
      </c>
      <c r="D23" s="16" t="s">
        <v>243</v>
      </c>
      <c r="E23" s="92">
        <v>12300</v>
      </c>
    </row>
    <row r="24" spans="1:2" ht="12.75">
      <c r="A24" s="34"/>
      <c r="B24" s="34"/>
    </row>
    <row r="25" spans="1:5" s="56" customFormat="1" ht="12.75">
      <c r="A25" s="68"/>
      <c r="B25" s="54" t="s">
        <v>57</v>
      </c>
      <c r="C25" s="55"/>
      <c r="D25" s="66" t="s">
        <v>28</v>
      </c>
      <c r="E25" s="96">
        <f>SUM(E27:E36)</f>
        <v>5727300</v>
      </c>
    </row>
    <row r="26" spans="1:5" s="56" customFormat="1" ht="12.75">
      <c r="A26" s="68"/>
      <c r="B26" s="54"/>
      <c r="C26" s="55"/>
      <c r="D26" s="66" t="s">
        <v>353</v>
      </c>
      <c r="E26" s="96"/>
    </row>
    <row r="27" spans="1:5" s="56" customFormat="1" ht="12.75">
      <c r="A27" s="68"/>
      <c r="B27" s="54"/>
      <c r="C27" s="3">
        <v>4210</v>
      </c>
      <c r="D27" s="15" t="s">
        <v>40</v>
      </c>
      <c r="E27" s="103">
        <v>2000</v>
      </c>
    </row>
    <row r="28" spans="1:5" ht="12.75">
      <c r="A28" s="34"/>
      <c r="B28" s="33"/>
      <c r="C28" s="3">
        <v>4260</v>
      </c>
      <c r="D28" s="15" t="s">
        <v>41</v>
      </c>
      <c r="E28" s="92">
        <v>1949257</v>
      </c>
    </row>
    <row r="29" spans="1:5" ht="12.75">
      <c r="A29" s="34"/>
      <c r="B29" s="20"/>
      <c r="C29" s="3">
        <v>4270</v>
      </c>
      <c r="D29" s="15" t="s">
        <v>240</v>
      </c>
      <c r="E29" s="92">
        <v>2744330</v>
      </c>
    </row>
    <row r="30" spans="1:5" ht="12.75">
      <c r="A30" s="34"/>
      <c r="B30" s="20"/>
      <c r="C30" s="3">
        <v>4300</v>
      </c>
      <c r="D30" s="15" t="s">
        <v>43</v>
      </c>
      <c r="E30" s="92">
        <v>1006658</v>
      </c>
    </row>
    <row r="31" spans="1:5" ht="12.75">
      <c r="A31" s="34"/>
      <c r="B31" s="20"/>
      <c r="C31" s="3">
        <v>4390</v>
      </c>
      <c r="D31" s="16" t="s">
        <v>238</v>
      </c>
      <c r="E31" s="92">
        <v>5000</v>
      </c>
    </row>
    <row r="32" spans="1:4" ht="12.75">
      <c r="A32" s="34"/>
      <c r="B32" s="20"/>
      <c r="C32" s="3"/>
      <c r="D32" s="16" t="s">
        <v>239</v>
      </c>
    </row>
    <row r="33" spans="1:5" ht="12.75">
      <c r="A33" s="34"/>
      <c r="B33" s="20"/>
      <c r="C33" s="3">
        <v>4430</v>
      </c>
      <c r="D33" s="47" t="s">
        <v>193</v>
      </c>
      <c r="E33" s="92">
        <v>11000</v>
      </c>
    </row>
    <row r="34" spans="1:5" ht="12.75">
      <c r="A34" s="34"/>
      <c r="B34" s="20"/>
      <c r="C34" s="3">
        <v>4520</v>
      </c>
      <c r="D34" s="20" t="s">
        <v>406</v>
      </c>
      <c r="E34" s="92">
        <v>55</v>
      </c>
    </row>
    <row r="35" spans="1:4" ht="12.75">
      <c r="A35" s="34"/>
      <c r="B35" s="20"/>
      <c r="C35" s="3"/>
      <c r="D35" s="20" t="s">
        <v>215</v>
      </c>
    </row>
    <row r="36" spans="1:5" ht="12.75">
      <c r="A36" s="34"/>
      <c r="B36" s="20"/>
      <c r="C36" s="3">
        <v>4610</v>
      </c>
      <c r="D36" s="16" t="s">
        <v>243</v>
      </c>
      <c r="E36" s="92">
        <v>9000</v>
      </c>
    </row>
    <row r="37" spans="1:2" ht="12.75">
      <c r="A37" s="34"/>
      <c r="B37" s="34"/>
    </row>
    <row r="38" spans="1:5" ht="12.75">
      <c r="A38" s="49" t="s">
        <v>138</v>
      </c>
      <c r="B38" s="40"/>
      <c r="C38" s="7"/>
      <c r="D38" s="5" t="s">
        <v>139</v>
      </c>
      <c r="E38" s="94">
        <f>E39</f>
        <v>78706</v>
      </c>
    </row>
    <row r="39" spans="1:5" ht="12.75">
      <c r="A39" s="29"/>
      <c r="B39" s="20" t="s">
        <v>188</v>
      </c>
      <c r="D39" t="s">
        <v>189</v>
      </c>
      <c r="E39" s="92">
        <f>SUM(E40:E45)</f>
        <v>78706</v>
      </c>
    </row>
    <row r="40" spans="1:5" ht="12.75">
      <c r="A40" s="29"/>
      <c r="B40" s="20"/>
      <c r="C40" s="3">
        <v>3030</v>
      </c>
      <c r="D40" s="15" t="s">
        <v>50</v>
      </c>
      <c r="E40" s="92">
        <v>2000</v>
      </c>
    </row>
    <row r="41" spans="1:5" ht="12.75">
      <c r="A41" s="29"/>
      <c r="B41" s="20"/>
      <c r="C41" s="3">
        <v>4170</v>
      </c>
      <c r="D41" s="15" t="s">
        <v>208</v>
      </c>
      <c r="E41" s="92">
        <v>13000</v>
      </c>
    </row>
    <row r="42" spans="1:5" ht="12.75">
      <c r="A42" s="29"/>
      <c r="B42" s="20"/>
      <c r="C42" s="3">
        <v>4300</v>
      </c>
      <c r="D42" s="47" t="s">
        <v>43</v>
      </c>
      <c r="E42" s="92">
        <v>47706</v>
      </c>
    </row>
    <row r="43" spans="1:5" ht="12.75">
      <c r="A43" s="29"/>
      <c r="B43" s="20"/>
      <c r="C43" s="3">
        <v>4390</v>
      </c>
      <c r="D43" s="16" t="s">
        <v>238</v>
      </c>
      <c r="E43" s="92">
        <v>15000</v>
      </c>
    </row>
    <row r="44" spans="1:4" ht="12.75">
      <c r="A44" s="29"/>
      <c r="B44" s="20"/>
      <c r="C44" s="3"/>
      <c r="D44" s="16" t="s">
        <v>239</v>
      </c>
    </row>
    <row r="45" spans="1:5" ht="12.75">
      <c r="A45" s="20"/>
      <c r="B45" s="20"/>
      <c r="C45" s="3">
        <v>4430</v>
      </c>
      <c r="D45" s="47" t="s">
        <v>193</v>
      </c>
      <c r="E45" s="92">
        <v>1000</v>
      </c>
    </row>
    <row r="46" spans="1:4" ht="12.75">
      <c r="A46" s="20"/>
      <c r="B46" s="20"/>
      <c r="C46" s="3"/>
      <c r="D46" s="47"/>
    </row>
    <row r="47" spans="1:5" ht="12.75">
      <c r="A47" s="25" t="s">
        <v>62</v>
      </c>
      <c r="B47" s="32"/>
      <c r="C47" s="14"/>
      <c r="D47" s="41" t="s">
        <v>31</v>
      </c>
      <c r="E47" s="96">
        <f>E48</f>
        <v>75165</v>
      </c>
    </row>
    <row r="48" spans="1:5" ht="12.75">
      <c r="A48" s="59"/>
      <c r="B48" s="59" t="s">
        <v>253</v>
      </c>
      <c r="C48" s="60"/>
      <c r="D48" s="63" t="s">
        <v>251</v>
      </c>
      <c r="E48" s="92">
        <f>SUM(E49:E51)</f>
        <v>75165</v>
      </c>
    </row>
    <row r="49" spans="1:5" ht="12.75">
      <c r="A49" s="34"/>
      <c r="B49" s="34"/>
      <c r="C49" s="6">
        <v>4260</v>
      </c>
      <c r="D49" t="s">
        <v>41</v>
      </c>
      <c r="E49" s="92">
        <v>70000</v>
      </c>
    </row>
    <row r="50" spans="1:5" ht="12.75">
      <c r="A50" s="34"/>
      <c r="B50" s="34"/>
      <c r="C50" s="3">
        <v>4300</v>
      </c>
      <c r="D50" s="20" t="s">
        <v>43</v>
      </c>
      <c r="E50" s="92">
        <v>5000</v>
      </c>
    </row>
    <row r="51" spans="1:5" ht="12.75">
      <c r="A51" s="34"/>
      <c r="B51" s="34"/>
      <c r="C51" s="3">
        <v>4520</v>
      </c>
      <c r="D51" s="20" t="s">
        <v>406</v>
      </c>
      <c r="E51" s="92">
        <v>165</v>
      </c>
    </row>
    <row r="52" spans="1:4" ht="12.75">
      <c r="A52" s="34"/>
      <c r="B52" s="34"/>
      <c r="C52" s="3"/>
      <c r="D52" s="20" t="s">
        <v>215</v>
      </c>
    </row>
    <row r="53" spans="1:4" ht="12.75">
      <c r="A53" s="34"/>
      <c r="B53" s="34"/>
      <c r="C53" s="3"/>
      <c r="D53" s="20"/>
    </row>
    <row r="54" spans="1:4" ht="12.75">
      <c r="A54" s="34"/>
      <c r="B54" s="34"/>
      <c r="C54" s="3"/>
      <c r="D54" s="20"/>
    </row>
    <row r="55" spans="1:4" ht="12.75">
      <c r="A55" s="34"/>
      <c r="B55" s="34"/>
      <c r="C55" s="3"/>
      <c r="D55" s="20"/>
    </row>
    <row r="56" spans="1:4" ht="12.75">
      <c r="A56" s="38"/>
      <c r="B56" s="38"/>
      <c r="C56" s="21"/>
      <c r="D56" s="121"/>
    </row>
    <row r="57" spans="1:4" ht="12.75">
      <c r="A57" s="20"/>
      <c r="B57" s="20"/>
      <c r="C57" s="3"/>
      <c r="D57" s="16"/>
    </row>
    <row r="58" spans="1:10" ht="12.75">
      <c r="A58" s="35"/>
      <c r="B58" s="36"/>
      <c r="C58" s="23"/>
      <c r="D58" s="17" t="s">
        <v>23</v>
      </c>
      <c r="E58" s="91" t="s">
        <v>230</v>
      </c>
      <c r="F58" s="3"/>
      <c r="G58" s="3"/>
      <c r="H58" s="3"/>
      <c r="I58" s="15"/>
      <c r="J58" s="10"/>
    </row>
    <row r="59" spans="1:10" ht="12.75">
      <c r="A59" s="24"/>
      <c r="B59" s="33"/>
      <c r="C59" s="3"/>
      <c r="D59" s="15" t="s">
        <v>33</v>
      </c>
      <c r="E59" s="74" t="s">
        <v>490</v>
      </c>
      <c r="F59" s="3"/>
      <c r="G59" s="3"/>
      <c r="H59" s="3"/>
      <c r="I59" s="15"/>
      <c r="J59" s="10"/>
    </row>
    <row r="60" spans="1:10" ht="12.75">
      <c r="A60" s="24"/>
      <c r="B60" s="33"/>
      <c r="C60" s="3"/>
      <c r="D60" s="15"/>
      <c r="E60" s="74" t="s">
        <v>157</v>
      </c>
      <c r="F60" s="3"/>
      <c r="G60" s="3"/>
      <c r="H60" s="3"/>
      <c r="I60" s="15"/>
      <c r="J60" s="10"/>
    </row>
    <row r="61" spans="1:10" ht="12.75">
      <c r="A61" s="24"/>
      <c r="B61" s="33"/>
      <c r="C61" s="3"/>
      <c r="D61" s="15"/>
      <c r="E61" s="74" t="s">
        <v>491</v>
      </c>
      <c r="F61" s="3"/>
      <c r="G61" s="3"/>
      <c r="H61" s="3"/>
      <c r="I61" s="15"/>
      <c r="J61" s="10"/>
    </row>
    <row r="62" spans="1:10" ht="12.75">
      <c r="A62" s="30" t="s">
        <v>24</v>
      </c>
      <c r="B62" s="31" t="s">
        <v>25</v>
      </c>
      <c r="C62" s="1"/>
      <c r="D62" s="1" t="s">
        <v>26</v>
      </c>
      <c r="E62" s="93" t="s">
        <v>416</v>
      </c>
      <c r="F62" s="3"/>
      <c r="G62" s="3"/>
      <c r="H62" s="3"/>
      <c r="I62" s="3"/>
      <c r="J62" s="11"/>
    </row>
    <row r="63" spans="1:10" ht="12.75">
      <c r="A63" s="25" t="s">
        <v>59</v>
      </c>
      <c r="B63" s="32"/>
      <c r="C63" s="14"/>
      <c r="D63" s="41" t="s">
        <v>70</v>
      </c>
      <c r="E63" s="94">
        <f>SUM(+E64+E71+E95)</f>
        <v>8470181.2</v>
      </c>
      <c r="F63" s="15"/>
      <c r="G63" s="15"/>
      <c r="H63" s="15"/>
      <c r="I63" s="15"/>
      <c r="J63" s="10"/>
    </row>
    <row r="64" spans="1:10" ht="12.75">
      <c r="A64" s="24"/>
      <c r="B64" s="33" t="s">
        <v>63</v>
      </c>
      <c r="C64" s="3"/>
      <c r="D64" s="15" t="s">
        <v>224</v>
      </c>
      <c r="E64" s="92">
        <f>SUM(E65:E70)</f>
        <v>413800</v>
      </c>
      <c r="F64" s="15"/>
      <c r="G64" s="15"/>
      <c r="H64" s="15"/>
      <c r="I64" s="15"/>
      <c r="J64" s="10"/>
    </row>
    <row r="65" spans="1:10" ht="12.75">
      <c r="A65" s="24"/>
      <c r="B65" s="33"/>
      <c r="C65" s="3">
        <v>3030</v>
      </c>
      <c r="D65" s="15" t="s">
        <v>50</v>
      </c>
      <c r="E65" s="92">
        <v>390000</v>
      </c>
      <c r="F65" s="15"/>
      <c r="G65" s="15"/>
      <c r="H65" s="15"/>
      <c r="I65" s="15"/>
      <c r="J65" s="10"/>
    </row>
    <row r="66" spans="1:10" ht="12.75">
      <c r="A66" s="24"/>
      <c r="B66" s="33"/>
      <c r="C66" s="3">
        <v>4210</v>
      </c>
      <c r="D66" s="15" t="s">
        <v>40</v>
      </c>
      <c r="E66" s="92">
        <v>5000</v>
      </c>
      <c r="F66" s="15"/>
      <c r="G66" s="15"/>
      <c r="H66" s="15"/>
      <c r="I66" s="15"/>
      <c r="J66" s="10"/>
    </row>
    <row r="67" spans="1:10" ht="12.75">
      <c r="A67" s="24"/>
      <c r="B67" s="33"/>
      <c r="C67" s="3">
        <v>4220</v>
      </c>
      <c r="D67" s="47" t="s">
        <v>49</v>
      </c>
      <c r="E67" s="92">
        <v>1000</v>
      </c>
      <c r="F67" s="15"/>
      <c r="G67" s="15"/>
      <c r="H67" s="15"/>
      <c r="I67" s="15"/>
      <c r="J67" s="10"/>
    </row>
    <row r="68" spans="1:10" ht="12.75">
      <c r="A68" s="24"/>
      <c r="B68" s="33"/>
      <c r="C68" s="6">
        <v>4270</v>
      </c>
      <c r="D68" t="s">
        <v>42</v>
      </c>
      <c r="E68" s="92">
        <v>2000</v>
      </c>
      <c r="F68" s="15"/>
      <c r="G68" s="15"/>
      <c r="H68" s="15"/>
      <c r="I68" s="15"/>
      <c r="J68" s="10"/>
    </row>
    <row r="69" spans="1:10" ht="12.75">
      <c r="A69" s="24"/>
      <c r="B69" s="33"/>
      <c r="C69" s="3">
        <v>4300</v>
      </c>
      <c r="D69" s="15" t="s">
        <v>43</v>
      </c>
      <c r="E69" s="92">
        <v>15000</v>
      </c>
      <c r="F69" s="15"/>
      <c r="G69" s="15"/>
      <c r="H69" s="15"/>
      <c r="I69" s="15"/>
      <c r="J69" s="10"/>
    </row>
    <row r="70" spans="1:10" ht="12.75">
      <c r="A70" s="24"/>
      <c r="B70" s="33"/>
      <c r="C70" s="6">
        <v>4360</v>
      </c>
      <c r="D70" t="s">
        <v>280</v>
      </c>
      <c r="E70" s="92">
        <v>800</v>
      </c>
      <c r="F70" s="15"/>
      <c r="G70" s="15"/>
      <c r="H70" s="15"/>
      <c r="I70" s="15"/>
      <c r="J70" s="10"/>
    </row>
    <row r="71" spans="1:10" ht="12.75">
      <c r="A71" s="24"/>
      <c r="B71" s="33" t="s">
        <v>64</v>
      </c>
      <c r="C71" s="3"/>
      <c r="D71" s="15" t="s">
        <v>65</v>
      </c>
      <c r="E71" s="92">
        <f>SUM(E72:E94)</f>
        <v>8021281.2</v>
      </c>
      <c r="F71" s="15"/>
      <c r="G71" s="15"/>
      <c r="H71" s="15"/>
      <c r="I71" s="15"/>
      <c r="J71" s="10"/>
    </row>
    <row r="72" spans="1:10" ht="12.75">
      <c r="A72" s="24"/>
      <c r="B72" s="33"/>
      <c r="C72" s="6">
        <v>3020</v>
      </c>
      <c r="D72" t="s">
        <v>370</v>
      </c>
      <c r="E72" s="92">
        <v>110000</v>
      </c>
      <c r="F72" s="15"/>
      <c r="G72" s="15"/>
      <c r="H72" s="15"/>
      <c r="I72" s="15"/>
      <c r="J72" s="10"/>
    </row>
    <row r="73" spans="1:10" ht="12.75">
      <c r="A73" s="24"/>
      <c r="B73" s="33"/>
      <c r="C73" s="6">
        <v>4010</v>
      </c>
      <c r="D73" t="s">
        <v>35</v>
      </c>
      <c r="E73" s="92">
        <v>5170000</v>
      </c>
      <c r="F73" s="15"/>
      <c r="G73" s="15"/>
      <c r="H73" s="15"/>
      <c r="I73" s="15"/>
      <c r="J73" s="10"/>
    </row>
    <row r="74" spans="1:10" ht="12.75">
      <c r="A74" s="24"/>
      <c r="B74" s="33"/>
      <c r="C74" s="6">
        <v>4040</v>
      </c>
      <c r="D74" t="s">
        <v>36</v>
      </c>
      <c r="E74" s="92">
        <v>407217</v>
      </c>
      <c r="F74" s="15"/>
      <c r="G74" s="15"/>
      <c r="H74" s="15"/>
      <c r="I74" s="15"/>
      <c r="J74" s="10"/>
    </row>
    <row r="75" spans="1:10" ht="12.75">
      <c r="A75" s="24"/>
      <c r="B75" s="33"/>
      <c r="C75" s="6">
        <v>4110</v>
      </c>
      <c r="D75" t="s">
        <v>37</v>
      </c>
      <c r="E75" s="92">
        <v>890000</v>
      </c>
      <c r="F75" s="15"/>
      <c r="G75" s="15"/>
      <c r="H75" s="15"/>
      <c r="I75" s="15"/>
      <c r="J75" s="10"/>
    </row>
    <row r="76" spans="1:10" ht="12.75">
      <c r="A76" s="24"/>
      <c r="B76" s="33"/>
      <c r="C76" s="6">
        <v>4120</v>
      </c>
      <c r="D76" t="s">
        <v>431</v>
      </c>
      <c r="E76" s="92">
        <v>128651</v>
      </c>
      <c r="F76" s="15"/>
      <c r="G76" s="15"/>
      <c r="H76" s="15"/>
      <c r="I76" s="15"/>
      <c r="J76" s="10"/>
    </row>
    <row r="77" spans="1:10" ht="12.75">
      <c r="A77" s="24"/>
      <c r="B77" s="33"/>
      <c r="C77" s="3">
        <v>4170</v>
      </c>
      <c r="D77" s="15" t="s">
        <v>208</v>
      </c>
      <c r="E77" s="92">
        <v>100000</v>
      </c>
      <c r="F77" s="15"/>
      <c r="G77" s="15"/>
      <c r="H77" s="15"/>
      <c r="I77" s="15"/>
      <c r="J77" s="10"/>
    </row>
    <row r="78" spans="1:10" ht="12.75">
      <c r="A78" s="24"/>
      <c r="B78" s="33"/>
      <c r="C78" s="6">
        <v>4210</v>
      </c>
      <c r="D78" t="s">
        <v>40</v>
      </c>
      <c r="E78" s="92">
        <v>137176</v>
      </c>
      <c r="F78" s="15"/>
      <c r="G78" s="15"/>
      <c r="H78" s="15"/>
      <c r="I78" s="15"/>
      <c r="J78" s="10"/>
    </row>
    <row r="79" spans="1:10" ht="12.75">
      <c r="A79" s="24"/>
      <c r="B79" s="33"/>
      <c r="C79" s="3">
        <v>4220</v>
      </c>
      <c r="D79" s="47" t="s">
        <v>49</v>
      </c>
      <c r="E79" s="92">
        <v>6000</v>
      </c>
      <c r="F79" s="15"/>
      <c r="G79" s="15"/>
      <c r="H79" s="15"/>
      <c r="I79" s="15"/>
      <c r="J79" s="10"/>
    </row>
    <row r="80" spans="1:10" ht="12.75">
      <c r="A80" s="24"/>
      <c r="B80" s="33"/>
      <c r="C80" s="6">
        <v>4260</v>
      </c>
      <c r="D80" t="s">
        <v>41</v>
      </c>
      <c r="E80" s="92">
        <v>130000</v>
      </c>
      <c r="F80" s="15"/>
      <c r="G80" s="15"/>
      <c r="H80" s="15"/>
      <c r="I80" s="15"/>
      <c r="J80" s="10"/>
    </row>
    <row r="81" spans="1:10" ht="12.75">
      <c r="A81" s="29"/>
      <c r="B81" s="20"/>
      <c r="C81" s="6">
        <v>4270</v>
      </c>
      <c r="D81" t="s">
        <v>42</v>
      </c>
      <c r="E81" s="92">
        <v>60608.2</v>
      </c>
      <c r="F81" s="15"/>
      <c r="G81" s="15"/>
      <c r="H81" s="15"/>
      <c r="I81" s="15"/>
      <c r="J81" s="10"/>
    </row>
    <row r="82" spans="1:5" ht="12.75">
      <c r="A82" s="29"/>
      <c r="B82" s="20"/>
      <c r="C82" s="6">
        <v>4280</v>
      </c>
      <c r="D82" t="s">
        <v>219</v>
      </c>
      <c r="E82" s="92">
        <v>8000</v>
      </c>
    </row>
    <row r="83" spans="1:5" ht="12.75">
      <c r="A83" s="29"/>
      <c r="B83" s="33"/>
      <c r="C83" s="6">
        <v>4300</v>
      </c>
      <c r="D83" t="s">
        <v>43</v>
      </c>
      <c r="E83" s="92">
        <v>366000</v>
      </c>
    </row>
    <row r="84" spans="1:5" ht="12.75">
      <c r="A84" s="20"/>
      <c r="B84" s="33"/>
      <c r="C84" s="6">
        <v>4309</v>
      </c>
      <c r="D84" t="s">
        <v>43</v>
      </c>
      <c r="E84" s="92">
        <v>0</v>
      </c>
    </row>
    <row r="85" spans="1:5" ht="12.75">
      <c r="A85" s="20"/>
      <c r="B85" s="33"/>
      <c r="C85" s="6">
        <v>4360</v>
      </c>
      <c r="D85" t="s">
        <v>280</v>
      </c>
      <c r="E85" s="92">
        <v>50000</v>
      </c>
    </row>
    <row r="86" spans="1:5" ht="12.75">
      <c r="A86" s="33"/>
      <c r="B86" s="33"/>
      <c r="C86" s="6">
        <v>4410</v>
      </c>
      <c r="D86" t="s">
        <v>44</v>
      </c>
      <c r="E86" s="92">
        <v>30000</v>
      </c>
    </row>
    <row r="87" spans="1:5" ht="12.75">
      <c r="A87" s="33"/>
      <c r="B87" s="33"/>
      <c r="C87" s="6">
        <v>4420</v>
      </c>
      <c r="D87" t="s">
        <v>66</v>
      </c>
      <c r="E87" s="92">
        <v>5000</v>
      </c>
    </row>
    <row r="88" spans="1:5" ht="12.75">
      <c r="A88" s="24"/>
      <c r="B88" s="33"/>
      <c r="C88" s="6">
        <v>4430</v>
      </c>
      <c r="D88" t="s">
        <v>45</v>
      </c>
      <c r="E88" s="92">
        <v>90000</v>
      </c>
    </row>
    <row r="89" spans="1:5" ht="12.75">
      <c r="A89" s="24"/>
      <c r="B89" s="33"/>
      <c r="C89" s="6">
        <v>4440</v>
      </c>
      <c r="D89" t="s">
        <v>67</v>
      </c>
      <c r="E89" s="92">
        <v>167429</v>
      </c>
    </row>
    <row r="90" spans="1:5" ht="12.75">
      <c r="A90" s="24"/>
      <c r="B90" s="33"/>
      <c r="C90" s="6">
        <v>4530</v>
      </c>
      <c r="D90" t="s">
        <v>225</v>
      </c>
      <c r="E90" s="92">
        <v>5000</v>
      </c>
    </row>
    <row r="91" spans="1:5" ht="12.75">
      <c r="A91" s="24"/>
      <c r="B91" s="33"/>
      <c r="C91" s="6">
        <v>4700</v>
      </c>
      <c r="D91" t="s">
        <v>354</v>
      </c>
      <c r="E91" s="92">
        <v>20000</v>
      </c>
    </row>
    <row r="92" spans="1:5" ht="12.75">
      <c r="A92" s="24"/>
      <c r="B92" s="33"/>
      <c r="C92" s="6">
        <v>4710</v>
      </c>
      <c r="D92" t="s">
        <v>418</v>
      </c>
      <c r="E92" s="92">
        <v>50000</v>
      </c>
    </row>
    <row r="93" spans="1:5" ht="12.75">
      <c r="A93" s="24"/>
      <c r="B93" s="33"/>
      <c r="C93" s="50">
        <v>6059</v>
      </c>
      <c r="D93" s="12" t="s">
        <v>218</v>
      </c>
      <c r="E93" s="92">
        <v>0</v>
      </c>
    </row>
    <row r="94" spans="1:5" ht="12.75">
      <c r="A94" s="24"/>
      <c r="B94" s="33"/>
      <c r="C94" s="6">
        <v>6060</v>
      </c>
      <c r="D94" t="s">
        <v>68</v>
      </c>
      <c r="E94" s="92">
        <v>90200</v>
      </c>
    </row>
    <row r="95" spans="1:5" ht="12.75">
      <c r="A95" s="24"/>
      <c r="B95" s="33" t="s">
        <v>69</v>
      </c>
      <c r="D95" t="s">
        <v>1</v>
      </c>
      <c r="E95" s="92">
        <f>SUM(E96:E103)</f>
        <v>35100</v>
      </c>
    </row>
    <row r="96" spans="1:5" ht="12.75">
      <c r="A96" s="24"/>
      <c r="B96" s="33"/>
      <c r="C96" s="6">
        <v>2900</v>
      </c>
      <c r="D96" t="s">
        <v>385</v>
      </c>
      <c r="E96" s="92">
        <v>1000</v>
      </c>
    </row>
    <row r="97" spans="1:4" ht="12.75">
      <c r="A97" s="24"/>
      <c r="B97" s="33"/>
      <c r="D97" t="s">
        <v>386</v>
      </c>
    </row>
    <row r="98" spans="1:4" ht="12.75">
      <c r="A98" s="24"/>
      <c r="B98" s="33"/>
      <c r="D98" t="s">
        <v>387</v>
      </c>
    </row>
    <row r="99" spans="1:4" ht="12.75">
      <c r="A99" s="24"/>
      <c r="B99" s="33"/>
      <c r="D99" t="s">
        <v>388</v>
      </c>
    </row>
    <row r="100" spans="1:5" ht="12.75">
      <c r="A100" s="24"/>
      <c r="B100" s="33"/>
      <c r="C100" s="3">
        <v>3030</v>
      </c>
      <c r="D100" s="15" t="s">
        <v>50</v>
      </c>
      <c r="E100" s="92">
        <v>19100</v>
      </c>
    </row>
    <row r="101" spans="1:5" ht="12.75">
      <c r="A101" s="24"/>
      <c r="B101" s="33"/>
      <c r="C101" s="6">
        <v>4210</v>
      </c>
      <c r="D101" t="s">
        <v>40</v>
      </c>
      <c r="E101" s="92">
        <v>8000</v>
      </c>
    </row>
    <row r="102" spans="1:5" ht="12.75">
      <c r="A102" s="24"/>
      <c r="B102" s="33"/>
      <c r="C102" s="6">
        <v>4220</v>
      </c>
      <c r="D102" s="2" t="s">
        <v>49</v>
      </c>
      <c r="E102" s="92">
        <v>2000</v>
      </c>
    </row>
    <row r="103" spans="1:5" ht="12.75">
      <c r="A103" s="24"/>
      <c r="B103" s="33"/>
      <c r="C103" s="6">
        <v>4300</v>
      </c>
      <c r="D103" t="s">
        <v>134</v>
      </c>
      <c r="E103" s="92">
        <v>5000</v>
      </c>
    </row>
    <row r="104" spans="1:5" ht="12.75">
      <c r="A104" s="25" t="s">
        <v>59</v>
      </c>
      <c r="B104" s="32"/>
      <c r="C104" s="14"/>
      <c r="D104" s="41" t="s">
        <v>210</v>
      </c>
      <c r="E104" s="94">
        <f>E105+E112</f>
        <v>306843</v>
      </c>
    </row>
    <row r="105" spans="1:5" ht="12.75">
      <c r="A105" s="24"/>
      <c r="B105" s="33" t="s">
        <v>71</v>
      </c>
      <c r="C105" s="3"/>
      <c r="D105" s="15" t="s">
        <v>105</v>
      </c>
      <c r="E105" s="92">
        <f>SUM(E106:E111)</f>
        <v>276012</v>
      </c>
    </row>
    <row r="106" spans="1:5" ht="12.75">
      <c r="A106" s="24"/>
      <c r="B106" s="33"/>
      <c r="C106" s="6">
        <v>4010</v>
      </c>
      <c r="D106" t="s">
        <v>35</v>
      </c>
      <c r="E106" s="92">
        <v>173860</v>
      </c>
    </row>
    <row r="107" spans="1:5" ht="12.75">
      <c r="A107" s="33"/>
      <c r="B107" s="33"/>
      <c r="C107" s="6">
        <v>4040</v>
      </c>
      <c r="D107" t="s">
        <v>36</v>
      </c>
      <c r="E107" s="92">
        <v>41287</v>
      </c>
    </row>
    <row r="108" spans="1:5" ht="12.75">
      <c r="A108" s="33"/>
      <c r="B108" s="33"/>
      <c r="C108" s="6">
        <v>4110</v>
      </c>
      <c r="D108" t="s">
        <v>37</v>
      </c>
      <c r="E108" s="92">
        <v>37475</v>
      </c>
    </row>
    <row r="109" spans="1:5" ht="12.75">
      <c r="A109" s="33"/>
      <c r="B109" s="33"/>
      <c r="C109" s="6">
        <v>4120</v>
      </c>
      <c r="D109" t="s">
        <v>431</v>
      </c>
      <c r="E109" s="92">
        <v>5353</v>
      </c>
    </row>
    <row r="110" spans="1:5" ht="12.75">
      <c r="A110" s="33"/>
      <c r="B110" s="33"/>
      <c r="C110" s="6">
        <v>4440</v>
      </c>
      <c r="D110" t="s">
        <v>67</v>
      </c>
      <c r="E110" s="92">
        <v>16537</v>
      </c>
    </row>
    <row r="111" spans="1:5" ht="12.75">
      <c r="A111" s="33"/>
      <c r="B111" s="33"/>
      <c r="C111" s="6">
        <v>4710</v>
      </c>
      <c r="D111" t="s">
        <v>418</v>
      </c>
      <c r="E111" s="92">
        <v>1500</v>
      </c>
    </row>
    <row r="112" spans="1:5" ht="12.75">
      <c r="A112" s="33"/>
      <c r="B112" s="33" t="s">
        <v>452</v>
      </c>
      <c r="D112" t="s">
        <v>451</v>
      </c>
      <c r="E112" s="92">
        <f>SUM(E113:E114)</f>
        <v>30831</v>
      </c>
    </row>
    <row r="113" spans="1:5" ht="12.75">
      <c r="A113" s="33"/>
      <c r="B113" s="33"/>
      <c r="C113" s="3">
        <v>4170</v>
      </c>
      <c r="D113" s="15" t="s">
        <v>208</v>
      </c>
      <c r="E113" s="92">
        <v>30266</v>
      </c>
    </row>
    <row r="114" spans="1:5" ht="12.75">
      <c r="A114" s="33"/>
      <c r="B114" s="33"/>
      <c r="C114" s="6">
        <v>4210</v>
      </c>
      <c r="D114" t="s">
        <v>40</v>
      </c>
      <c r="E114" s="92">
        <v>565</v>
      </c>
    </row>
    <row r="115" spans="1:2" ht="12.75">
      <c r="A115" s="33"/>
      <c r="B115" s="33"/>
    </row>
    <row r="116" spans="1:5" ht="12.75">
      <c r="A116" s="25" t="s">
        <v>60</v>
      </c>
      <c r="B116" s="32"/>
      <c r="C116" s="14"/>
      <c r="D116" s="41" t="s">
        <v>79</v>
      </c>
      <c r="E116" s="96">
        <f>E117</f>
        <v>215672</v>
      </c>
    </row>
    <row r="117" spans="1:5" ht="12.75">
      <c r="A117" s="67"/>
      <c r="B117" s="59" t="s">
        <v>292</v>
      </c>
      <c r="C117" s="60"/>
      <c r="D117" s="63" t="s">
        <v>293</v>
      </c>
      <c r="E117" s="92">
        <f>SUM(E118:E126)</f>
        <v>215672</v>
      </c>
    </row>
    <row r="118" spans="1:5" ht="12.75">
      <c r="A118" s="59"/>
      <c r="B118" s="59"/>
      <c r="C118" s="6">
        <v>3020</v>
      </c>
      <c r="D118" t="s">
        <v>370</v>
      </c>
      <c r="E118" s="92">
        <v>3500</v>
      </c>
    </row>
    <row r="119" spans="1:5" ht="12.75">
      <c r="A119" s="33"/>
      <c r="B119" s="33"/>
      <c r="C119" s="6">
        <v>4010</v>
      </c>
      <c r="D119" t="s">
        <v>35</v>
      </c>
      <c r="E119" s="92">
        <v>145205</v>
      </c>
    </row>
    <row r="120" spans="1:5" ht="12.75">
      <c r="A120" s="33"/>
      <c r="B120" s="33"/>
      <c r="C120" s="6">
        <v>4040</v>
      </c>
      <c r="D120" t="s">
        <v>36</v>
      </c>
      <c r="E120" s="92">
        <v>11757</v>
      </c>
    </row>
    <row r="121" spans="1:5" ht="12.75">
      <c r="A121" s="33"/>
      <c r="B121" s="33"/>
      <c r="C121" s="6">
        <v>4110</v>
      </c>
      <c r="D121" t="s">
        <v>37</v>
      </c>
      <c r="E121" s="92">
        <v>26890</v>
      </c>
    </row>
    <row r="122" spans="1:5" ht="12.75">
      <c r="A122" s="33"/>
      <c r="B122" s="33"/>
      <c r="C122" s="6">
        <v>4120</v>
      </c>
      <c r="D122" t="s">
        <v>431</v>
      </c>
      <c r="E122" s="92">
        <v>4118</v>
      </c>
    </row>
    <row r="123" spans="1:5" ht="12.75">
      <c r="A123" s="33"/>
      <c r="B123" s="33"/>
      <c r="C123" s="6">
        <v>4260</v>
      </c>
      <c r="D123" t="s">
        <v>41</v>
      </c>
      <c r="E123" s="92">
        <v>3000</v>
      </c>
    </row>
    <row r="124" spans="1:5" ht="12.75">
      <c r="A124" s="33"/>
      <c r="B124" s="33"/>
      <c r="C124" s="6">
        <v>4300</v>
      </c>
      <c r="D124" t="s">
        <v>134</v>
      </c>
      <c r="E124" s="92">
        <v>13000</v>
      </c>
    </row>
    <row r="125" spans="1:5" ht="12.75">
      <c r="A125" s="33"/>
      <c r="B125" s="33"/>
      <c r="C125" s="6">
        <v>4440</v>
      </c>
      <c r="D125" t="s">
        <v>67</v>
      </c>
      <c r="E125" s="92">
        <v>6202</v>
      </c>
    </row>
    <row r="126" spans="1:5" ht="12.75">
      <c r="A126" s="33"/>
      <c r="B126" s="33"/>
      <c r="C126" s="6">
        <v>4710</v>
      </c>
      <c r="D126" t="s">
        <v>418</v>
      </c>
      <c r="E126" s="92">
        <v>2000</v>
      </c>
    </row>
    <row r="127" spans="1:5" ht="13.5" customHeight="1">
      <c r="A127" s="32" t="s">
        <v>75</v>
      </c>
      <c r="B127" s="32"/>
      <c r="C127" s="7"/>
      <c r="D127" s="5" t="s">
        <v>146</v>
      </c>
      <c r="E127" s="94">
        <f>SUM(E129)</f>
        <v>5415</v>
      </c>
    </row>
    <row r="128" spans="1:5" ht="12.75">
      <c r="A128" s="32"/>
      <c r="B128" s="32"/>
      <c r="C128" s="7"/>
      <c r="D128" s="5" t="s">
        <v>147</v>
      </c>
      <c r="E128" s="94"/>
    </row>
    <row r="129" spans="1:5" ht="12.75">
      <c r="A129" s="33"/>
      <c r="B129" s="33" t="s">
        <v>76</v>
      </c>
      <c r="D129" t="s">
        <v>77</v>
      </c>
      <c r="E129" s="92">
        <f>SUM(E131:E134)</f>
        <v>5415</v>
      </c>
    </row>
    <row r="130" spans="1:4" ht="12.75">
      <c r="A130" s="33"/>
      <c r="B130" s="33"/>
      <c r="D130" t="s">
        <v>78</v>
      </c>
    </row>
    <row r="131" spans="1:5" ht="12.75">
      <c r="A131" s="33"/>
      <c r="B131" s="33"/>
      <c r="C131" s="6">
        <v>4110</v>
      </c>
      <c r="D131" t="s">
        <v>37</v>
      </c>
      <c r="E131" s="92">
        <v>722</v>
      </c>
    </row>
    <row r="132" spans="1:5" ht="12.75">
      <c r="A132" s="33"/>
      <c r="B132" s="33"/>
      <c r="C132" s="6">
        <v>4120</v>
      </c>
      <c r="D132" t="s">
        <v>431</v>
      </c>
      <c r="E132" s="92">
        <v>103</v>
      </c>
    </row>
    <row r="133" spans="1:5" ht="12.75">
      <c r="A133" s="33"/>
      <c r="B133" s="33"/>
      <c r="C133" s="6">
        <v>4170</v>
      </c>
      <c r="D133" s="47" t="s">
        <v>208</v>
      </c>
      <c r="E133" s="92">
        <v>4200</v>
      </c>
    </row>
    <row r="134" spans="1:5" ht="12.75">
      <c r="A134" s="33"/>
      <c r="B134" s="33"/>
      <c r="C134" s="6">
        <v>4210</v>
      </c>
      <c r="D134" s="2" t="s">
        <v>40</v>
      </c>
      <c r="E134" s="92">
        <v>390</v>
      </c>
    </row>
    <row r="135" spans="1:4" ht="12.75">
      <c r="A135" s="33"/>
      <c r="B135" s="33"/>
      <c r="D135" s="2"/>
    </row>
    <row r="136" spans="1:4" ht="12.75">
      <c r="A136" s="33"/>
      <c r="B136" s="33"/>
      <c r="D136" s="2"/>
    </row>
    <row r="137" spans="1:4" ht="12.75">
      <c r="A137" s="33"/>
      <c r="B137" s="33"/>
      <c r="D137" s="2"/>
    </row>
    <row r="138" spans="1:4" ht="12.75">
      <c r="A138" s="33"/>
      <c r="B138" s="33"/>
      <c r="D138" s="2"/>
    </row>
    <row r="139" spans="1:4" ht="12.75">
      <c r="A139" s="33"/>
      <c r="B139" s="33"/>
      <c r="D139" s="2"/>
    </row>
    <row r="140" spans="1:5" ht="12.75">
      <c r="A140" s="24"/>
      <c r="B140" s="33"/>
      <c r="D140" s="17" t="s">
        <v>23</v>
      </c>
      <c r="E140" s="100" t="s">
        <v>230</v>
      </c>
    </row>
    <row r="141" spans="1:5" ht="12.75">
      <c r="A141" s="24"/>
      <c r="B141" s="33"/>
      <c r="C141" s="3"/>
      <c r="D141" s="3" t="s">
        <v>341</v>
      </c>
      <c r="E141" s="74" t="s">
        <v>490</v>
      </c>
    </row>
    <row r="142" spans="1:5" ht="12.75">
      <c r="A142" s="24"/>
      <c r="B142" s="33"/>
      <c r="C142" s="3"/>
      <c r="D142" s="3"/>
      <c r="E142" s="74" t="s">
        <v>157</v>
      </c>
    </row>
    <row r="143" spans="1:5" ht="12.75">
      <c r="A143" s="24"/>
      <c r="B143" s="33"/>
      <c r="C143" s="3"/>
      <c r="D143" s="3"/>
      <c r="E143" s="74" t="s">
        <v>491</v>
      </c>
    </row>
    <row r="144" spans="1:5" ht="12.75">
      <c r="A144" s="30" t="s">
        <v>24</v>
      </c>
      <c r="B144" s="31" t="s">
        <v>25</v>
      </c>
      <c r="C144" s="1"/>
      <c r="D144" s="1" t="s">
        <v>26</v>
      </c>
      <c r="E144" s="93" t="s">
        <v>416</v>
      </c>
    </row>
    <row r="145" spans="1:5" ht="12.75">
      <c r="A145" s="25" t="s">
        <v>58</v>
      </c>
      <c r="B145" s="32"/>
      <c r="C145" s="14"/>
      <c r="D145" s="26" t="s">
        <v>74</v>
      </c>
      <c r="E145" s="101">
        <f>SUM(E146+E150+E154)</f>
        <v>220000</v>
      </c>
    </row>
    <row r="146" spans="1:5" ht="12.75">
      <c r="A146" s="24"/>
      <c r="B146" s="33" t="s">
        <v>73</v>
      </c>
      <c r="C146" s="3"/>
      <c r="D146" s="16" t="s">
        <v>32</v>
      </c>
      <c r="E146" s="99">
        <f>SUM(E147:E149)</f>
        <v>135000</v>
      </c>
    </row>
    <row r="147" spans="1:5" ht="12.75">
      <c r="A147" s="24"/>
      <c r="B147" s="33"/>
      <c r="C147" s="6">
        <v>4170</v>
      </c>
      <c r="D147" t="s">
        <v>208</v>
      </c>
      <c r="E147" s="99">
        <v>16500</v>
      </c>
    </row>
    <row r="148" spans="1:5" ht="12.75">
      <c r="A148" s="24"/>
      <c r="B148" s="33"/>
      <c r="C148" s="3">
        <v>4270</v>
      </c>
      <c r="D148" s="16" t="s">
        <v>42</v>
      </c>
      <c r="E148" s="99">
        <v>80500</v>
      </c>
    </row>
    <row r="149" spans="1:5" ht="12.75">
      <c r="A149" s="24"/>
      <c r="B149" s="33"/>
      <c r="C149" s="3">
        <v>4300</v>
      </c>
      <c r="D149" s="16" t="s">
        <v>43</v>
      </c>
      <c r="E149" s="99">
        <v>38000</v>
      </c>
    </row>
    <row r="150" spans="1:5" ht="12.75">
      <c r="A150" s="24"/>
      <c r="B150" s="33" t="s">
        <v>136</v>
      </c>
      <c r="C150" s="3"/>
      <c r="D150" s="16" t="s">
        <v>137</v>
      </c>
      <c r="E150" s="99">
        <f>SUM(E151:E153)</f>
        <v>80000</v>
      </c>
    </row>
    <row r="151" spans="1:5" ht="12.75">
      <c r="A151" s="24"/>
      <c r="B151" s="33"/>
      <c r="C151" s="6">
        <v>4170</v>
      </c>
      <c r="D151" t="s">
        <v>208</v>
      </c>
      <c r="E151" s="99">
        <v>7000</v>
      </c>
    </row>
    <row r="152" spans="1:5" ht="12.75">
      <c r="A152" s="24"/>
      <c r="B152" s="33"/>
      <c r="C152" s="3">
        <v>4270</v>
      </c>
      <c r="D152" s="16" t="s">
        <v>42</v>
      </c>
      <c r="E152" s="99">
        <v>59000</v>
      </c>
    </row>
    <row r="153" spans="1:5" ht="12.75">
      <c r="A153" s="24"/>
      <c r="B153" s="33"/>
      <c r="C153" s="3">
        <v>4300</v>
      </c>
      <c r="D153" s="16" t="s">
        <v>43</v>
      </c>
      <c r="E153" s="99">
        <v>14000</v>
      </c>
    </row>
    <row r="154" spans="1:5" ht="12.75">
      <c r="A154" s="24"/>
      <c r="B154" s="33" t="s">
        <v>140</v>
      </c>
      <c r="C154" s="3"/>
      <c r="D154" s="16" t="s">
        <v>129</v>
      </c>
      <c r="E154" s="99">
        <f>SUM(E155:E156)</f>
        <v>5000</v>
      </c>
    </row>
    <row r="155" spans="1:5" ht="12.75">
      <c r="A155" s="24"/>
      <c r="B155" s="33"/>
      <c r="C155" s="3">
        <v>4270</v>
      </c>
      <c r="D155" s="16" t="s">
        <v>42</v>
      </c>
      <c r="E155" s="99">
        <v>3950</v>
      </c>
    </row>
    <row r="156" spans="1:5" ht="12.75">
      <c r="A156" s="24"/>
      <c r="B156" s="33"/>
      <c r="C156" s="3">
        <v>4300</v>
      </c>
      <c r="D156" s="16" t="s">
        <v>43</v>
      </c>
      <c r="E156" s="99">
        <v>1050</v>
      </c>
    </row>
    <row r="157" spans="1:5" ht="12.75">
      <c r="A157" s="24"/>
      <c r="B157" s="33"/>
      <c r="C157" s="3"/>
      <c r="D157" s="16"/>
      <c r="E157" s="99"/>
    </row>
    <row r="158" spans="1:5" ht="12.75">
      <c r="A158" s="25" t="s">
        <v>56</v>
      </c>
      <c r="B158" s="32"/>
      <c r="C158" s="14"/>
      <c r="D158" s="26" t="s">
        <v>27</v>
      </c>
      <c r="E158" s="98">
        <f>E159</f>
        <v>2500</v>
      </c>
    </row>
    <row r="159" spans="1:5" ht="12.75">
      <c r="A159" s="120"/>
      <c r="B159" s="109" t="s">
        <v>57</v>
      </c>
      <c r="C159" s="110"/>
      <c r="D159" s="112" t="s">
        <v>28</v>
      </c>
      <c r="E159" s="99">
        <f>E160</f>
        <v>2500</v>
      </c>
    </row>
    <row r="160" spans="1:5" ht="12.75">
      <c r="A160" s="24"/>
      <c r="B160" s="33"/>
      <c r="C160" s="3">
        <v>4390</v>
      </c>
      <c r="D160" s="16" t="s">
        <v>238</v>
      </c>
      <c r="E160" s="99">
        <v>2500</v>
      </c>
    </row>
    <row r="161" spans="1:5" ht="12.75">
      <c r="A161" s="24"/>
      <c r="B161" s="33"/>
      <c r="C161" s="3"/>
      <c r="D161" s="16" t="s">
        <v>239</v>
      </c>
      <c r="E161" s="99"/>
    </row>
    <row r="162" spans="1:5" ht="12.75">
      <c r="A162" s="24"/>
      <c r="B162" s="33"/>
      <c r="C162" s="3"/>
      <c r="D162" s="16"/>
      <c r="E162" s="99"/>
    </row>
    <row r="163" spans="1:5" ht="12.75">
      <c r="A163" s="25" t="s">
        <v>138</v>
      </c>
      <c r="B163" s="32"/>
      <c r="C163" s="14"/>
      <c r="D163" s="26" t="s">
        <v>139</v>
      </c>
      <c r="E163" s="101">
        <f>E169+E164+E167</f>
        <v>272150</v>
      </c>
    </row>
    <row r="164" spans="1:5" s="71" customFormat="1" ht="12.75">
      <c r="A164" s="120"/>
      <c r="B164" s="109" t="s">
        <v>342</v>
      </c>
      <c r="C164" s="110"/>
      <c r="D164" s="70" t="s">
        <v>343</v>
      </c>
      <c r="E164" s="102">
        <f>SUM(E165:E166)</f>
        <v>254000</v>
      </c>
    </row>
    <row r="165" spans="1:5" ht="12.75">
      <c r="A165" s="25"/>
      <c r="B165" s="32"/>
      <c r="C165" s="3">
        <v>4300</v>
      </c>
      <c r="D165" s="16" t="s">
        <v>43</v>
      </c>
      <c r="E165" s="102">
        <v>250000</v>
      </c>
    </row>
    <row r="166" spans="1:5" ht="12.75">
      <c r="A166" s="25"/>
      <c r="B166" s="32"/>
      <c r="C166" s="6">
        <v>4530</v>
      </c>
      <c r="D166" t="s">
        <v>225</v>
      </c>
      <c r="E166" s="102">
        <v>4000</v>
      </c>
    </row>
    <row r="167" spans="1:5" ht="12.75">
      <c r="A167" s="25"/>
      <c r="B167" s="109" t="s">
        <v>342</v>
      </c>
      <c r="C167" s="110"/>
      <c r="D167" s="16" t="s">
        <v>446</v>
      </c>
      <c r="E167" s="102">
        <f>E168</f>
        <v>13150</v>
      </c>
    </row>
    <row r="168" spans="1:5" ht="12.75">
      <c r="A168" s="25"/>
      <c r="B168" s="32"/>
      <c r="C168" s="3">
        <v>4300</v>
      </c>
      <c r="D168" s="16" t="s">
        <v>43</v>
      </c>
      <c r="E168" s="102">
        <v>13150</v>
      </c>
    </row>
    <row r="169" spans="1:5" ht="12.75">
      <c r="A169" s="24"/>
      <c r="B169" s="33" t="s">
        <v>159</v>
      </c>
      <c r="C169" s="3"/>
      <c r="D169" s="16" t="s">
        <v>1</v>
      </c>
      <c r="E169" s="99">
        <f>SUM(E170:E170)</f>
        <v>5000</v>
      </c>
    </row>
    <row r="170" spans="1:5" ht="12.75">
      <c r="A170" s="24"/>
      <c r="B170" s="33"/>
      <c r="C170" s="3">
        <v>4300</v>
      </c>
      <c r="D170" s="16" t="s">
        <v>43</v>
      </c>
      <c r="E170" s="99">
        <v>5000</v>
      </c>
    </row>
    <row r="171" spans="1:5" ht="12.75">
      <c r="A171" s="25" t="s">
        <v>59</v>
      </c>
      <c r="B171" s="32"/>
      <c r="C171" s="14"/>
      <c r="D171" s="41" t="s">
        <v>158</v>
      </c>
      <c r="E171" s="98">
        <f>E172</f>
        <v>585600</v>
      </c>
    </row>
    <row r="172" spans="1:5" ht="12.75">
      <c r="A172" s="33"/>
      <c r="B172" s="33" t="s">
        <v>64</v>
      </c>
      <c r="D172" t="s">
        <v>314</v>
      </c>
      <c r="E172" s="99">
        <f>E173</f>
        <v>585600</v>
      </c>
    </row>
    <row r="173" spans="1:5" ht="12.75">
      <c r="A173" s="33"/>
      <c r="B173" s="33"/>
      <c r="C173" s="6">
        <v>4300</v>
      </c>
      <c r="D173" t="s">
        <v>43</v>
      </c>
      <c r="E173" s="99">
        <v>585600</v>
      </c>
    </row>
    <row r="174" spans="1:5" ht="12.75">
      <c r="A174" s="25" t="s">
        <v>60</v>
      </c>
      <c r="B174" s="32"/>
      <c r="C174" s="14"/>
      <c r="D174" s="41" t="s">
        <v>79</v>
      </c>
      <c r="E174" s="94">
        <f>E177+E180+E190+E198+E203+E175+E185+E201</f>
        <v>5317702</v>
      </c>
    </row>
    <row r="175" spans="1:5" s="71" customFormat="1" ht="12.75">
      <c r="A175" s="120"/>
      <c r="B175" s="109" t="s">
        <v>392</v>
      </c>
      <c r="C175" s="110"/>
      <c r="D175" s="15" t="s">
        <v>393</v>
      </c>
      <c r="E175" s="103">
        <f>E176</f>
        <v>10000</v>
      </c>
    </row>
    <row r="176" spans="1:5" ht="12.75">
      <c r="A176" s="25"/>
      <c r="B176" s="32"/>
      <c r="C176" s="3">
        <v>4510</v>
      </c>
      <c r="D176" s="20" t="s">
        <v>212</v>
      </c>
      <c r="E176" s="103">
        <v>10000</v>
      </c>
    </row>
    <row r="177" spans="1:5" ht="12.75">
      <c r="A177" s="24"/>
      <c r="B177" s="33" t="s">
        <v>80</v>
      </c>
      <c r="C177" s="3"/>
      <c r="D177" s="15" t="s">
        <v>81</v>
      </c>
      <c r="E177" s="95">
        <f>SUM(E178:E179)</f>
        <v>1976014</v>
      </c>
    </row>
    <row r="178" spans="1:6" ht="12.75">
      <c r="A178" s="24"/>
      <c r="B178" s="33"/>
      <c r="C178" s="3">
        <v>4270</v>
      </c>
      <c r="D178" s="16" t="s">
        <v>42</v>
      </c>
      <c r="E178" s="95">
        <v>5000</v>
      </c>
      <c r="F178" s="4"/>
    </row>
    <row r="179" spans="1:6" ht="12.75">
      <c r="A179" s="24"/>
      <c r="B179" s="33"/>
      <c r="C179" s="3">
        <v>4300</v>
      </c>
      <c r="D179" s="15" t="s">
        <v>43</v>
      </c>
      <c r="E179" s="95">
        <v>1971014</v>
      </c>
      <c r="F179" s="4"/>
    </row>
    <row r="180" spans="1:6" ht="12.75">
      <c r="A180" s="24"/>
      <c r="B180" s="33" t="s">
        <v>82</v>
      </c>
      <c r="C180" s="3"/>
      <c r="D180" s="15" t="s">
        <v>83</v>
      </c>
      <c r="E180" s="92">
        <f>SUM(E181:E184)</f>
        <v>602000</v>
      </c>
      <c r="F180" s="4"/>
    </row>
    <row r="181" spans="1:5" ht="12.75">
      <c r="A181" s="24"/>
      <c r="B181" s="33"/>
      <c r="C181" s="6">
        <v>4210</v>
      </c>
      <c r="D181" s="2" t="s">
        <v>40</v>
      </c>
      <c r="E181" s="92">
        <v>85000</v>
      </c>
    </row>
    <row r="182" spans="1:5" ht="12.75">
      <c r="A182" s="24"/>
      <c r="B182" s="33"/>
      <c r="C182" s="3">
        <v>4260</v>
      </c>
      <c r="D182" s="15" t="s">
        <v>41</v>
      </c>
      <c r="E182" s="92">
        <v>20000</v>
      </c>
    </row>
    <row r="183" spans="1:5" ht="12.75">
      <c r="A183" s="24"/>
      <c r="B183" s="33"/>
      <c r="C183" s="3">
        <v>4270</v>
      </c>
      <c r="D183" s="16" t="s">
        <v>42</v>
      </c>
      <c r="E183" s="92">
        <v>12000</v>
      </c>
    </row>
    <row r="184" spans="1:5" ht="12.75">
      <c r="A184" s="24"/>
      <c r="B184" s="33"/>
      <c r="C184" s="3">
        <v>4300</v>
      </c>
      <c r="D184" s="15" t="s">
        <v>43</v>
      </c>
      <c r="E184" s="92">
        <v>485000</v>
      </c>
    </row>
    <row r="185" spans="1:5" ht="12.75">
      <c r="A185" s="24"/>
      <c r="B185" s="20" t="s">
        <v>432</v>
      </c>
      <c r="D185" t="s">
        <v>433</v>
      </c>
      <c r="E185" s="92">
        <f>E186</f>
        <v>120000</v>
      </c>
    </row>
    <row r="186" spans="1:5" ht="12.75">
      <c r="A186" s="24"/>
      <c r="B186" s="20"/>
      <c r="C186" s="6">
        <v>6230</v>
      </c>
      <c r="D186" t="s">
        <v>407</v>
      </c>
      <c r="E186" s="92">
        <v>120000</v>
      </c>
    </row>
    <row r="187" spans="1:4" ht="12.75">
      <c r="A187" s="24"/>
      <c r="B187" s="20"/>
      <c r="C187" s="3"/>
      <c r="D187" s="47" t="s">
        <v>408</v>
      </c>
    </row>
    <row r="188" spans="1:4" ht="12.75">
      <c r="A188" s="24"/>
      <c r="B188" s="20"/>
      <c r="C188" s="3"/>
      <c r="D188" s="47" t="s">
        <v>434</v>
      </c>
    </row>
    <row r="189" spans="1:4" ht="12.75">
      <c r="A189" s="24"/>
      <c r="B189" s="20"/>
      <c r="C189" s="3"/>
      <c r="D189" s="16" t="s">
        <v>233</v>
      </c>
    </row>
    <row r="190" spans="1:5" ht="12.75">
      <c r="A190" s="29"/>
      <c r="B190" s="33" t="s">
        <v>84</v>
      </c>
      <c r="C190" s="3"/>
      <c r="D190" s="15" t="s">
        <v>85</v>
      </c>
      <c r="E190" s="92">
        <f>SUM(E191:E197)</f>
        <v>275490</v>
      </c>
    </row>
    <row r="191" spans="1:5" ht="12.75">
      <c r="A191" s="29"/>
      <c r="B191" s="33"/>
      <c r="C191" s="6">
        <v>2360</v>
      </c>
      <c r="D191" t="s">
        <v>295</v>
      </c>
      <c r="E191" s="92">
        <v>1000</v>
      </c>
    </row>
    <row r="192" spans="1:4" ht="12.75">
      <c r="A192" s="29"/>
      <c r="B192" s="33"/>
      <c r="D192" t="s">
        <v>296</v>
      </c>
    </row>
    <row r="193" spans="1:4" ht="12.75">
      <c r="A193" s="29"/>
      <c r="B193" s="33"/>
      <c r="D193" t="s">
        <v>297</v>
      </c>
    </row>
    <row r="194" spans="1:4" ht="12.75">
      <c r="A194" s="29"/>
      <c r="B194" s="33"/>
      <c r="D194" t="s">
        <v>298</v>
      </c>
    </row>
    <row r="195" spans="1:4" ht="12.75">
      <c r="A195" s="29"/>
      <c r="B195" s="33"/>
      <c r="D195" t="s">
        <v>299</v>
      </c>
    </row>
    <row r="196" spans="1:5" ht="12.75">
      <c r="A196" s="29"/>
      <c r="B196" s="33"/>
      <c r="C196" s="6">
        <v>4220</v>
      </c>
      <c r="D196" s="2" t="s">
        <v>49</v>
      </c>
      <c r="E196" s="92">
        <v>1500</v>
      </c>
    </row>
    <row r="197" spans="1:5" ht="12.75">
      <c r="A197" s="29"/>
      <c r="B197" s="33"/>
      <c r="C197" s="3">
        <v>4300</v>
      </c>
      <c r="D197" s="15" t="s">
        <v>86</v>
      </c>
      <c r="E197" s="92">
        <v>272990</v>
      </c>
    </row>
    <row r="198" spans="1:5" ht="12.75">
      <c r="A198" s="29"/>
      <c r="B198" s="33" t="s">
        <v>87</v>
      </c>
      <c r="C198" s="3"/>
      <c r="D198" s="15" t="s">
        <v>88</v>
      </c>
      <c r="E198" s="92">
        <f>SUM(E199:E200)</f>
        <v>2275578</v>
      </c>
    </row>
    <row r="199" spans="1:5" ht="12.75">
      <c r="A199" s="24"/>
      <c r="B199" s="20"/>
      <c r="C199" s="3">
        <v>4260</v>
      </c>
      <c r="D199" s="15" t="s">
        <v>41</v>
      </c>
      <c r="E199" s="92">
        <v>1135578</v>
      </c>
    </row>
    <row r="200" spans="1:5" ht="12.75">
      <c r="A200" s="24"/>
      <c r="B200" s="20"/>
      <c r="C200" s="3">
        <v>4300</v>
      </c>
      <c r="D200" s="15" t="s">
        <v>43</v>
      </c>
      <c r="E200" s="92">
        <v>1140000</v>
      </c>
    </row>
    <row r="201" spans="1:5" ht="12.75">
      <c r="A201" s="33"/>
      <c r="B201" s="20" t="s">
        <v>472</v>
      </c>
      <c r="C201" s="3"/>
      <c r="D201" s="47" t="s">
        <v>473</v>
      </c>
      <c r="E201" s="92">
        <f>E202</f>
        <v>10000</v>
      </c>
    </row>
    <row r="202" spans="1:5" ht="12.75">
      <c r="A202" s="33"/>
      <c r="B202" s="20"/>
      <c r="C202" s="3">
        <v>4300</v>
      </c>
      <c r="D202" s="15" t="s">
        <v>86</v>
      </c>
      <c r="E202" s="92">
        <v>10000</v>
      </c>
    </row>
    <row r="203" spans="1:5" ht="12.75">
      <c r="A203" s="62"/>
      <c r="B203" s="59" t="s">
        <v>244</v>
      </c>
      <c r="C203" s="60"/>
      <c r="D203" s="52" t="s">
        <v>1</v>
      </c>
      <c r="E203" s="92">
        <f>SUM(E204:E207)</f>
        <v>48620</v>
      </c>
    </row>
    <row r="204" spans="1:5" ht="12.75">
      <c r="A204" s="62"/>
      <c r="B204" s="59"/>
      <c r="C204" s="3">
        <v>4270</v>
      </c>
      <c r="D204" s="16" t="s">
        <v>42</v>
      </c>
      <c r="E204" s="92">
        <v>3000</v>
      </c>
    </row>
    <row r="205" spans="1:5" ht="12.75">
      <c r="A205" s="62"/>
      <c r="B205" s="59"/>
      <c r="C205" s="3">
        <v>4300</v>
      </c>
      <c r="D205" s="15" t="s">
        <v>43</v>
      </c>
      <c r="E205" s="92">
        <v>45000</v>
      </c>
    </row>
    <row r="206" spans="1:5" ht="12.75">
      <c r="A206" s="62"/>
      <c r="B206" s="59"/>
      <c r="C206" s="3">
        <v>4510</v>
      </c>
      <c r="D206" s="47" t="s">
        <v>212</v>
      </c>
      <c r="E206" s="92">
        <v>181</v>
      </c>
    </row>
    <row r="207" spans="1:5" ht="12.75">
      <c r="A207" s="33"/>
      <c r="B207" s="20"/>
      <c r="C207" s="6">
        <v>4520</v>
      </c>
      <c r="D207" t="s">
        <v>376</v>
      </c>
      <c r="E207" s="92">
        <v>439</v>
      </c>
    </row>
    <row r="208" spans="1:4" ht="12.75">
      <c r="A208" s="33"/>
      <c r="B208" s="20"/>
      <c r="D208" t="s">
        <v>215</v>
      </c>
    </row>
    <row r="209" spans="1:5" ht="12.75">
      <c r="A209" s="25" t="s">
        <v>60</v>
      </c>
      <c r="B209" s="32"/>
      <c r="C209" s="14"/>
      <c r="D209" s="41" t="s">
        <v>79</v>
      </c>
      <c r="E209" s="96">
        <f>E210</f>
        <v>7138328</v>
      </c>
    </row>
    <row r="210" spans="1:5" ht="12.75">
      <c r="A210" s="33"/>
      <c r="B210" s="59" t="s">
        <v>292</v>
      </c>
      <c r="C210" s="60"/>
      <c r="D210" s="15" t="s">
        <v>315</v>
      </c>
      <c r="E210" s="103">
        <f>SUM(E211:E215)</f>
        <v>7138328</v>
      </c>
    </row>
    <row r="211" spans="1:5" ht="12.75">
      <c r="A211" s="33"/>
      <c r="B211" s="59"/>
      <c r="C211" s="6">
        <v>4170</v>
      </c>
      <c r="D211" t="s">
        <v>208</v>
      </c>
      <c r="E211" s="103">
        <v>15300</v>
      </c>
    </row>
    <row r="212" spans="1:5" ht="12.75">
      <c r="A212" s="33"/>
      <c r="B212" s="59"/>
      <c r="C212" s="6">
        <v>4210</v>
      </c>
      <c r="D212" s="2" t="s">
        <v>40</v>
      </c>
      <c r="E212" s="103">
        <v>5000</v>
      </c>
    </row>
    <row r="213" spans="1:5" ht="12.75">
      <c r="A213" s="33"/>
      <c r="B213" s="32"/>
      <c r="C213" s="6">
        <v>4300</v>
      </c>
      <c r="D213" t="s">
        <v>43</v>
      </c>
      <c r="E213" s="103">
        <v>7115628</v>
      </c>
    </row>
    <row r="214" spans="1:5" ht="12.75">
      <c r="A214" s="33"/>
      <c r="B214" s="32"/>
      <c r="C214" s="3">
        <v>4610</v>
      </c>
      <c r="D214" s="16" t="s">
        <v>243</v>
      </c>
      <c r="E214" s="103">
        <v>400</v>
      </c>
    </row>
    <row r="215" spans="1:5" ht="12.75">
      <c r="A215" s="33"/>
      <c r="B215" s="20"/>
      <c r="C215" s="6">
        <v>4700</v>
      </c>
      <c r="D215" t="s">
        <v>220</v>
      </c>
      <c r="E215" s="92">
        <v>2000</v>
      </c>
    </row>
    <row r="216" spans="1:4" ht="12.75">
      <c r="A216" s="33"/>
      <c r="B216" s="20"/>
      <c r="D216" t="s">
        <v>221</v>
      </c>
    </row>
    <row r="217" spans="1:5" ht="12.75">
      <c r="A217" s="25" t="s">
        <v>61</v>
      </c>
      <c r="B217" s="32"/>
      <c r="C217" s="14"/>
      <c r="D217" s="41" t="s">
        <v>53</v>
      </c>
      <c r="E217" s="96">
        <f>E221+E218</f>
        <v>9300</v>
      </c>
    </row>
    <row r="218" spans="1:5" s="71" customFormat="1" ht="12.75">
      <c r="A218" s="109"/>
      <c r="B218" s="109" t="s">
        <v>462</v>
      </c>
      <c r="C218" s="110"/>
      <c r="D218" s="112" t="s">
        <v>463</v>
      </c>
      <c r="E218" s="103">
        <f>SUM(E219:E220)</f>
        <v>4500</v>
      </c>
    </row>
    <row r="219" spans="1:5" s="71" customFormat="1" ht="12.75">
      <c r="A219" s="109"/>
      <c r="B219" s="109"/>
      <c r="C219" s="6">
        <v>4170</v>
      </c>
      <c r="D219" t="s">
        <v>208</v>
      </c>
      <c r="E219" s="103">
        <v>4500</v>
      </c>
    </row>
    <row r="220" spans="1:5" ht="12.75">
      <c r="A220" s="32"/>
      <c r="B220" s="32"/>
      <c r="C220" s="6">
        <v>4300</v>
      </c>
      <c r="D220" t="s">
        <v>43</v>
      </c>
      <c r="E220" s="103">
        <v>0</v>
      </c>
    </row>
    <row r="221" spans="1:5" ht="12.75">
      <c r="A221" s="33"/>
      <c r="B221" s="20" t="s">
        <v>364</v>
      </c>
      <c r="D221" t="s">
        <v>365</v>
      </c>
      <c r="E221" s="92">
        <f>SUM(E222:E223)</f>
        <v>4800</v>
      </c>
    </row>
    <row r="222" spans="1:4" ht="12.75">
      <c r="A222" s="33"/>
      <c r="B222" s="20"/>
      <c r="D222" t="s">
        <v>366</v>
      </c>
    </row>
    <row r="223" spans="1:5" ht="12.75">
      <c r="A223" s="33"/>
      <c r="B223" s="20"/>
      <c r="C223" s="6">
        <v>4300</v>
      </c>
      <c r="D223" t="s">
        <v>43</v>
      </c>
      <c r="E223" s="92">
        <v>4800</v>
      </c>
    </row>
    <row r="224" spans="1:2" ht="12.75">
      <c r="A224" s="33"/>
      <c r="B224" s="20"/>
    </row>
    <row r="225" spans="1:2" ht="12.75">
      <c r="A225" s="33"/>
      <c r="B225" s="20"/>
    </row>
    <row r="226" spans="1:2" ht="12.75">
      <c r="A226" s="33"/>
      <c r="B226" s="20"/>
    </row>
    <row r="227" spans="1:2" ht="12.75">
      <c r="A227" s="33"/>
      <c r="B227" s="20"/>
    </row>
    <row r="228" spans="1:4" ht="12.75">
      <c r="A228" s="24"/>
      <c r="B228" s="20"/>
      <c r="C228" s="3"/>
      <c r="D228" s="16"/>
    </row>
    <row r="229" spans="1:4" ht="12.75">
      <c r="A229" s="24"/>
      <c r="B229" s="20"/>
      <c r="C229" s="3"/>
      <c r="D229" s="16"/>
    </row>
    <row r="230" spans="1:5" ht="12.75">
      <c r="A230" s="33"/>
      <c r="B230" s="33"/>
      <c r="C230" s="3"/>
      <c r="D230" s="14" t="s">
        <v>23</v>
      </c>
      <c r="E230" s="100" t="s">
        <v>230</v>
      </c>
    </row>
    <row r="231" spans="1:5" ht="12.75">
      <c r="A231" s="24"/>
      <c r="B231" s="33"/>
      <c r="C231" s="3"/>
      <c r="D231" s="3" t="s">
        <v>194</v>
      </c>
      <c r="E231" s="74" t="s">
        <v>490</v>
      </c>
    </row>
    <row r="232" spans="1:5" ht="12.75">
      <c r="A232" s="24"/>
      <c r="B232" s="33"/>
      <c r="C232" s="3"/>
      <c r="D232" s="3"/>
      <c r="E232" s="74" t="s">
        <v>157</v>
      </c>
    </row>
    <row r="233" spans="1:5" ht="12.75">
      <c r="A233" s="24"/>
      <c r="B233" s="33"/>
      <c r="C233" s="3"/>
      <c r="D233" s="3"/>
      <c r="E233" s="74" t="s">
        <v>491</v>
      </c>
    </row>
    <row r="234" spans="1:5" ht="12.75">
      <c r="A234" s="30" t="s">
        <v>24</v>
      </c>
      <c r="B234" s="31" t="s">
        <v>25</v>
      </c>
      <c r="C234" s="1"/>
      <c r="D234" s="1" t="s">
        <v>26</v>
      </c>
      <c r="E234" s="93" t="s">
        <v>416</v>
      </c>
    </row>
    <row r="235" spans="1:5" ht="12.75">
      <c r="A235" s="32" t="s">
        <v>186</v>
      </c>
      <c r="B235" s="32"/>
      <c r="C235" s="7"/>
      <c r="D235" s="5" t="s">
        <v>264</v>
      </c>
      <c r="E235" s="94">
        <f>+E236+E238</f>
        <v>702610</v>
      </c>
    </row>
    <row r="236" spans="1:5" ht="12.75">
      <c r="A236" s="29"/>
      <c r="B236" s="54" t="s">
        <v>187</v>
      </c>
      <c r="C236" s="55"/>
      <c r="D236" s="66" t="s">
        <v>30</v>
      </c>
      <c r="E236" s="96">
        <f>E237</f>
        <v>700000</v>
      </c>
    </row>
    <row r="237" spans="1:5" ht="12.75">
      <c r="A237" s="33"/>
      <c r="B237" s="33"/>
      <c r="C237" s="3">
        <v>3110</v>
      </c>
      <c r="D237" s="16" t="s">
        <v>51</v>
      </c>
      <c r="E237" s="92">
        <v>700000</v>
      </c>
    </row>
    <row r="238" spans="1:5" ht="12.75">
      <c r="A238" s="33"/>
      <c r="B238" s="54" t="s">
        <v>187</v>
      </c>
      <c r="C238" s="55"/>
      <c r="D238" s="66" t="s">
        <v>447</v>
      </c>
      <c r="E238" s="92">
        <f>SUM(E239:E240)</f>
        <v>2610</v>
      </c>
    </row>
    <row r="239" spans="1:5" ht="12.75">
      <c r="A239" s="33"/>
      <c r="B239" s="33"/>
      <c r="C239" s="3">
        <v>3110</v>
      </c>
      <c r="D239" s="16" t="s">
        <v>51</v>
      </c>
      <c r="E239" s="92">
        <v>2558</v>
      </c>
    </row>
    <row r="240" spans="1:5" ht="12.75">
      <c r="A240" s="33"/>
      <c r="B240" s="33"/>
      <c r="C240" s="6">
        <v>4210</v>
      </c>
      <c r="D240" s="2" t="s">
        <v>40</v>
      </c>
      <c r="E240" s="92">
        <v>52</v>
      </c>
    </row>
    <row r="241" spans="1:2" ht="12.75">
      <c r="A241" s="33"/>
      <c r="B241" s="33"/>
    </row>
    <row r="242" spans="1:5" s="56" customFormat="1" ht="12.75">
      <c r="A242" s="54" t="s">
        <v>367</v>
      </c>
      <c r="B242" s="54"/>
      <c r="C242" s="57"/>
      <c r="D242" s="56" t="s">
        <v>368</v>
      </c>
      <c r="E242" s="96">
        <f>E243+E270+E319+E313</f>
        <v>29660879.65</v>
      </c>
    </row>
    <row r="243" spans="1:5" s="56" customFormat="1" ht="12.75">
      <c r="A243" s="54"/>
      <c r="B243" s="54" t="s">
        <v>371</v>
      </c>
      <c r="C243" s="57"/>
      <c r="D243" s="56" t="s">
        <v>362</v>
      </c>
      <c r="E243" s="96">
        <f>E244+E260</f>
        <v>22187320</v>
      </c>
    </row>
    <row r="244" spans="1:5" s="56" customFormat="1" ht="12.75">
      <c r="A244" s="54"/>
      <c r="B244" s="54"/>
      <c r="C244" s="57"/>
      <c r="D244" s="64" t="s">
        <v>266</v>
      </c>
      <c r="E244" s="96">
        <f>SUM(E245:E259)</f>
        <v>22155320</v>
      </c>
    </row>
    <row r="245" spans="1:5" s="56" customFormat="1" ht="12.75">
      <c r="A245" s="54"/>
      <c r="B245" s="54"/>
      <c r="C245" s="6">
        <v>3020</v>
      </c>
      <c r="D245" t="s">
        <v>370</v>
      </c>
      <c r="E245" s="103">
        <v>1000</v>
      </c>
    </row>
    <row r="246" spans="1:5" ht="12.75">
      <c r="A246" s="33"/>
      <c r="B246" s="33"/>
      <c r="C246" s="3">
        <v>3110</v>
      </c>
      <c r="D246" s="16" t="s">
        <v>51</v>
      </c>
      <c r="E246" s="92">
        <v>21967000</v>
      </c>
    </row>
    <row r="247" spans="1:5" ht="12.75">
      <c r="A247" s="33"/>
      <c r="B247" s="33"/>
      <c r="C247" s="6">
        <v>4010</v>
      </c>
      <c r="D247" t="s">
        <v>35</v>
      </c>
      <c r="E247" s="92">
        <v>127454</v>
      </c>
    </row>
    <row r="248" spans="1:5" ht="12.75">
      <c r="A248" s="33"/>
      <c r="B248" s="33"/>
      <c r="C248" s="6">
        <v>4040</v>
      </c>
      <c r="D248" t="s">
        <v>36</v>
      </c>
      <c r="E248" s="92">
        <v>6084</v>
      </c>
    </row>
    <row r="249" spans="1:5" ht="12.75">
      <c r="A249" s="33"/>
      <c r="B249" s="33"/>
      <c r="C249" s="6">
        <v>4110</v>
      </c>
      <c r="D249" t="s">
        <v>37</v>
      </c>
      <c r="E249" s="92">
        <v>24295</v>
      </c>
    </row>
    <row r="250" spans="1:5" ht="12.75">
      <c r="A250" s="33"/>
      <c r="B250" s="33"/>
      <c r="C250" s="6">
        <v>4120</v>
      </c>
      <c r="D250" t="s">
        <v>431</v>
      </c>
      <c r="E250" s="92">
        <v>3460</v>
      </c>
    </row>
    <row r="251" spans="1:5" ht="12.75">
      <c r="A251" s="33"/>
      <c r="B251" s="33"/>
      <c r="C251" s="6">
        <v>4170</v>
      </c>
      <c r="D251" t="s">
        <v>208</v>
      </c>
      <c r="E251" s="92">
        <v>1500</v>
      </c>
    </row>
    <row r="252" spans="1:5" ht="12.75">
      <c r="A252" s="33"/>
      <c r="B252" s="33"/>
      <c r="C252" s="6">
        <v>4210</v>
      </c>
      <c r="D252" s="2" t="s">
        <v>40</v>
      </c>
      <c r="E252" s="92">
        <v>5000</v>
      </c>
    </row>
    <row r="253" spans="1:5" ht="12.75">
      <c r="A253" s="33"/>
      <c r="B253" s="33"/>
      <c r="C253" s="6">
        <v>4260</v>
      </c>
      <c r="D253" s="2" t="s">
        <v>41</v>
      </c>
      <c r="E253" s="92">
        <v>2000</v>
      </c>
    </row>
    <row r="254" spans="1:5" ht="12.75">
      <c r="A254" s="33"/>
      <c r="B254" s="33"/>
      <c r="C254" s="3">
        <v>4270</v>
      </c>
      <c r="D254" s="15" t="s">
        <v>240</v>
      </c>
      <c r="E254" s="92">
        <v>1000</v>
      </c>
    </row>
    <row r="255" spans="1:5" ht="12.75">
      <c r="A255" s="33"/>
      <c r="B255" s="33"/>
      <c r="C255" s="3">
        <v>4300</v>
      </c>
      <c r="D255" s="15" t="s">
        <v>134</v>
      </c>
      <c r="E255" s="92">
        <v>6000</v>
      </c>
    </row>
    <row r="256" spans="1:5" ht="12.75">
      <c r="A256" s="33"/>
      <c r="B256" s="33"/>
      <c r="C256" s="6">
        <v>4440</v>
      </c>
      <c r="D256" t="s">
        <v>67</v>
      </c>
      <c r="E256" s="92">
        <v>8527</v>
      </c>
    </row>
    <row r="257" spans="1:5" ht="12.75">
      <c r="A257" s="33"/>
      <c r="B257" s="33"/>
      <c r="C257" s="6">
        <v>4700</v>
      </c>
      <c r="D257" t="s">
        <v>220</v>
      </c>
      <c r="E257" s="92">
        <v>1000</v>
      </c>
    </row>
    <row r="258" spans="1:4" ht="12.75">
      <c r="A258" s="33"/>
      <c r="B258" s="33"/>
      <c r="D258" t="s">
        <v>229</v>
      </c>
    </row>
    <row r="259" spans="1:5" ht="12.75">
      <c r="A259" s="33"/>
      <c r="B259" s="33"/>
      <c r="C259" s="6">
        <v>4710</v>
      </c>
      <c r="D259" t="s">
        <v>418</v>
      </c>
      <c r="E259" s="92">
        <v>1000</v>
      </c>
    </row>
    <row r="260" spans="1:5" ht="12.75">
      <c r="A260" s="33"/>
      <c r="B260" s="33"/>
      <c r="C260" s="3"/>
      <c r="D260" s="64" t="s">
        <v>268</v>
      </c>
      <c r="E260" s="96">
        <f>SUM(E261:E266)</f>
        <v>32000</v>
      </c>
    </row>
    <row r="261" spans="1:5" ht="12.75">
      <c r="A261" s="33"/>
      <c r="B261" s="33"/>
      <c r="C261" s="3">
        <v>2910</v>
      </c>
      <c r="D261" s="16" t="s">
        <v>281</v>
      </c>
      <c r="E261" s="92">
        <v>29900</v>
      </c>
    </row>
    <row r="262" spans="1:4" ht="12.75">
      <c r="A262" s="33"/>
      <c r="B262" s="33"/>
      <c r="C262" s="3"/>
      <c r="D262" s="16" t="s">
        <v>282</v>
      </c>
    </row>
    <row r="263" spans="1:4" ht="12.75">
      <c r="A263" s="33"/>
      <c r="B263" s="33"/>
      <c r="C263" s="3"/>
      <c r="D263" s="16" t="s">
        <v>283</v>
      </c>
    </row>
    <row r="264" spans="1:4" ht="12.75">
      <c r="A264" s="33"/>
      <c r="B264" s="33"/>
      <c r="C264" s="3"/>
      <c r="D264" s="16" t="s">
        <v>294</v>
      </c>
    </row>
    <row r="265" spans="1:5" ht="12.75">
      <c r="A265" s="33"/>
      <c r="B265" s="33"/>
      <c r="C265" s="6">
        <v>4560</v>
      </c>
      <c r="D265" s="65" t="s">
        <v>285</v>
      </c>
      <c r="E265" s="92">
        <v>2100</v>
      </c>
    </row>
    <row r="266" spans="1:4" ht="12.75">
      <c r="A266" s="33"/>
      <c r="B266" s="33"/>
      <c r="D266" s="65" t="s">
        <v>282</v>
      </c>
    </row>
    <row r="267" spans="1:4" ht="12.75">
      <c r="A267" s="33"/>
      <c r="B267" s="33"/>
      <c r="D267" s="16" t="s">
        <v>283</v>
      </c>
    </row>
    <row r="268" spans="1:4" ht="12.75">
      <c r="A268" s="33"/>
      <c r="B268" s="33"/>
      <c r="D268" s="16" t="s">
        <v>294</v>
      </c>
    </row>
    <row r="269" spans="1:2" ht="13.5" customHeight="1">
      <c r="A269" s="33"/>
      <c r="B269" s="33"/>
    </row>
    <row r="270" spans="1:5" ht="13.5" customHeight="1">
      <c r="A270" s="33"/>
      <c r="B270" s="54" t="s">
        <v>372</v>
      </c>
      <c r="C270" s="55"/>
      <c r="D270" s="64" t="s">
        <v>245</v>
      </c>
      <c r="E270" s="96">
        <f>E273+E288+E303</f>
        <v>7413590</v>
      </c>
    </row>
    <row r="271" spans="1:4" ht="13.5" customHeight="1">
      <c r="A271" s="33"/>
      <c r="B271" s="54"/>
      <c r="C271" s="55"/>
      <c r="D271" s="64" t="s">
        <v>246</v>
      </c>
    </row>
    <row r="272" spans="1:4" ht="13.5" customHeight="1">
      <c r="A272" s="33"/>
      <c r="B272" s="54"/>
      <c r="C272" s="55"/>
      <c r="D272" s="64" t="s">
        <v>269</v>
      </c>
    </row>
    <row r="273" spans="1:5" ht="13.5" customHeight="1">
      <c r="A273" s="33"/>
      <c r="B273" s="54"/>
      <c r="C273" s="55"/>
      <c r="D273" s="64" t="s">
        <v>266</v>
      </c>
      <c r="E273" s="96">
        <f>SUM(E274:E287)</f>
        <v>7270590</v>
      </c>
    </row>
    <row r="274" spans="1:5" ht="13.5" customHeight="1">
      <c r="A274" s="33"/>
      <c r="B274" s="54"/>
      <c r="C274" s="6">
        <v>3020</v>
      </c>
      <c r="D274" t="s">
        <v>370</v>
      </c>
      <c r="E274" s="103">
        <v>2500</v>
      </c>
    </row>
    <row r="275" spans="1:5" ht="13.5" customHeight="1">
      <c r="A275" s="33"/>
      <c r="B275" s="33"/>
      <c r="C275" s="3">
        <v>3110</v>
      </c>
      <c r="D275" s="16" t="s">
        <v>51</v>
      </c>
      <c r="E275" s="103">
        <v>6702473</v>
      </c>
    </row>
    <row r="276" spans="1:5" ht="13.5" customHeight="1">
      <c r="A276" s="33"/>
      <c r="B276" s="33"/>
      <c r="C276" s="6">
        <v>4010</v>
      </c>
      <c r="D276" t="s">
        <v>35</v>
      </c>
      <c r="E276" s="103">
        <v>136004</v>
      </c>
    </row>
    <row r="277" spans="1:5" ht="13.5" customHeight="1">
      <c r="A277" s="33"/>
      <c r="B277" s="33"/>
      <c r="C277" s="6">
        <v>4040</v>
      </c>
      <c r="D277" t="s">
        <v>36</v>
      </c>
      <c r="E277" s="103">
        <v>15286</v>
      </c>
    </row>
    <row r="278" spans="1:5" ht="13.5" customHeight="1">
      <c r="A278" s="33"/>
      <c r="B278" s="33"/>
      <c r="C278" s="6">
        <v>4110</v>
      </c>
      <c r="D278" t="s">
        <v>37</v>
      </c>
      <c r="E278" s="103">
        <v>376510</v>
      </c>
    </row>
    <row r="279" spans="1:5" ht="13.5" customHeight="1">
      <c r="A279" s="33"/>
      <c r="B279" s="33"/>
      <c r="C279" s="6">
        <v>4120</v>
      </c>
      <c r="D279" t="s">
        <v>431</v>
      </c>
      <c r="E279" s="103">
        <v>4440</v>
      </c>
    </row>
    <row r="280" spans="1:5" ht="13.5" customHeight="1">
      <c r="A280" s="33"/>
      <c r="B280" s="33"/>
      <c r="C280" s="6">
        <v>4210</v>
      </c>
      <c r="D280" s="2" t="s">
        <v>40</v>
      </c>
      <c r="E280" s="103">
        <v>5000</v>
      </c>
    </row>
    <row r="281" spans="1:5" ht="13.5" customHeight="1">
      <c r="A281" s="33"/>
      <c r="B281" s="33"/>
      <c r="C281" s="6">
        <v>4260</v>
      </c>
      <c r="D281" s="2" t="s">
        <v>41</v>
      </c>
      <c r="E281" s="103">
        <v>12000</v>
      </c>
    </row>
    <row r="282" spans="1:5" ht="13.5" customHeight="1">
      <c r="A282" s="33"/>
      <c r="B282" s="33"/>
      <c r="C282" s="3">
        <v>4270</v>
      </c>
      <c r="D282" s="15" t="s">
        <v>240</v>
      </c>
      <c r="E282" s="103">
        <v>2000</v>
      </c>
    </row>
    <row r="283" spans="1:5" ht="13.5" customHeight="1">
      <c r="A283" s="33"/>
      <c r="B283" s="33"/>
      <c r="C283" s="3">
        <v>4300</v>
      </c>
      <c r="D283" s="15" t="s">
        <v>134</v>
      </c>
      <c r="E283" s="103">
        <v>7000</v>
      </c>
    </row>
    <row r="284" spans="1:5" ht="13.5" customHeight="1">
      <c r="A284" s="33"/>
      <c r="B284" s="33"/>
      <c r="C284" s="6">
        <v>4440</v>
      </c>
      <c r="D284" t="s">
        <v>67</v>
      </c>
      <c r="E284" s="103">
        <v>5427</v>
      </c>
    </row>
    <row r="285" spans="1:5" ht="13.5" customHeight="1">
      <c r="A285" s="33"/>
      <c r="B285" s="33"/>
      <c r="C285" s="6">
        <v>4700</v>
      </c>
      <c r="D285" t="s">
        <v>220</v>
      </c>
      <c r="E285" s="103">
        <v>950</v>
      </c>
    </row>
    <row r="286" spans="1:5" ht="13.5" customHeight="1">
      <c r="A286" s="33"/>
      <c r="B286" s="33"/>
      <c r="D286" t="s">
        <v>229</v>
      </c>
      <c r="E286" s="103"/>
    </row>
    <row r="287" spans="1:5" ht="13.5" customHeight="1">
      <c r="A287" s="33"/>
      <c r="B287" s="33"/>
      <c r="C287" s="6">
        <v>4710</v>
      </c>
      <c r="D287" t="s">
        <v>418</v>
      </c>
      <c r="E287" s="103">
        <v>1000</v>
      </c>
    </row>
    <row r="288" spans="1:5" ht="13.5" customHeight="1">
      <c r="A288" s="33"/>
      <c r="B288" s="33"/>
      <c r="C288" s="3"/>
      <c r="D288" s="64" t="s">
        <v>267</v>
      </c>
      <c r="E288" s="96">
        <f>SUM(E289:E302)</f>
        <v>80000</v>
      </c>
    </row>
    <row r="289" spans="1:5" ht="13.5" customHeight="1">
      <c r="A289" s="33"/>
      <c r="B289" s="33"/>
      <c r="C289" s="6">
        <v>3020</v>
      </c>
      <c r="D289" t="s">
        <v>370</v>
      </c>
      <c r="E289" s="103">
        <v>500</v>
      </c>
    </row>
    <row r="290" spans="1:5" ht="13.5" customHeight="1">
      <c r="A290" s="33"/>
      <c r="B290" s="33"/>
      <c r="C290" s="6">
        <v>4010</v>
      </c>
      <c r="D290" t="s">
        <v>35</v>
      </c>
      <c r="E290" s="103">
        <v>41515</v>
      </c>
    </row>
    <row r="291" spans="1:5" ht="13.5" customHeight="1">
      <c r="A291" s="33"/>
      <c r="B291" s="33"/>
      <c r="C291" s="6">
        <v>4040</v>
      </c>
      <c r="D291" t="s">
        <v>36</v>
      </c>
      <c r="E291" s="103">
        <v>3706</v>
      </c>
    </row>
    <row r="292" spans="1:5" ht="13.5" customHeight="1">
      <c r="A292" s="33"/>
      <c r="B292" s="33"/>
      <c r="C292" s="6">
        <v>4110</v>
      </c>
      <c r="D292" t="s">
        <v>37</v>
      </c>
      <c r="E292" s="103">
        <v>6428</v>
      </c>
    </row>
    <row r="293" spans="1:5" ht="12.75">
      <c r="A293" s="33"/>
      <c r="B293" s="33"/>
      <c r="C293" s="6">
        <v>4120</v>
      </c>
      <c r="D293" t="s">
        <v>431</v>
      </c>
      <c r="E293" s="103">
        <v>800</v>
      </c>
    </row>
    <row r="294" spans="1:5" ht="12.75">
      <c r="A294" s="33"/>
      <c r="B294" s="33"/>
      <c r="C294" s="6">
        <v>4170</v>
      </c>
      <c r="D294" t="s">
        <v>208</v>
      </c>
      <c r="E294" s="103">
        <v>2000</v>
      </c>
    </row>
    <row r="295" spans="1:5" ht="12.75">
      <c r="A295" s="33"/>
      <c r="B295" s="33"/>
      <c r="C295" s="6">
        <v>4210</v>
      </c>
      <c r="D295" s="2" t="s">
        <v>40</v>
      </c>
      <c r="E295" s="103">
        <v>2000</v>
      </c>
    </row>
    <row r="296" spans="1:5" ht="12.75">
      <c r="A296" s="33"/>
      <c r="B296" s="33"/>
      <c r="C296" s="6">
        <v>4260</v>
      </c>
      <c r="D296" s="2" t="s">
        <v>41</v>
      </c>
      <c r="E296" s="103">
        <v>5000</v>
      </c>
    </row>
    <row r="297" spans="1:5" ht="12.75">
      <c r="A297" s="33"/>
      <c r="B297" s="33"/>
      <c r="C297" s="3">
        <v>4270</v>
      </c>
      <c r="D297" s="15" t="s">
        <v>240</v>
      </c>
      <c r="E297" s="103">
        <v>500</v>
      </c>
    </row>
    <row r="298" spans="1:5" ht="12.75">
      <c r="A298" s="33"/>
      <c r="B298" s="33"/>
      <c r="C298" s="3">
        <v>4300</v>
      </c>
      <c r="D298" s="15" t="s">
        <v>134</v>
      </c>
      <c r="E298" s="103">
        <v>15000</v>
      </c>
    </row>
    <row r="299" spans="1:5" ht="12.75">
      <c r="A299" s="33"/>
      <c r="B299" s="33"/>
      <c r="C299" s="6">
        <v>4440</v>
      </c>
      <c r="D299" t="s">
        <v>67</v>
      </c>
      <c r="E299" s="103">
        <v>1551</v>
      </c>
    </row>
    <row r="300" spans="1:5" ht="12.75">
      <c r="A300" s="33"/>
      <c r="B300" s="33"/>
      <c r="C300" s="6">
        <v>4700</v>
      </c>
      <c r="D300" t="s">
        <v>220</v>
      </c>
      <c r="E300" s="103">
        <v>500</v>
      </c>
    </row>
    <row r="301" spans="1:4" ht="12.75">
      <c r="A301" s="33"/>
      <c r="B301" s="33"/>
      <c r="D301" t="s">
        <v>229</v>
      </c>
    </row>
    <row r="302" spans="1:5" ht="12.75">
      <c r="A302" s="33"/>
      <c r="B302" s="33"/>
      <c r="C302" s="6">
        <v>4710</v>
      </c>
      <c r="D302" t="s">
        <v>418</v>
      </c>
      <c r="E302" s="92">
        <v>500</v>
      </c>
    </row>
    <row r="303" spans="1:5" ht="12.75">
      <c r="A303" s="33"/>
      <c r="B303" s="33"/>
      <c r="C303" s="3"/>
      <c r="D303" s="64" t="s">
        <v>268</v>
      </c>
      <c r="E303" s="96">
        <f>SUM(E304:E308)</f>
        <v>63000</v>
      </c>
    </row>
    <row r="304" spans="1:5" ht="12.75">
      <c r="A304" s="33"/>
      <c r="B304" s="33"/>
      <c r="C304" s="3">
        <v>2910</v>
      </c>
      <c r="D304" s="16" t="s">
        <v>281</v>
      </c>
      <c r="E304" s="92">
        <v>48000</v>
      </c>
    </row>
    <row r="305" spans="1:4" ht="12.75">
      <c r="A305" s="33"/>
      <c r="B305" s="33"/>
      <c r="C305" s="3"/>
      <c r="D305" s="16" t="s">
        <v>282</v>
      </c>
    </row>
    <row r="306" spans="1:4" ht="12.75">
      <c r="A306" s="33"/>
      <c r="B306" s="33"/>
      <c r="C306" s="3"/>
      <c r="D306" s="16" t="s">
        <v>283</v>
      </c>
    </row>
    <row r="307" spans="1:4" ht="12.75">
      <c r="A307" s="33"/>
      <c r="B307" s="33"/>
      <c r="C307" s="3"/>
      <c r="D307" s="16" t="s">
        <v>294</v>
      </c>
    </row>
    <row r="308" spans="1:5" ht="12.75">
      <c r="A308" s="33"/>
      <c r="B308" s="33"/>
      <c r="C308" s="6">
        <v>4560</v>
      </c>
      <c r="D308" s="65" t="s">
        <v>285</v>
      </c>
      <c r="E308" s="92">
        <v>15000</v>
      </c>
    </row>
    <row r="309" spans="1:4" ht="12.75">
      <c r="A309" s="33"/>
      <c r="B309" s="33"/>
      <c r="D309" s="65" t="s">
        <v>282</v>
      </c>
    </row>
    <row r="310" spans="1:4" ht="12.75">
      <c r="A310" s="33"/>
      <c r="B310" s="33"/>
      <c r="D310" s="16" t="s">
        <v>283</v>
      </c>
    </row>
    <row r="311" spans="1:4" ht="12.75">
      <c r="A311" s="33"/>
      <c r="B311" s="33"/>
      <c r="D311" s="16" t="s">
        <v>294</v>
      </c>
    </row>
    <row r="312" spans="1:4" ht="12.75">
      <c r="A312" s="33"/>
      <c r="B312" s="33"/>
      <c r="D312" s="16"/>
    </row>
    <row r="313" spans="1:5" s="56" customFormat="1" ht="12.75">
      <c r="A313" s="54"/>
      <c r="B313" s="54" t="s">
        <v>448</v>
      </c>
      <c r="C313" s="57"/>
      <c r="D313" s="64" t="s">
        <v>449</v>
      </c>
      <c r="E313" s="96">
        <f>SUM(E314:E317)</f>
        <v>3637.65</v>
      </c>
    </row>
    <row r="314" spans="1:5" ht="12.75">
      <c r="A314" s="33"/>
      <c r="B314" s="33"/>
      <c r="C314" s="3">
        <v>3110</v>
      </c>
      <c r="D314" s="16" t="s">
        <v>51</v>
      </c>
      <c r="E314" s="92">
        <v>1800</v>
      </c>
    </row>
    <row r="315" spans="1:5" ht="12.75">
      <c r="A315" s="33"/>
      <c r="B315" s="33"/>
      <c r="C315" s="6">
        <v>4010</v>
      </c>
      <c r="D315" t="s">
        <v>35</v>
      </c>
      <c r="E315" s="92">
        <v>48</v>
      </c>
    </row>
    <row r="316" spans="1:5" ht="12.75">
      <c r="A316" s="33"/>
      <c r="B316" s="33"/>
      <c r="C316" s="6">
        <v>4210</v>
      </c>
      <c r="D316" s="2" t="s">
        <v>40</v>
      </c>
      <c r="E316" s="92">
        <v>0</v>
      </c>
    </row>
    <row r="317" spans="1:5" ht="12.75">
      <c r="A317" s="33"/>
      <c r="B317" s="33"/>
      <c r="C317" s="3">
        <v>4300</v>
      </c>
      <c r="D317" s="15" t="s">
        <v>134</v>
      </c>
      <c r="E317" s="92">
        <v>1789.65</v>
      </c>
    </row>
    <row r="318" spans="1:4" ht="12.75">
      <c r="A318" s="33"/>
      <c r="B318" s="33"/>
      <c r="D318" s="16"/>
    </row>
    <row r="319" spans="1:5" ht="12.75">
      <c r="A319" s="33"/>
      <c r="B319" s="57">
        <v>85513</v>
      </c>
      <c r="C319" s="57"/>
      <c r="D319" s="56" t="s">
        <v>126</v>
      </c>
      <c r="E319" s="96">
        <f>E325</f>
        <v>56332</v>
      </c>
    </row>
    <row r="320" spans="1:4" ht="12.75">
      <c r="A320" s="33"/>
      <c r="B320" s="57"/>
      <c r="C320" s="57"/>
      <c r="D320" s="56" t="s">
        <v>399</v>
      </c>
    </row>
    <row r="321" spans="1:4" ht="12.75">
      <c r="A321" s="33"/>
      <c r="B321" s="57"/>
      <c r="C321" s="57"/>
      <c r="D321" s="56" t="s">
        <v>400</v>
      </c>
    </row>
    <row r="322" spans="1:4" ht="12.75">
      <c r="A322" s="33"/>
      <c r="B322" s="57"/>
      <c r="C322" s="57"/>
      <c r="D322" s="56" t="s">
        <v>401</v>
      </c>
    </row>
    <row r="323" spans="1:4" ht="12.75">
      <c r="A323" s="33"/>
      <c r="B323" s="57"/>
      <c r="C323" s="57"/>
      <c r="D323" s="56" t="s">
        <v>402</v>
      </c>
    </row>
    <row r="324" spans="1:4" ht="12.75">
      <c r="A324" s="33"/>
      <c r="B324" s="57"/>
      <c r="C324" s="57"/>
      <c r="D324" s="56" t="s">
        <v>403</v>
      </c>
    </row>
    <row r="325" spans="1:5" ht="12.75">
      <c r="A325" s="33"/>
      <c r="B325" s="6"/>
      <c r="C325" s="6">
        <v>4130</v>
      </c>
      <c r="D325" t="s">
        <v>125</v>
      </c>
      <c r="E325" s="92">
        <v>56332</v>
      </c>
    </row>
    <row r="326" spans="1:4" ht="12.75">
      <c r="A326" s="33"/>
      <c r="B326" s="33"/>
      <c r="C326" s="3"/>
      <c r="D326" s="16"/>
    </row>
    <row r="327" spans="1:5" ht="12.75">
      <c r="A327" s="7">
        <v>854</v>
      </c>
      <c r="B327" s="7"/>
      <c r="C327" s="7"/>
      <c r="D327" s="5" t="s">
        <v>47</v>
      </c>
      <c r="E327" s="96">
        <f>E328</f>
        <v>23600</v>
      </c>
    </row>
    <row r="328" spans="1:5" ht="12.75">
      <c r="A328" s="33"/>
      <c r="B328" s="33" t="s">
        <v>213</v>
      </c>
      <c r="C328" s="3"/>
      <c r="D328" s="16" t="s">
        <v>369</v>
      </c>
      <c r="E328" s="92">
        <f>E329</f>
        <v>23600</v>
      </c>
    </row>
    <row r="329" spans="1:5" ht="12.75">
      <c r="A329" s="33"/>
      <c r="B329" s="7"/>
      <c r="C329" s="6">
        <v>3240</v>
      </c>
      <c r="D329" t="s">
        <v>207</v>
      </c>
      <c r="E329" s="92">
        <v>23600</v>
      </c>
    </row>
    <row r="330" spans="1:5" ht="12.75">
      <c r="A330" s="33"/>
      <c r="B330" s="7"/>
      <c r="E330"/>
    </row>
    <row r="331" spans="1:5" ht="12.75">
      <c r="A331" s="33"/>
      <c r="B331" s="33"/>
      <c r="C331" s="3"/>
      <c r="D331" s="16"/>
      <c r="E331"/>
    </row>
    <row r="332" spans="1:5" ht="12.75">
      <c r="A332" s="33"/>
      <c r="B332" s="33"/>
      <c r="C332" s="3"/>
      <c r="D332" s="16"/>
      <c r="E332"/>
    </row>
    <row r="333" spans="1:5" ht="12.75">
      <c r="A333" s="33"/>
      <c r="B333" s="33"/>
      <c r="C333" s="3"/>
      <c r="D333" s="16"/>
      <c r="E333"/>
    </row>
    <row r="334" spans="1:4" ht="12.75">
      <c r="A334" s="33"/>
      <c r="B334" s="33"/>
      <c r="C334" s="3"/>
      <c r="D334" s="16"/>
    </row>
    <row r="335" spans="1:4" ht="12.75">
      <c r="A335" s="33"/>
      <c r="B335" s="33"/>
      <c r="C335" s="3"/>
      <c r="D335" s="16"/>
    </row>
    <row r="336" spans="1:4" ht="12.75">
      <c r="A336" s="33"/>
      <c r="B336" s="33"/>
      <c r="C336" s="3"/>
      <c r="D336" s="16"/>
    </row>
    <row r="337" spans="4:5" ht="12.75">
      <c r="D337" s="7" t="s">
        <v>23</v>
      </c>
      <c r="E337" s="92" t="s">
        <v>230</v>
      </c>
    </row>
    <row r="338" spans="4:5" ht="12.75">
      <c r="D338" s="7"/>
      <c r="E338" s="74" t="s">
        <v>490</v>
      </c>
    </row>
    <row r="339" spans="4:5" ht="12.75">
      <c r="D339" s="6" t="s">
        <v>112</v>
      </c>
      <c r="E339" s="74" t="s">
        <v>157</v>
      </c>
    </row>
    <row r="340" spans="4:5" ht="12.75">
      <c r="D340" s="6"/>
      <c r="E340" s="74" t="s">
        <v>491</v>
      </c>
    </row>
    <row r="341" spans="1:5" ht="12.75">
      <c r="A341" s="30" t="s">
        <v>24</v>
      </c>
      <c r="B341" s="31" t="s">
        <v>25</v>
      </c>
      <c r="C341" s="1"/>
      <c r="D341" s="1" t="s">
        <v>26</v>
      </c>
      <c r="E341" s="93" t="s">
        <v>405</v>
      </c>
    </row>
    <row r="342" spans="1:5" ht="12.75">
      <c r="A342" s="32" t="s">
        <v>55</v>
      </c>
      <c r="B342" s="32"/>
      <c r="C342" s="14"/>
      <c r="D342" s="26" t="s">
        <v>135</v>
      </c>
      <c r="E342" s="101">
        <f>E343+E346</f>
        <v>10108.06</v>
      </c>
    </row>
    <row r="343" spans="1:5" ht="12.75">
      <c r="A343" s="33"/>
      <c r="B343" s="33" t="s">
        <v>130</v>
      </c>
      <c r="C343" s="3"/>
      <c r="D343" s="16" t="s">
        <v>131</v>
      </c>
      <c r="E343" s="92">
        <f>E344</f>
        <v>1027</v>
      </c>
    </row>
    <row r="344" spans="1:5" ht="12.75">
      <c r="A344" s="33"/>
      <c r="B344" s="33"/>
      <c r="C344" s="3">
        <v>2850</v>
      </c>
      <c r="D344" s="16" t="s">
        <v>132</v>
      </c>
      <c r="E344" s="92">
        <v>1027</v>
      </c>
    </row>
    <row r="345" spans="1:4" ht="12.75">
      <c r="A345" s="33"/>
      <c r="B345" s="33"/>
      <c r="C345" s="3"/>
      <c r="D345" s="16" t="s">
        <v>133</v>
      </c>
    </row>
    <row r="346" spans="1:5" ht="12.75">
      <c r="A346" s="33"/>
      <c r="B346" s="33" t="s">
        <v>465</v>
      </c>
      <c r="C346" s="3"/>
      <c r="D346" s="16" t="s">
        <v>456</v>
      </c>
      <c r="E346" s="92">
        <f>SUM(E347:E348)</f>
        <v>9081.06</v>
      </c>
    </row>
    <row r="347" spans="1:5" ht="12.75">
      <c r="A347" s="33"/>
      <c r="B347" s="33"/>
      <c r="C347" s="6">
        <v>4210</v>
      </c>
      <c r="D347" s="2" t="s">
        <v>40</v>
      </c>
      <c r="E347" s="92">
        <v>178.06</v>
      </c>
    </row>
    <row r="348" spans="1:5" ht="12.75">
      <c r="A348" s="33"/>
      <c r="B348" s="33"/>
      <c r="C348" s="3">
        <v>4430</v>
      </c>
      <c r="D348" s="47" t="s">
        <v>193</v>
      </c>
      <c r="E348" s="92">
        <v>8903</v>
      </c>
    </row>
    <row r="349" spans="1:5" ht="12.75">
      <c r="A349" s="25" t="s">
        <v>59</v>
      </c>
      <c r="B349" s="32"/>
      <c r="C349" s="14"/>
      <c r="D349" s="41" t="s">
        <v>158</v>
      </c>
      <c r="E349" s="101">
        <f>E350</f>
        <v>12816</v>
      </c>
    </row>
    <row r="350" spans="1:5" ht="12.75">
      <c r="A350" s="32"/>
      <c r="B350" s="33" t="s">
        <v>64</v>
      </c>
      <c r="C350" s="3"/>
      <c r="D350" s="15" t="s">
        <v>65</v>
      </c>
      <c r="E350" s="102">
        <f>SUM(E351:E353)</f>
        <v>12816</v>
      </c>
    </row>
    <row r="351" spans="1:5" ht="12.75">
      <c r="A351" s="32"/>
      <c r="B351" s="33"/>
      <c r="C351" s="6">
        <v>4300</v>
      </c>
      <c r="D351" t="s">
        <v>43</v>
      </c>
      <c r="E351" s="102">
        <v>8400</v>
      </c>
    </row>
    <row r="352" spans="1:5" ht="12.75">
      <c r="A352" s="32"/>
      <c r="B352" s="33"/>
      <c r="C352" s="3">
        <v>4510</v>
      </c>
      <c r="D352" s="20" t="s">
        <v>212</v>
      </c>
      <c r="E352" s="102">
        <v>240</v>
      </c>
    </row>
    <row r="353" spans="1:5" ht="12.75">
      <c r="A353" s="32"/>
      <c r="B353" s="32"/>
      <c r="C353" s="3">
        <v>4610</v>
      </c>
      <c r="D353" s="16" t="s">
        <v>243</v>
      </c>
      <c r="E353" s="102">
        <v>4176</v>
      </c>
    </row>
    <row r="354" spans="1:5" ht="12.75">
      <c r="A354" s="39" t="s">
        <v>113</v>
      </c>
      <c r="B354" s="39"/>
      <c r="C354" s="7"/>
      <c r="D354" s="5" t="s">
        <v>114</v>
      </c>
      <c r="E354" s="94">
        <f>SUM(E357:E359)</f>
        <v>640000</v>
      </c>
    </row>
    <row r="355" spans="1:5" ht="12.75">
      <c r="A355" s="34"/>
      <c r="B355" s="34" t="s">
        <v>116</v>
      </c>
      <c r="D355" t="s">
        <v>117</v>
      </c>
      <c r="E355" s="92">
        <f>SUM(E359:E359)</f>
        <v>633850</v>
      </c>
    </row>
    <row r="356" spans="1:4" ht="12.75">
      <c r="A356" s="34"/>
      <c r="B356" s="34"/>
      <c r="D356" t="s">
        <v>118</v>
      </c>
    </row>
    <row r="357" spans="1:5" ht="12.75">
      <c r="A357" s="34"/>
      <c r="B357" s="34"/>
      <c r="C357" s="6">
        <v>8090</v>
      </c>
      <c r="D357" t="s">
        <v>440</v>
      </c>
      <c r="E357" s="92">
        <v>6150</v>
      </c>
    </row>
    <row r="358" spans="1:4" ht="12.75">
      <c r="A358" s="34"/>
      <c r="B358" s="34"/>
      <c r="D358" t="s">
        <v>441</v>
      </c>
    </row>
    <row r="359" spans="1:5" ht="12.75">
      <c r="A359" s="34"/>
      <c r="B359" s="34"/>
      <c r="C359" s="6">
        <v>8110</v>
      </c>
      <c r="D359" t="s">
        <v>257</v>
      </c>
      <c r="E359" s="92">
        <v>633850</v>
      </c>
    </row>
    <row r="360" spans="1:4" ht="12.75">
      <c r="A360" s="34"/>
      <c r="B360" s="34"/>
      <c r="D360" t="s">
        <v>258</v>
      </c>
    </row>
    <row r="361" spans="1:4" ht="12.75">
      <c r="A361" s="34"/>
      <c r="B361" s="34"/>
      <c r="D361" t="s">
        <v>259</v>
      </c>
    </row>
    <row r="362" spans="1:5" ht="12.75">
      <c r="A362" s="39" t="s">
        <v>119</v>
      </c>
      <c r="B362" s="39"/>
      <c r="C362" s="7"/>
      <c r="D362" s="5" t="s">
        <v>120</v>
      </c>
      <c r="E362" s="94">
        <f>SUM(+E363+E366)</f>
        <v>1021800</v>
      </c>
    </row>
    <row r="363" spans="1:5" ht="12.75">
      <c r="A363" s="34"/>
      <c r="B363" s="34" t="s">
        <v>115</v>
      </c>
      <c r="D363" t="s">
        <v>124</v>
      </c>
      <c r="E363" s="92">
        <f>SUM(E364:E365)</f>
        <v>110000</v>
      </c>
    </row>
    <row r="364" spans="1:5" ht="12.75">
      <c r="A364" s="34"/>
      <c r="B364" s="34"/>
      <c r="C364" s="6">
        <v>4300</v>
      </c>
      <c r="D364" t="s">
        <v>43</v>
      </c>
      <c r="E364" s="92">
        <v>20000</v>
      </c>
    </row>
    <row r="365" spans="1:5" ht="12.75">
      <c r="A365" s="34"/>
      <c r="B365" s="34"/>
      <c r="C365" s="6">
        <v>4530</v>
      </c>
      <c r="D365" t="s">
        <v>225</v>
      </c>
      <c r="E365" s="92">
        <v>90000</v>
      </c>
    </row>
    <row r="366" spans="1:5" ht="12.75">
      <c r="A366" s="34"/>
      <c r="B366" s="34" t="s">
        <v>121</v>
      </c>
      <c r="D366" t="s">
        <v>122</v>
      </c>
      <c r="E366" s="92">
        <f>SUM(E367:E368)</f>
        <v>911800</v>
      </c>
    </row>
    <row r="367" spans="1:5" ht="12.75">
      <c r="A367" s="34"/>
      <c r="B367" s="34"/>
      <c r="C367" s="6">
        <v>4810</v>
      </c>
      <c r="D367" t="s">
        <v>123</v>
      </c>
      <c r="E367" s="92">
        <v>738500</v>
      </c>
    </row>
    <row r="368" spans="1:5" ht="12.75">
      <c r="A368" s="34"/>
      <c r="B368" s="34"/>
      <c r="C368" s="6">
        <v>6800</v>
      </c>
      <c r="D368" t="s">
        <v>300</v>
      </c>
      <c r="E368" s="92">
        <v>173300</v>
      </c>
    </row>
    <row r="369" spans="1:5" ht="12.75">
      <c r="A369" s="68" t="s">
        <v>186</v>
      </c>
      <c r="B369" s="68"/>
      <c r="C369" s="57"/>
      <c r="D369" s="56" t="s">
        <v>184</v>
      </c>
      <c r="E369" s="96">
        <f>+E391+E375+E384+E370</f>
        <v>26272</v>
      </c>
    </row>
    <row r="370" spans="1:5" s="71" customFormat="1" ht="12.75">
      <c r="A370" s="119"/>
      <c r="B370" s="119" t="s">
        <v>476</v>
      </c>
      <c r="C370" s="72"/>
      <c r="D370" s="71" t="s">
        <v>154</v>
      </c>
      <c r="E370" s="103">
        <f>E371</f>
        <v>272</v>
      </c>
    </row>
    <row r="371" spans="1:5" ht="12.75">
      <c r="A371" s="68"/>
      <c r="B371" s="68"/>
      <c r="C371" s="3">
        <v>2910</v>
      </c>
      <c r="D371" s="16" t="s">
        <v>281</v>
      </c>
      <c r="E371" s="103">
        <v>272</v>
      </c>
    </row>
    <row r="372" spans="1:5" ht="12.75">
      <c r="A372" s="68"/>
      <c r="B372" s="68"/>
      <c r="C372" s="3"/>
      <c r="D372" s="16" t="s">
        <v>282</v>
      </c>
      <c r="E372" s="96"/>
    </row>
    <row r="373" spans="1:5" ht="12.75">
      <c r="A373" s="68"/>
      <c r="B373" s="68"/>
      <c r="C373" s="3"/>
      <c r="D373" s="16" t="s">
        <v>283</v>
      </c>
      <c r="E373" s="96"/>
    </row>
    <row r="374" spans="1:5" ht="12.75">
      <c r="A374" s="68"/>
      <c r="B374" s="68"/>
      <c r="C374" s="3"/>
      <c r="D374" s="16" t="s">
        <v>391</v>
      </c>
      <c r="E374" s="96"/>
    </row>
    <row r="375" spans="1:5" s="71" customFormat="1" ht="12.75">
      <c r="A375" s="119"/>
      <c r="B375" s="72">
        <v>85213</v>
      </c>
      <c r="C375" s="72"/>
      <c r="D375" s="71" t="s">
        <v>126</v>
      </c>
      <c r="E375" s="103">
        <f>E380</f>
        <v>2500</v>
      </c>
    </row>
    <row r="376" spans="1:5" s="71" customFormat="1" ht="12.75">
      <c r="A376" s="119"/>
      <c r="B376" s="72"/>
      <c r="C376" s="72"/>
      <c r="D376" s="71" t="s">
        <v>270</v>
      </c>
      <c r="E376" s="103"/>
    </row>
    <row r="377" spans="1:5" s="71" customFormat="1" ht="12.75">
      <c r="A377" s="119"/>
      <c r="B377" s="72"/>
      <c r="C377" s="72"/>
      <c r="D377" s="71" t="s">
        <v>271</v>
      </c>
      <c r="E377" s="103"/>
    </row>
    <row r="378" spans="1:5" s="71" customFormat="1" ht="12.75">
      <c r="A378" s="119"/>
      <c r="B378" s="72"/>
      <c r="C378" s="72"/>
      <c r="D378" s="71" t="s">
        <v>273</v>
      </c>
      <c r="E378" s="103"/>
    </row>
    <row r="379" spans="1:5" s="71" customFormat="1" ht="12.75">
      <c r="A379" s="119"/>
      <c r="B379" s="72"/>
      <c r="C379" s="72"/>
      <c r="D379" s="71" t="s">
        <v>272</v>
      </c>
      <c r="E379" s="103"/>
    </row>
    <row r="380" spans="1:5" ht="12.75">
      <c r="A380" s="68"/>
      <c r="B380" s="57"/>
      <c r="C380" s="3">
        <v>2910</v>
      </c>
      <c r="D380" s="16" t="s">
        <v>281</v>
      </c>
      <c r="E380" s="103">
        <v>2500</v>
      </c>
    </row>
    <row r="381" spans="1:5" ht="12.75">
      <c r="A381" s="68"/>
      <c r="B381" s="57"/>
      <c r="C381" s="3"/>
      <c r="D381" s="16" t="s">
        <v>282</v>
      </c>
      <c r="E381" s="96"/>
    </row>
    <row r="382" spans="1:5" ht="12.75">
      <c r="A382" s="68"/>
      <c r="B382" s="57"/>
      <c r="C382" s="3"/>
      <c r="D382" s="16" t="s">
        <v>283</v>
      </c>
      <c r="E382" s="96"/>
    </row>
    <row r="383" spans="1:5" ht="12.75">
      <c r="A383" s="68"/>
      <c r="B383" s="57"/>
      <c r="C383" s="3"/>
      <c r="D383" s="16" t="s">
        <v>391</v>
      </c>
      <c r="E383" s="96"/>
    </row>
    <row r="384" spans="1:5" ht="12.75">
      <c r="A384" s="68"/>
      <c r="B384" s="6">
        <v>85214</v>
      </c>
      <c r="D384" t="s">
        <v>252</v>
      </c>
      <c r="E384" s="103">
        <f>E386</f>
        <v>4500</v>
      </c>
    </row>
    <row r="385" spans="1:5" ht="12.75">
      <c r="A385" s="68"/>
      <c r="B385" s="6"/>
      <c r="D385" t="s">
        <v>214</v>
      </c>
      <c r="E385" s="103"/>
    </row>
    <row r="386" spans="1:5" ht="12.75">
      <c r="A386" s="68"/>
      <c r="B386" s="57"/>
      <c r="C386" s="3">
        <v>2910</v>
      </c>
      <c r="D386" s="16" t="s">
        <v>281</v>
      </c>
      <c r="E386" s="103">
        <v>4500</v>
      </c>
    </row>
    <row r="387" spans="1:5" ht="12.75">
      <c r="A387" s="68"/>
      <c r="B387" s="57"/>
      <c r="C387" s="3"/>
      <c r="D387" s="16" t="s">
        <v>282</v>
      </c>
      <c r="E387" s="96"/>
    </row>
    <row r="388" spans="1:5" ht="12.75">
      <c r="A388" s="68"/>
      <c r="B388" s="57"/>
      <c r="C388" s="3"/>
      <c r="D388" s="16" t="s">
        <v>283</v>
      </c>
      <c r="E388" s="96"/>
    </row>
    <row r="389" spans="1:5" ht="12.75">
      <c r="A389" s="68"/>
      <c r="B389" s="57"/>
      <c r="C389" s="3"/>
      <c r="D389" s="16" t="s">
        <v>284</v>
      </c>
      <c r="E389" s="96"/>
    </row>
    <row r="390" spans="1:5" ht="12.75">
      <c r="A390" s="68"/>
      <c r="B390" s="57"/>
      <c r="C390" s="3"/>
      <c r="D390" s="16" t="s">
        <v>279</v>
      </c>
      <c r="E390" s="96"/>
    </row>
    <row r="391" spans="1:5" ht="12.75">
      <c r="A391" s="34"/>
      <c r="B391" s="34" t="s">
        <v>310</v>
      </c>
      <c r="D391" s="65" t="s">
        <v>255</v>
      </c>
      <c r="E391" s="92">
        <f>E392</f>
        <v>19000</v>
      </c>
    </row>
    <row r="392" spans="1:5" ht="12.75">
      <c r="A392" s="34"/>
      <c r="B392" s="34"/>
      <c r="C392" s="3">
        <v>2910</v>
      </c>
      <c r="D392" s="16" t="s">
        <v>281</v>
      </c>
      <c r="E392" s="92">
        <v>19000</v>
      </c>
    </row>
    <row r="393" spans="1:4" ht="12.75">
      <c r="A393" s="34"/>
      <c r="B393" s="34"/>
      <c r="C393" s="3"/>
      <c r="D393" s="16" t="s">
        <v>282</v>
      </c>
    </row>
    <row r="394" spans="1:4" ht="12.75">
      <c r="A394" s="34"/>
      <c r="B394" s="34"/>
      <c r="C394" s="3"/>
      <c r="D394" s="16" t="s">
        <v>283</v>
      </c>
    </row>
    <row r="395" spans="1:4" ht="12.75">
      <c r="A395" s="34"/>
      <c r="B395" s="34"/>
      <c r="C395" s="3"/>
      <c r="D395" s="16" t="s">
        <v>284</v>
      </c>
    </row>
    <row r="396" spans="1:5" ht="12.75">
      <c r="A396" s="34"/>
      <c r="B396" s="34"/>
      <c r="C396" s="3"/>
      <c r="D396" s="16" t="s">
        <v>279</v>
      </c>
      <c r="E396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2021-07-14T11:26:23Z</cp:lastPrinted>
  <dcterms:created xsi:type="dcterms:W3CDTF">2014-09-04T08:28:49Z</dcterms:created>
  <dcterms:modified xsi:type="dcterms:W3CDTF">2021-08-17T06:13:34Z</dcterms:modified>
  <cp:category/>
  <cp:version/>
  <cp:contentType/>
  <cp:contentStatus/>
</cp:coreProperties>
</file>