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1r." sheetId="1" r:id="rId1"/>
    <sheet name="Plan 2021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<sst xmlns="http://schemas.openxmlformats.org/spreadsheetml/2006/main" count="821" uniqueCount="411">
  <si>
    <t>Dz</t>
  </si>
  <si>
    <t>Pozostała działalność</t>
  </si>
  <si>
    <t>Szkoły podstawowe</t>
  </si>
  <si>
    <t>Oświata i wychowanie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</si>
  <si>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</si>
  <si>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</si>
  <si>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</si>
  <si>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</si>
  <si>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</si>
  <si>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</si>
  <si>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</si>
  <si>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</si>
  <si>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</si>
  <si>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Dodatki mieszkaniowe</t>
  </si>
  <si>
    <t>Drogi publiczne gminne</t>
  </si>
  <si>
    <t>Wydział Organizacyjny i Spraw Obywatelskich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</si>
  <si>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</si>
  <si>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</si>
  <si>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</si>
  <si>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</si>
  <si>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</si>
  <si>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</si>
  <si>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</si>
  <si>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</si>
  <si>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</si>
  <si>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Edukacyjna opieka wychowawcza</t>
  </si>
  <si>
    <t>Zakup środków żywności</t>
  </si>
  <si>
    <t>Różne wydatki na rzecz osób fizycznych</t>
  </si>
  <si>
    <t>Ośrodki pomocy społecznej</t>
  </si>
  <si>
    <t>Kultura i ochrona dziedzictwa narodowego</t>
  </si>
  <si>
    <t>010</t>
  </si>
  <si>
    <t>700</t>
  </si>
  <si>
    <t>70005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</si>
  <si>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</si>
  <si>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</si>
  <si>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</si>
  <si>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</si>
  <si>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</si>
  <si>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</si>
  <si>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</si>
  <si>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</si>
  <si>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</si>
  <si>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</si>
  <si>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</si>
  <si>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</si>
  <si>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</si>
  <si>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</si>
  <si>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</si>
  <si>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</si>
  <si>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</si>
  <si>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</si>
  <si>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</si>
  <si>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</si>
  <si>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</si>
  <si>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</si>
  <si>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</si>
  <si>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</si>
  <si>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</si>
  <si>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</si>
  <si>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</si>
  <si>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</si>
  <si>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</si>
  <si>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</si>
  <si>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</si>
  <si>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</si>
  <si>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</si>
  <si>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</si>
  <si>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</si>
  <si>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</si>
  <si>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</si>
  <si>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</si>
  <si>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</si>
  <si>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</si>
  <si>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</si>
  <si>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</si>
  <si>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</si>
  <si>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</si>
  <si>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>Wpływy z różnych dochodów</t>
  </si>
  <si>
    <t xml:space="preserve">Składki na ubezpieczenie zdrowotne opłacane za osoby </t>
  </si>
  <si>
    <t>851</t>
  </si>
  <si>
    <t xml:space="preserve">Zakup usług pozostałych </t>
  </si>
  <si>
    <t>ROLNICTWO I ŁOWIECTWO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</si>
  <si>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</si>
  <si>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</si>
  <si>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</si>
  <si>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</si>
  <si>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</si>
  <si>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</si>
  <si>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</si>
  <si>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</si>
  <si>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</si>
  <si>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</si>
  <si>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</si>
  <si>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</si>
  <si>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</si>
  <si>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</si>
  <si>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</si>
  <si>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</si>
  <si>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</si>
  <si>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</si>
  <si>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</si>
  <si>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</si>
  <si>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</si>
  <si>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</si>
  <si>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</si>
  <si>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</si>
  <si>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</si>
  <si>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</si>
  <si>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</si>
  <si>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</si>
  <si>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</si>
  <si>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</si>
  <si>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</si>
  <si>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</si>
  <si>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</si>
  <si>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</si>
  <si>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</si>
  <si>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</si>
  <si>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</si>
  <si>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</si>
  <si>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</si>
  <si>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</si>
  <si>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</si>
  <si>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</si>
  <si>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</si>
  <si>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</si>
  <si>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</si>
  <si>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</si>
  <si>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80195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</si>
  <si>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</si>
  <si>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</si>
  <si>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</si>
  <si>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</si>
  <si>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</si>
  <si>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</si>
  <si>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</si>
  <si>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</si>
  <si>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</si>
  <si>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</si>
  <si>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</si>
  <si>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</si>
  <si>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</si>
  <si>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</si>
  <si>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</si>
  <si>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</si>
  <si>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</si>
  <si>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92105</t>
  </si>
  <si>
    <t>Pozostałe zadania w zakresie kultury</t>
  </si>
  <si>
    <t>92605</t>
  </si>
  <si>
    <t>0760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</si>
  <si>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</si>
  <si>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</si>
  <si>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</si>
  <si>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</si>
  <si>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</si>
  <si>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</si>
  <si>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</si>
  <si>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</si>
  <si>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</si>
  <si>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</si>
  <si>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>Rady gmin /miast i miast na prawach powiatu/</t>
  </si>
  <si>
    <t>Podatek od towarów i usług /VAT/</t>
  </si>
  <si>
    <t>Załącznik Nr 18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</si>
  <si>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</si>
  <si>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</si>
  <si>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</si>
  <si>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</si>
  <si>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</si>
  <si>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</si>
  <si>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</si>
  <si>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>Koszty postępowania sadowego i prokuratorskiego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</si>
  <si>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</si>
  <si>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</si>
  <si>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</si>
  <si>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</si>
  <si>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Dotacja podmiotowa z budżetu dla niepublicznej</t>
  </si>
  <si>
    <t>jednostki systemu oświaty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</si>
  <si>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</si>
  <si>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</si>
  <si>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</si>
  <si>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</si>
  <si>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</si>
  <si>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</si>
  <si>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</si>
  <si>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</si>
  <si>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</si>
  <si>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</si>
  <si>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</si>
  <si>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</si>
  <si>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</si>
  <si>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</si>
  <si>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</si>
  <si>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</si>
  <si>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</si>
  <si>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</si>
  <si>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</si>
  <si>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</si>
  <si>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</si>
  <si>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</si>
  <si>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</si>
  <si>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</si>
  <si>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</si>
  <si>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</si>
  <si>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</si>
  <si>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</si>
  <si>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</si>
  <si>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</si>
  <si>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</si>
  <si>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</si>
  <si>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</si>
  <si>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</si>
  <si>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Wspieranie rodziny</t>
  </si>
  <si>
    <t>150</t>
  </si>
  <si>
    <t>Przetworstwo przemysłowe</t>
  </si>
  <si>
    <t>15011</t>
  </si>
  <si>
    <t>Rozwój przedsiębiorczości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</si>
  <si>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</si>
  <si>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</si>
  <si>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</si>
  <si>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</si>
  <si>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</si>
  <si>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</si>
  <si>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</si>
  <si>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</si>
  <si>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</si>
  <si>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</si>
  <si>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</si>
  <si>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</si>
  <si>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</si>
  <si>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</si>
  <si>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</si>
  <si>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</si>
  <si>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</si>
  <si>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</si>
  <si>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</si>
  <si>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</si>
  <si>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</si>
  <si>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</si>
  <si>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</si>
  <si>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</si>
  <si>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</si>
  <si>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</si>
  <si>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</si>
  <si>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</si>
  <si>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</si>
  <si>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</si>
  <si>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</si>
  <si>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</si>
  <si>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</si>
  <si>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</si>
  <si>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</si>
  <si>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</si>
  <si>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</si>
  <si>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</si>
  <si>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</si>
  <si>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</si>
  <si>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</si>
  <si>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</si>
  <si>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</si>
  <si>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</si>
  <si>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</si>
  <si>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</si>
  <si>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</si>
  <si>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</si>
  <si>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</si>
  <si>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</si>
  <si>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</si>
  <si>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</si>
  <si>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85503</t>
  </si>
  <si>
    <t>Karta Dużej Rodziny</t>
  </si>
  <si>
    <t>Pomoc w zakresie dożywiania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</si>
  <si>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</si>
  <si>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</si>
  <si>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</si>
  <si>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</si>
  <si>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</si>
  <si>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</si>
  <si>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</si>
  <si>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</si>
  <si>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</si>
  <si>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</si>
  <si>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</si>
  <si>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</si>
  <si>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</si>
  <si>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</si>
  <si>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</si>
  <si>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</si>
  <si>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</si>
  <si>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853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</si>
  <si>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</si>
  <si>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</si>
  <si>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</si>
  <si>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</si>
  <si>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</si>
  <si>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</si>
  <si>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przekazane gminie na zadania bieżace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</si>
  <si>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</si>
  <si>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</si>
  <si>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</si>
  <si>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</si>
  <si>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</si>
  <si>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</si>
  <si>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</si>
  <si>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</si>
  <si>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</si>
  <si>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</si>
  <si>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</si>
  <si>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</si>
  <si>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</si>
  <si>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</si>
  <si>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</si>
  <si>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</si>
  <si>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</si>
  <si>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</si>
  <si>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</si>
  <si>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</si>
  <si>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</si>
  <si>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</si>
  <si>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</si>
  <si>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Ochrona powietrza atmosferycznego i klimatu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</si>
  <si>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</si>
  <si>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</si>
  <si>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</si>
  <si>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</si>
  <si>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</si>
  <si>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</si>
  <si>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</si>
  <si>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</si>
  <si>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</si>
  <si>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</si>
  <si>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</si>
  <si>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</si>
  <si>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</si>
  <si>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</si>
  <si>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</si>
  <si>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</si>
  <si>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</si>
  <si>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</si>
  <si>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</si>
  <si>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</si>
  <si>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</si>
  <si>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</si>
  <si>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</si>
  <si>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</si>
  <si>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</si>
  <si>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</si>
  <si>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</si>
  <si>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</si>
  <si>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</si>
  <si>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</si>
  <si>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 xml:space="preserve">Kary, odszkodowania i grzywny wypłacane na rzecz osób </t>
  </si>
  <si>
    <t>prawnych i innych jednostek organizacyjnych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</si>
  <si>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</si>
  <si>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</si>
  <si>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</si>
  <si>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</si>
  <si>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</si>
  <si>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</si>
  <si>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</si>
  <si>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</si>
  <si>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</si>
  <si>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</si>
  <si>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</si>
  <si>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</si>
  <si>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</si>
  <si>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</si>
  <si>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</si>
  <si>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</si>
  <si>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</si>
  <si>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</si>
  <si>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</si>
  <si>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</si>
  <si>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</si>
  <si>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</si>
  <si>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</si>
  <si>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</si>
  <si>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</si>
  <si>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</si>
  <si>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</si>
  <si>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</si>
  <si>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</si>
  <si>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</si>
  <si>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</si>
  <si>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</si>
  <si>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</si>
  <si>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</si>
  <si>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</si>
  <si>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</si>
  <si>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</si>
  <si>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</si>
  <si>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</si>
  <si>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</si>
  <si>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</si>
  <si>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</si>
  <si>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 xml:space="preserve">BEZPIECZEŃSTWO PUBLICZNE I OCHRONA </t>
  </si>
  <si>
    <t>PRZECIWPOŻAROWA</t>
  </si>
  <si>
    <t>Wpływy z róznych rozliczeń</t>
  </si>
  <si>
    <t>0270</t>
  </si>
  <si>
    <t xml:space="preserve">Wpływy z części opłaty za zezwolenie na sprzedaż napojów </t>
  </si>
  <si>
    <t>alkoholowych w obrocie hurtowym</t>
  </si>
  <si>
    <t xml:space="preserve">Uzupełnienie subwencji ogólnej dla fjednostek samorządu </t>
  </si>
  <si>
    <t>2750</t>
  </si>
  <si>
    <t>Środki na uzupełnienie dochodów gminy</t>
  </si>
  <si>
    <t>6090</t>
  </si>
  <si>
    <t xml:space="preserve">lub dofinansowanie kosztó realizacji inwetycji i zakupów </t>
  </si>
  <si>
    <t>inwestycyjnych zwiazanych z przeciwdziałaniem COVID-19</t>
  </si>
  <si>
    <t>2690</t>
  </si>
  <si>
    <t xml:space="preserve">Środki z Funduszu Pracy otrzymane na realizację zadań </t>
  </si>
  <si>
    <t>wynikajacych z odrębnych przepisów</t>
  </si>
  <si>
    <t>do Zarządzenia Nr 181/21</t>
  </si>
  <si>
    <t>z dnia 10.12.2021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</si>
</sst>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347">
      <selection activeCell="D359" sqref="D359"/>
    </sheetView>
  </sheetViews>
  <sheetFormatPr defaultColWidth="9.00390625" defaultRowHeight="12.75"/>
  <cols>
    <col min="1" max="1" width="3.875" style="5" customWidth="1"/>
    <col min="2" max="2" width="6.00390625" style="5" customWidth="1"/>
    <col min="3" max="3" width="4.875" style="28" customWidth="1"/>
    <col min="4" max="4" width="57.25390625" style="11" customWidth="1"/>
    <col min="5" max="5" width="21.125" style="66" customWidth="1"/>
    <col min="7" max="7" width="15.125" style="0" customWidth="1"/>
  </cols>
  <sheetData>
    <row r="1" spans="1:5" ht="12.75">
      <c r="A1" s="5" t="s">
        <v>46</v>
      </c>
      <c r="E1" s="58" t="s">
        <v>286</v>
      </c>
    </row>
    <row r="2" ht="12.75">
      <c r="E2" s="59" t="s">
        <v>409</v>
      </c>
    </row>
    <row r="3" spans="4:5" ht="15.75">
      <c r="D3" s="35" t="s">
        <v>75</v>
      </c>
      <c r="E3" s="59" t="s">
        <v>97</v>
      </c>
    </row>
    <row r="4" spans="1:5" ht="12.75">
      <c r="A4" s="17"/>
      <c r="B4" s="17"/>
      <c r="C4" s="32"/>
      <c r="D4" s="36"/>
      <c r="E4" s="59" t="s">
        <v>410</v>
      </c>
    </row>
    <row r="5" spans="1:5" ht="13.5" thickBot="1">
      <c r="A5" s="3" t="s">
        <v>0</v>
      </c>
      <c r="B5" s="3" t="s">
        <v>9</v>
      </c>
      <c r="C5" s="27" t="s">
        <v>54</v>
      </c>
      <c r="D5" s="14" t="s">
        <v>55</v>
      </c>
      <c r="E5" s="61" t="s">
        <v>300</v>
      </c>
    </row>
    <row r="6" spans="1:7" ht="12.75">
      <c r="A6" s="1">
        <v>1</v>
      </c>
      <c r="B6" s="1">
        <v>2</v>
      </c>
      <c r="C6" s="25" t="s">
        <v>56</v>
      </c>
      <c r="D6" s="1">
        <v>4</v>
      </c>
      <c r="E6" s="93">
        <v>5</v>
      </c>
      <c r="G6" s="39"/>
    </row>
    <row r="7" spans="1:7" ht="13.5" thickBot="1">
      <c r="A7" s="19"/>
      <c r="B7" s="19"/>
      <c r="C7" s="30"/>
      <c r="D7" s="41" t="s">
        <v>156</v>
      </c>
      <c r="E7" s="62">
        <f>E26+E53+E68+E81+E128+E180+E313+E146+E14+E251+E47+E354+E165+E238+E9+E21+E75</f>
        <v>145631519.84</v>
      </c>
      <c r="G7" s="71"/>
    </row>
    <row r="8" spans="1:5" ht="12.75">
      <c r="A8" s="17"/>
      <c r="B8" s="17"/>
      <c r="C8" s="32"/>
      <c r="D8" s="37" t="s">
        <v>157</v>
      </c>
      <c r="E8" s="63"/>
    </row>
    <row r="9" spans="1:5" ht="12.75">
      <c r="A9" s="27" t="s">
        <v>30</v>
      </c>
      <c r="B9" s="27"/>
      <c r="C9" s="27"/>
      <c r="D9" s="55" t="s">
        <v>81</v>
      </c>
      <c r="E9" s="65">
        <f>E10</f>
        <v>14967.98</v>
      </c>
    </row>
    <row r="10" spans="1:5" ht="12.75">
      <c r="A10" s="27"/>
      <c r="B10" s="27" t="s">
        <v>343</v>
      </c>
      <c r="C10" s="27"/>
      <c r="D10" s="14" t="s">
        <v>336</v>
      </c>
      <c r="E10" s="65">
        <f>E11</f>
        <v>14967.98</v>
      </c>
    </row>
    <row r="11" spans="1:5" ht="12.75">
      <c r="A11" s="3"/>
      <c r="B11" s="3"/>
      <c r="C11" s="27" t="s">
        <v>124</v>
      </c>
      <c r="D11" s="14" t="s">
        <v>70</v>
      </c>
      <c r="E11" s="65">
        <v>14967.98</v>
      </c>
    </row>
    <row r="12" spans="1:5" ht="12.75">
      <c r="A12" s="3"/>
      <c r="B12" s="3"/>
      <c r="C12" s="27"/>
      <c r="D12" s="13" t="s">
        <v>71</v>
      </c>
      <c r="E12" s="65"/>
    </row>
    <row r="13" spans="1:5" ht="12.75">
      <c r="A13" s="3"/>
      <c r="B13" s="3"/>
      <c r="C13" s="27"/>
      <c r="D13" s="13" t="s">
        <v>72</v>
      </c>
      <c r="E13" s="64"/>
    </row>
    <row r="14" spans="1:5" ht="12.75">
      <c r="A14" s="3">
        <v>150</v>
      </c>
      <c r="B14" s="3"/>
      <c r="C14" s="27"/>
      <c r="D14" s="55" t="s">
        <v>216</v>
      </c>
      <c r="E14" s="65">
        <f>E15</f>
        <v>560000</v>
      </c>
    </row>
    <row r="15" spans="1:5" ht="12.75">
      <c r="A15" s="3"/>
      <c r="B15" s="3">
        <v>15011</v>
      </c>
      <c r="C15" s="27"/>
      <c r="D15" s="55" t="s">
        <v>217</v>
      </c>
      <c r="E15" s="65">
        <f>SUM(E16:E20)</f>
        <v>560000</v>
      </c>
    </row>
    <row r="16" spans="1:5" ht="12.75">
      <c r="A16" s="3"/>
      <c r="B16" s="3"/>
      <c r="C16" s="28" t="s">
        <v>107</v>
      </c>
      <c r="D16" s="11" t="s">
        <v>58</v>
      </c>
      <c r="E16" s="65">
        <v>420000</v>
      </c>
    </row>
    <row r="17" spans="1:5" ht="12.75">
      <c r="A17" s="3"/>
      <c r="B17" s="3"/>
      <c r="C17" s="27"/>
      <c r="D17" s="14" t="s">
        <v>82</v>
      </c>
      <c r="E17" s="64"/>
    </row>
    <row r="18" spans="1:5" ht="12.75">
      <c r="A18" s="3"/>
      <c r="B18" s="3"/>
      <c r="C18" s="27"/>
      <c r="D18" s="14" t="s">
        <v>83</v>
      </c>
      <c r="E18" s="64"/>
    </row>
    <row r="19" spans="1:5" ht="12.75">
      <c r="A19" s="3"/>
      <c r="B19" s="3"/>
      <c r="C19" s="27"/>
      <c r="D19" s="14" t="s">
        <v>84</v>
      </c>
      <c r="E19" s="65"/>
    </row>
    <row r="20" spans="1:5" ht="12.75">
      <c r="A20" s="17"/>
      <c r="B20" s="17"/>
      <c r="C20" s="32" t="s">
        <v>105</v>
      </c>
      <c r="D20" s="36" t="s">
        <v>53</v>
      </c>
      <c r="E20" s="94">
        <v>140000</v>
      </c>
    </row>
    <row r="21" spans="1:5" ht="12.75">
      <c r="A21" s="3">
        <v>600</v>
      </c>
      <c r="B21" s="3"/>
      <c r="C21" s="27"/>
      <c r="D21" s="14" t="s">
        <v>344</v>
      </c>
      <c r="E21" s="65">
        <f>E22</f>
        <v>3150</v>
      </c>
    </row>
    <row r="22" spans="1:5" ht="12.75">
      <c r="A22" s="3"/>
      <c r="B22" s="3">
        <v>60016</v>
      </c>
      <c r="C22" s="27"/>
      <c r="D22" s="14" t="s">
        <v>14</v>
      </c>
      <c r="E22" s="65">
        <f>E23</f>
        <v>3150</v>
      </c>
    </row>
    <row r="23" spans="1:5" ht="12.75">
      <c r="A23" s="3"/>
      <c r="B23" s="3"/>
      <c r="C23" s="27" t="s">
        <v>345</v>
      </c>
      <c r="D23" s="14" t="s">
        <v>346</v>
      </c>
      <c r="E23" s="65">
        <v>3150</v>
      </c>
    </row>
    <row r="24" spans="1:5" ht="12.75">
      <c r="A24" s="3"/>
      <c r="B24" s="3"/>
      <c r="C24" s="27"/>
      <c r="D24" s="14" t="s">
        <v>347</v>
      </c>
      <c r="E24" s="65"/>
    </row>
    <row r="25" spans="1:5" ht="12.75">
      <c r="A25" s="17"/>
      <c r="B25" s="17"/>
      <c r="C25" s="32"/>
      <c r="D25" s="36" t="s">
        <v>348</v>
      </c>
      <c r="E25" s="94"/>
    </row>
    <row r="26" spans="1:5" ht="12.75">
      <c r="A26" s="5">
        <v>700</v>
      </c>
      <c r="D26" s="11" t="s">
        <v>57</v>
      </c>
      <c r="E26" s="66">
        <f>E27</f>
        <v>6154229.02</v>
      </c>
    </row>
    <row r="27" spans="2:5" ht="12.75">
      <c r="B27" s="5">
        <v>70005</v>
      </c>
      <c r="D27" s="11" t="s">
        <v>12</v>
      </c>
      <c r="E27" s="66">
        <f>SUM(E28:E44)</f>
        <v>6154229.02</v>
      </c>
    </row>
    <row r="28" spans="3:5" ht="12.75">
      <c r="C28" s="28" t="s">
        <v>106</v>
      </c>
      <c r="D28" s="11" t="s">
        <v>218</v>
      </c>
      <c r="E28" s="66">
        <v>40000</v>
      </c>
    </row>
    <row r="29" spans="3:5" ht="12.75">
      <c r="C29" s="28" t="s">
        <v>219</v>
      </c>
      <c r="D29" s="11" t="s">
        <v>220</v>
      </c>
      <c r="E29" s="66">
        <v>100000</v>
      </c>
    </row>
    <row r="30" spans="3:5" ht="12.75">
      <c r="C30" s="28" t="s">
        <v>271</v>
      </c>
      <c r="D30" s="11" t="s">
        <v>272</v>
      </c>
      <c r="E30" s="66">
        <v>50000</v>
      </c>
    </row>
    <row r="31" ht="12.75">
      <c r="D31" s="11" t="s">
        <v>273</v>
      </c>
    </row>
    <row r="32" ht="12.75">
      <c r="D32" s="11" t="s">
        <v>274</v>
      </c>
    </row>
    <row r="33" spans="3:5" ht="12.75">
      <c r="C33" s="28" t="s">
        <v>107</v>
      </c>
      <c r="D33" s="11" t="s">
        <v>222</v>
      </c>
      <c r="E33" s="66">
        <v>2150000</v>
      </c>
    </row>
    <row r="34" ht="12.75">
      <c r="D34" s="11" t="s">
        <v>82</v>
      </c>
    </row>
    <row r="35" ht="12.75">
      <c r="D35" s="11" t="s">
        <v>83</v>
      </c>
    </row>
    <row r="36" ht="12.75">
      <c r="D36" s="11" t="s">
        <v>84</v>
      </c>
    </row>
    <row r="37" spans="3:5" ht="12.75">
      <c r="C37" s="28" t="s">
        <v>149</v>
      </c>
      <c r="D37" s="11" t="s">
        <v>209</v>
      </c>
      <c r="E37" s="66">
        <v>80000</v>
      </c>
    </row>
    <row r="38" ht="12.75">
      <c r="D38" s="11" t="s">
        <v>210</v>
      </c>
    </row>
    <row r="39" spans="1:5" ht="12.75">
      <c r="A39" s="3"/>
      <c r="B39" s="3"/>
      <c r="C39" s="27" t="s">
        <v>108</v>
      </c>
      <c r="D39" s="14" t="s">
        <v>203</v>
      </c>
      <c r="E39" s="67">
        <v>800000</v>
      </c>
    </row>
    <row r="40" spans="1:5" ht="12.75">
      <c r="A40" s="3"/>
      <c r="B40" s="3"/>
      <c r="C40" s="27"/>
      <c r="D40" s="14" t="s">
        <v>204</v>
      </c>
      <c r="E40" s="67"/>
    </row>
    <row r="41" spans="1:5" ht="12.75">
      <c r="A41" s="3"/>
      <c r="B41" s="3"/>
      <c r="C41" s="27" t="s">
        <v>105</v>
      </c>
      <c r="D41" s="14" t="s">
        <v>53</v>
      </c>
      <c r="E41" s="67">
        <v>2300000</v>
      </c>
    </row>
    <row r="42" spans="1:5" ht="12.75">
      <c r="A42" s="3"/>
      <c r="B42" s="3"/>
      <c r="C42" s="27" t="s">
        <v>109</v>
      </c>
      <c r="D42" s="14" t="s">
        <v>223</v>
      </c>
      <c r="E42" s="67">
        <v>50000</v>
      </c>
    </row>
    <row r="43" spans="1:5" ht="12.75">
      <c r="A43" s="3"/>
      <c r="B43" s="3"/>
      <c r="C43" s="27" t="s">
        <v>333</v>
      </c>
      <c r="D43" s="14" t="s">
        <v>334</v>
      </c>
      <c r="E43" s="67">
        <v>207148</v>
      </c>
    </row>
    <row r="44" spans="1:5" ht="12.75">
      <c r="A44" s="3"/>
      <c r="B44" s="3"/>
      <c r="C44" s="27" t="s">
        <v>302</v>
      </c>
      <c r="D44" s="14" t="s">
        <v>303</v>
      </c>
      <c r="E44" s="67">
        <v>377081.02</v>
      </c>
    </row>
    <row r="45" spans="1:5" ht="12.75">
      <c r="A45" s="3"/>
      <c r="B45" s="3"/>
      <c r="C45" s="27"/>
      <c r="D45" s="14" t="s">
        <v>304</v>
      </c>
      <c r="E45" s="67"/>
    </row>
    <row r="46" spans="1:5" ht="12.75">
      <c r="A46" s="17"/>
      <c r="B46" s="17"/>
      <c r="C46" s="32"/>
      <c r="D46" s="36" t="s">
        <v>305</v>
      </c>
      <c r="E46" s="68"/>
    </row>
    <row r="47" spans="1:5" ht="12.75">
      <c r="A47" s="3">
        <v>710</v>
      </c>
      <c r="B47" s="3"/>
      <c r="C47" s="27"/>
      <c r="D47" s="14" t="s">
        <v>221</v>
      </c>
      <c r="E47" s="67">
        <f>E48</f>
        <v>263150</v>
      </c>
    </row>
    <row r="48" spans="1:5" ht="12.75">
      <c r="A48" s="3"/>
      <c r="B48" s="3">
        <v>71035</v>
      </c>
      <c r="C48" s="27"/>
      <c r="D48" s="14" t="s">
        <v>243</v>
      </c>
      <c r="E48" s="67">
        <f>SUM(E49:E50)</f>
        <v>263150</v>
      </c>
    </row>
    <row r="49" spans="1:5" ht="12.75">
      <c r="A49" s="3"/>
      <c r="B49" s="3"/>
      <c r="C49" s="27" t="s">
        <v>105</v>
      </c>
      <c r="D49" s="14" t="s">
        <v>53</v>
      </c>
      <c r="E49" s="67">
        <v>250000</v>
      </c>
    </row>
    <row r="50" spans="1:5" ht="12.75">
      <c r="A50" s="3"/>
      <c r="B50" s="3"/>
      <c r="C50" s="27" t="s">
        <v>326</v>
      </c>
      <c r="D50" s="14" t="s">
        <v>327</v>
      </c>
      <c r="E50" s="67">
        <v>13150</v>
      </c>
    </row>
    <row r="51" spans="1:5" ht="12.75">
      <c r="A51" s="3"/>
      <c r="B51" s="3"/>
      <c r="C51" s="27"/>
      <c r="D51" s="14" t="s">
        <v>328</v>
      </c>
      <c r="E51" s="67"/>
    </row>
    <row r="52" spans="1:5" ht="12.75">
      <c r="A52" s="17"/>
      <c r="B52" s="17"/>
      <c r="C52" s="32"/>
      <c r="D52" s="36" t="s">
        <v>329</v>
      </c>
      <c r="E52" s="68"/>
    </row>
    <row r="53" spans="1:5" ht="12.75">
      <c r="A53" s="5">
        <v>750</v>
      </c>
      <c r="D53" s="11" t="s">
        <v>59</v>
      </c>
      <c r="E53" s="66">
        <f>E54+E58+E64</f>
        <v>537524</v>
      </c>
    </row>
    <row r="54" spans="2:5" ht="12.75">
      <c r="B54" s="5">
        <v>75011</v>
      </c>
      <c r="D54" s="11" t="s">
        <v>69</v>
      </c>
      <c r="E54" s="66">
        <f>SUM(E55:E55)</f>
        <v>331866</v>
      </c>
    </row>
    <row r="55" spans="1:5" ht="12.75">
      <c r="A55" s="3"/>
      <c r="B55" s="3"/>
      <c r="C55" s="27" t="s">
        <v>124</v>
      </c>
      <c r="D55" s="14" t="s">
        <v>70</v>
      </c>
      <c r="E55" s="67">
        <v>331866</v>
      </c>
    </row>
    <row r="56" spans="1:5" ht="12.75">
      <c r="A56" s="3"/>
      <c r="B56" s="3"/>
      <c r="C56" s="27"/>
      <c r="D56" s="13" t="s">
        <v>71</v>
      </c>
      <c r="E56" s="69"/>
    </row>
    <row r="57" spans="1:5" ht="12.75">
      <c r="A57" s="3"/>
      <c r="B57" s="3"/>
      <c r="C57" s="27"/>
      <c r="D57" s="13" t="s">
        <v>72</v>
      </c>
      <c r="E57" s="69"/>
    </row>
    <row r="58" spans="1:5" ht="12.75">
      <c r="A58" s="3"/>
      <c r="B58" s="3">
        <v>75023</v>
      </c>
      <c r="C58" s="27"/>
      <c r="D58" s="14" t="s">
        <v>91</v>
      </c>
      <c r="E58" s="67">
        <f>SUM(E61:E63)</f>
        <v>160327</v>
      </c>
    </row>
    <row r="59" spans="1:5" ht="12.75">
      <c r="A59" s="3"/>
      <c r="B59" s="3"/>
      <c r="C59" s="27" t="s">
        <v>275</v>
      </c>
      <c r="D59" s="14" t="s">
        <v>276</v>
      </c>
      <c r="E59" s="67"/>
    </row>
    <row r="60" spans="1:5" ht="12.75">
      <c r="A60" s="3"/>
      <c r="B60" s="3"/>
      <c r="C60" s="27"/>
      <c r="D60" s="14" t="s">
        <v>277</v>
      </c>
      <c r="E60" s="67"/>
    </row>
    <row r="61" spans="1:5" ht="12.75">
      <c r="A61" s="3"/>
      <c r="B61" s="3"/>
      <c r="C61" s="27" t="s">
        <v>105</v>
      </c>
      <c r="D61" s="14" t="s">
        <v>53</v>
      </c>
      <c r="E61" s="67">
        <v>120309</v>
      </c>
    </row>
    <row r="62" spans="1:5" ht="12.75">
      <c r="A62" s="3"/>
      <c r="B62" s="3"/>
      <c r="C62" s="27" t="s">
        <v>333</v>
      </c>
      <c r="D62" s="14" t="s">
        <v>334</v>
      </c>
      <c r="E62" s="67">
        <v>28018</v>
      </c>
    </row>
    <row r="63" spans="1:5" ht="12.75">
      <c r="A63" s="3"/>
      <c r="B63" s="3"/>
      <c r="C63" s="27" t="s">
        <v>370</v>
      </c>
      <c r="D63" s="14" t="s">
        <v>371</v>
      </c>
      <c r="E63" s="67">
        <v>12000</v>
      </c>
    </row>
    <row r="64" spans="1:5" ht="12.75">
      <c r="A64" s="3"/>
      <c r="B64" s="3">
        <v>75056</v>
      </c>
      <c r="C64" s="27"/>
      <c r="D64" s="14" t="s">
        <v>330</v>
      </c>
      <c r="E64" s="67">
        <f>E65</f>
        <v>45331</v>
      </c>
    </row>
    <row r="65" spans="1:5" ht="12.75">
      <c r="A65" s="3"/>
      <c r="B65" s="3"/>
      <c r="C65" s="27" t="s">
        <v>124</v>
      </c>
      <c r="D65" s="14" t="s">
        <v>70</v>
      </c>
      <c r="E65" s="67">
        <v>45331</v>
      </c>
    </row>
    <row r="66" spans="1:5" ht="12.75">
      <c r="A66" s="3"/>
      <c r="B66" s="3"/>
      <c r="C66" s="27"/>
      <c r="D66" s="13" t="s">
        <v>71</v>
      </c>
      <c r="E66" s="67"/>
    </row>
    <row r="67" spans="1:5" ht="12.75">
      <c r="A67" s="17"/>
      <c r="B67" s="17"/>
      <c r="C67" s="32"/>
      <c r="D67" s="18" t="s">
        <v>72</v>
      </c>
      <c r="E67" s="68"/>
    </row>
    <row r="68" spans="1:5" ht="12.75">
      <c r="A68" s="5">
        <v>751</v>
      </c>
      <c r="D68" s="38" t="s">
        <v>85</v>
      </c>
      <c r="E68" s="59">
        <f>E70</f>
        <v>5415</v>
      </c>
    </row>
    <row r="69" spans="4:5" ht="12.75">
      <c r="D69" t="s">
        <v>86</v>
      </c>
      <c r="E69" s="59"/>
    </row>
    <row r="70" spans="1:5" ht="12.75">
      <c r="A70" s="3"/>
      <c r="B70" s="3">
        <v>75101</v>
      </c>
      <c r="C70" s="27"/>
      <c r="D70" s="13" t="s">
        <v>73</v>
      </c>
      <c r="E70" s="69">
        <f>E72</f>
        <v>5415</v>
      </c>
    </row>
    <row r="71" spans="1:5" ht="12.75">
      <c r="A71" s="3"/>
      <c r="B71" s="3"/>
      <c r="C71" s="27"/>
      <c r="D71" s="14" t="s">
        <v>74</v>
      </c>
      <c r="E71" s="61"/>
    </row>
    <row r="72" spans="1:5" ht="12.75">
      <c r="A72" s="3"/>
      <c r="B72" s="3"/>
      <c r="C72" s="27" t="s">
        <v>124</v>
      </c>
      <c r="D72" s="13" t="s">
        <v>70</v>
      </c>
      <c r="E72" s="69">
        <v>5415</v>
      </c>
    </row>
    <row r="73" spans="1:5" s="13" customFormat="1" ht="12.75">
      <c r="A73" s="3"/>
      <c r="B73" s="3"/>
      <c r="C73" s="27"/>
      <c r="D73" s="13" t="s">
        <v>71</v>
      </c>
      <c r="E73" s="69"/>
    </row>
    <row r="74" spans="1:5" s="13" customFormat="1" ht="12.75">
      <c r="A74" s="17"/>
      <c r="B74" s="17"/>
      <c r="C74" s="32"/>
      <c r="D74" s="36" t="s">
        <v>72</v>
      </c>
      <c r="E74" s="60"/>
    </row>
    <row r="75" spans="1:5" s="13" customFormat="1" ht="12.75">
      <c r="A75" s="3">
        <v>754</v>
      </c>
      <c r="B75" s="3"/>
      <c r="C75" s="27"/>
      <c r="D75" s="14" t="s">
        <v>394</v>
      </c>
      <c r="E75" s="69">
        <f>E77</f>
        <v>12000</v>
      </c>
    </row>
    <row r="76" spans="1:5" s="13" customFormat="1" ht="12.75">
      <c r="A76" s="3"/>
      <c r="B76" s="3"/>
      <c r="C76" s="27"/>
      <c r="D76" s="14" t="s">
        <v>395</v>
      </c>
      <c r="E76" s="69"/>
    </row>
    <row r="77" spans="1:5" s="13" customFormat="1" ht="12.75">
      <c r="A77" s="3"/>
      <c r="B77" s="3">
        <v>75495</v>
      </c>
      <c r="C77" s="27"/>
      <c r="D77" s="14" t="s">
        <v>336</v>
      </c>
      <c r="E77" s="69">
        <f>E78</f>
        <v>12000</v>
      </c>
    </row>
    <row r="78" spans="1:5" s="13" customFormat="1" ht="12.75">
      <c r="A78" s="3"/>
      <c r="B78" s="3"/>
      <c r="C78" s="27" t="s">
        <v>302</v>
      </c>
      <c r="D78" s="14" t="s">
        <v>303</v>
      </c>
      <c r="E78" s="69">
        <v>12000</v>
      </c>
    </row>
    <row r="79" spans="1:5" s="13" customFormat="1" ht="12.75">
      <c r="A79" s="3"/>
      <c r="B79" s="3"/>
      <c r="C79" s="27"/>
      <c r="D79" s="14" t="s">
        <v>304</v>
      </c>
      <c r="E79" s="69"/>
    </row>
    <row r="80" spans="1:5" s="13" customFormat="1" ht="12.75">
      <c r="A80" s="17"/>
      <c r="B80" s="17"/>
      <c r="C80" s="32"/>
      <c r="D80" s="36" t="s">
        <v>305</v>
      </c>
      <c r="E80" s="60"/>
    </row>
    <row r="81" spans="1:5" ht="12.75">
      <c r="A81" s="5">
        <v>756</v>
      </c>
      <c r="D81" s="11" t="s">
        <v>101</v>
      </c>
      <c r="E81" s="66">
        <f>SUM(+E85+E88+E114+E125+E99+E122)</f>
        <v>55896792</v>
      </c>
    </row>
    <row r="82" ht="12.75">
      <c r="D82" s="11" t="s">
        <v>102</v>
      </c>
    </row>
    <row r="83" ht="12.75">
      <c r="D83" s="11" t="s">
        <v>103</v>
      </c>
    </row>
    <row r="84" ht="12.75">
      <c r="D84" s="11" t="s">
        <v>104</v>
      </c>
    </row>
    <row r="85" spans="2:5" ht="12.75">
      <c r="B85" s="5">
        <v>75601</v>
      </c>
      <c r="D85" s="11" t="s">
        <v>60</v>
      </c>
      <c r="E85" s="66">
        <f>E86</f>
        <v>344000</v>
      </c>
    </row>
    <row r="86" spans="3:5" ht="12.75">
      <c r="C86" s="28" t="s">
        <v>111</v>
      </c>
      <c r="D86" s="11" t="s">
        <v>224</v>
      </c>
      <c r="E86" s="66">
        <v>344000</v>
      </c>
    </row>
    <row r="87" ht="12.75">
      <c r="D87" s="11" t="s">
        <v>61</v>
      </c>
    </row>
    <row r="88" spans="2:5" ht="12.75">
      <c r="B88" s="5">
        <v>75615</v>
      </c>
      <c r="D88" s="11" t="s">
        <v>62</v>
      </c>
      <c r="E88" s="66">
        <f>SUM(E91:E98)</f>
        <v>18845512</v>
      </c>
    </row>
    <row r="89" ht="12.75">
      <c r="D89" s="11" t="s">
        <v>135</v>
      </c>
    </row>
    <row r="90" spans="4:5" ht="12.75">
      <c r="D90" t="s">
        <v>136</v>
      </c>
      <c r="E90" s="59"/>
    </row>
    <row r="91" spans="3:5" ht="12.75">
      <c r="C91" s="28" t="s">
        <v>112</v>
      </c>
      <c r="D91" s="38" t="s">
        <v>225</v>
      </c>
      <c r="E91" s="59">
        <v>17680000</v>
      </c>
    </row>
    <row r="92" spans="3:5" ht="12.75">
      <c r="C92" s="28" t="s">
        <v>113</v>
      </c>
      <c r="D92" s="38" t="s">
        <v>226</v>
      </c>
      <c r="E92" s="59">
        <v>350</v>
      </c>
    </row>
    <row r="93" spans="3:5" ht="12.75">
      <c r="C93" s="28" t="s">
        <v>114</v>
      </c>
      <c r="D93" t="s">
        <v>227</v>
      </c>
      <c r="E93" s="59">
        <v>538000</v>
      </c>
    </row>
    <row r="94" spans="3:5" ht="12.75">
      <c r="C94" s="28" t="s">
        <v>115</v>
      </c>
      <c r="D94" t="s">
        <v>228</v>
      </c>
      <c r="E94" s="59">
        <v>43000</v>
      </c>
    </row>
    <row r="95" spans="3:5" ht="12.75">
      <c r="C95" s="28" t="s">
        <v>275</v>
      </c>
      <c r="D95" t="s">
        <v>276</v>
      </c>
      <c r="E95" s="59">
        <v>162</v>
      </c>
    </row>
    <row r="96" spans="4:5" ht="12.75">
      <c r="D96" t="s">
        <v>277</v>
      </c>
      <c r="E96" s="59"/>
    </row>
    <row r="97" spans="1:5" ht="12.75">
      <c r="A97" s="3"/>
      <c r="B97" s="3"/>
      <c r="C97" s="27" t="s">
        <v>116</v>
      </c>
      <c r="D97" s="13" t="s">
        <v>230</v>
      </c>
      <c r="E97" s="69">
        <v>584000</v>
      </c>
    </row>
    <row r="98" spans="1:5" ht="12.75">
      <c r="A98" s="3"/>
      <c r="B98" s="3"/>
      <c r="C98" s="27"/>
      <c r="D98" s="40" t="s">
        <v>229</v>
      </c>
      <c r="E98" s="69"/>
    </row>
    <row r="99" spans="1:5" ht="12.75">
      <c r="A99" s="3"/>
      <c r="B99" s="3">
        <v>75616</v>
      </c>
      <c r="C99" s="27"/>
      <c r="D99" s="40" t="s">
        <v>137</v>
      </c>
      <c r="E99" s="69">
        <f>SUM(E102:E112)</f>
        <v>6723490</v>
      </c>
    </row>
    <row r="100" spans="1:5" ht="12.75">
      <c r="A100" s="3"/>
      <c r="B100" s="3"/>
      <c r="C100" s="27"/>
      <c r="D100" s="40" t="s">
        <v>138</v>
      </c>
      <c r="E100" s="69"/>
    </row>
    <row r="101" spans="1:5" ht="12.75">
      <c r="A101" s="3"/>
      <c r="B101" s="3"/>
      <c r="C101" s="27"/>
      <c r="D101" s="40" t="s">
        <v>139</v>
      </c>
      <c r="E101" s="69"/>
    </row>
    <row r="102" spans="1:5" ht="12.75">
      <c r="A102" s="3"/>
      <c r="B102" s="3"/>
      <c r="C102" s="28" t="s">
        <v>112</v>
      </c>
      <c r="D102" s="38" t="s">
        <v>225</v>
      </c>
      <c r="E102" s="69">
        <v>5000000</v>
      </c>
    </row>
    <row r="103" spans="1:5" ht="12.75">
      <c r="A103" s="3"/>
      <c r="B103" s="3"/>
      <c r="C103" s="28" t="s">
        <v>113</v>
      </c>
      <c r="D103" s="38" t="s">
        <v>226</v>
      </c>
      <c r="E103" s="69">
        <v>51000</v>
      </c>
    </row>
    <row r="104" spans="1:5" ht="12.75">
      <c r="A104" s="3"/>
      <c r="B104" s="3"/>
      <c r="C104" s="27" t="s">
        <v>117</v>
      </c>
      <c r="D104" s="40" t="s">
        <v>231</v>
      </c>
      <c r="E104" s="69">
        <v>450</v>
      </c>
    </row>
    <row r="105" spans="1:5" ht="12.75">
      <c r="A105" s="3"/>
      <c r="B105" s="3"/>
      <c r="C105" s="28" t="s">
        <v>114</v>
      </c>
      <c r="D105" t="s">
        <v>227</v>
      </c>
      <c r="E105" s="69">
        <v>400000</v>
      </c>
    </row>
    <row r="106" spans="1:5" ht="12.75">
      <c r="A106" s="3"/>
      <c r="B106" s="3"/>
      <c r="C106" s="27" t="s">
        <v>118</v>
      </c>
      <c r="D106" s="13" t="s">
        <v>232</v>
      </c>
      <c r="E106" s="69">
        <v>80000</v>
      </c>
    </row>
    <row r="107" spans="1:5" ht="12.75">
      <c r="A107" s="3"/>
      <c r="B107" s="3"/>
      <c r="C107" s="28" t="s">
        <v>115</v>
      </c>
      <c r="D107" t="s">
        <v>228</v>
      </c>
      <c r="E107" s="69">
        <v>1100000</v>
      </c>
    </row>
    <row r="108" spans="1:5" ht="12.75">
      <c r="A108" s="3"/>
      <c r="B108" s="3"/>
      <c r="C108" s="28" t="s">
        <v>275</v>
      </c>
      <c r="D108" t="s">
        <v>276</v>
      </c>
      <c r="E108" s="69">
        <v>7000</v>
      </c>
    </row>
    <row r="109" spans="1:5" ht="12.75">
      <c r="A109" s="3"/>
      <c r="B109" s="3"/>
      <c r="D109" t="s">
        <v>277</v>
      </c>
      <c r="E109" s="69"/>
    </row>
    <row r="110" spans="1:5" ht="12.75">
      <c r="A110" s="3"/>
      <c r="B110" s="3"/>
      <c r="C110" s="27" t="s">
        <v>116</v>
      </c>
      <c r="D110" s="13" t="s">
        <v>230</v>
      </c>
      <c r="E110" s="69">
        <v>25000</v>
      </c>
    </row>
    <row r="111" spans="1:5" ht="12.75">
      <c r="A111" s="3"/>
      <c r="B111" s="3"/>
      <c r="C111" s="27"/>
      <c r="D111" s="40" t="s">
        <v>229</v>
      </c>
      <c r="E111" s="69"/>
    </row>
    <row r="112" spans="1:5" ht="12.75">
      <c r="A112" s="3"/>
      <c r="B112" s="3"/>
      <c r="C112" s="27" t="s">
        <v>320</v>
      </c>
      <c r="D112" s="40" t="s">
        <v>321</v>
      </c>
      <c r="E112" s="69">
        <v>60040</v>
      </c>
    </row>
    <row r="113" spans="1:5" ht="12.75">
      <c r="A113" s="3"/>
      <c r="B113" s="3"/>
      <c r="C113" s="27"/>
      <c r="D113" s="40" t="s">
        <v>322</v>
      </c>
      <c r="E113" s="69"/>
    </row>
    <row r="114" spans="2:5" ht="12.75">
      <c r="B114" s="5">
        <v>75618</v>
      </c>
      <c r="D114" s="11" t="s">
        <v>92</v>
      </c>
      <c r="E114" s="66">
        <f>SUM(E116:E120)</f>
        <v>1770500</v>
      </c>
    </row>
    <row r="115" ht="12.75">
      <c r="D115" s="11" t="s">
        <v>93</v>
      </c>
    </row>
    <row r="116" spans="3:5" ht="12.75">
      <c r="C116" s="28" t="s">
        <v>119</v>
      </c>
      <c r="D116" s="11" t="s">
        <v>63</v>
      </c>
      <c r="E116" s="66">
        <v>450000</v>
      </c>
    </row>
    <row r="117" spans="3:5" ht="12.75">
      <c r="C117" s="28" t="s">
        <v>120</v>
      </c>
      <c r="D117" s="11" t="s">
        <v>94</v>
      </c>
      <c r="E117" s="66">
        <v>600000</v>
      </c>
    </row>
    <row r="118" spans="1:5" ht="12.75">
      <c r="A118" s="42"/>
      <c r="B118" s="42"/>
      <c r="C118" s="34" t="s">
        <v>140</v>
      </c>
      <c r="D118" s="43" t="s">
        <v>167</v>
      </c>
      <c r="E118" s="70">
        <v>720000</v>
      </c>
    </row>
    <row r="119" ht="12.75">
      <c r="D119" s="11" t="s">
        <v>168</v>
      </c>
    </row>
    <row r="120" spans="3:5" ht="12.75">
      <c r="C120" s="28" t="s">
        <v>275</v>
      </c>
      <c r="D120" t="s">
        <v>276</v>
      </c>
      <c r="E120" s="66">
        <v>500</v>
      </c>
    </row>
    <row r="121" ht="12.75">
      <c r="D121" t="s">
        <v>277</v>
      </c>
    </row>
    <row r="122" spans="2:5" ht="12.75">
      <c r="B122" s="5">
        <v>75619</v>
      </c>
      <c r="D122" s="11" t="s">
        <v>396</v>
      </c>
      <c r="E122" s="66">
        <f>E123</f>
        <v>78953</v>
      </c>
    </row>
    <row r="123" spans="3:5" ht="12.75">
      <c r="C123" s="28" t="s">
        <v>397</v>
      </c>
      <c r="D123" s="11" t="s">
        <v>398</v>
      </c>
      <c r="E123" s="66">
        <v>78953</v>
      </c>
    </row>
    <row r="124" ht="12.75">
      <c r="D124" s="11" t="s">
        <v>399</v>
      </c>
    </row>
    <row r="125" spans="1:5" ht="12.75">
      <c r="A125" s="3"/>
      <c r="B125" s="3">
        <v>75621</v>
      </c>
      <c r="C125" s="27"/>
      <c r="D125" s="14" t="s">
        <v>352</v>
      </c>
      <c r="E125" s="67">
        <f>SUM(E126:E127)</f>
        <v>28134337</v>
      </c>
    </row>
    <row r="126" spans="1:5" ht="12.75">
      <c r="A126" s="3"/>
      <c r="B126" s="3"/>
      <c r="C126" s="27" t="s">
        <v>121</v>
      </c>
      <c r="D126" s="14" t="s">
        <v>60</v>
      </c>
      <c r="E126" s="67">
        <v>26044337</v>
      </c>
    </row>
    <row r="127" spans="1:5" ht="12.75">
      <c r="A127" s="17"/>
      <c r="B127" s="17"/>
      <c r="C127" s="32" t="s">
        <v>122</v>
      </c>
      <c r="D127" s="36" t="s">
        <v>233</v>
      </c>
      <c r="E127" s="68">
        <v>2090000</v>
      </c>
    </row>
    <row r="128" spans="1:5" ht="12.75">
      <c r="A128" s="5">
        <v>758</v>
      </c>
      <c r="D128" s="11" t="s">
        <v>64</v>
      </c>
      <c r="E128" s="66">
        <f>E129+E135+E144+E132</f>
        <v>24484208.72</v>
      </c>
    </row>
    <row r="129" spans="2:5" ht="12.75">
      <c r="B129" s="5">
        <v>75801</v>
      </c>
      <c r="D129" s="11" t="s">
        <v>65</v>
      </c>
      <c r="E129" s="66">
        <f>E131</f>
        <v>19324683</v>
      </c>
    </row>
    <row r="130" ht="12.75">
      <c r="D130" s="11" t="s">
        <v>66</v>
      </c>
    </row>
    <row r="131" spans="3:5" ht="12.75">
      <c r="C131" s="28" t="s">
        <v>123</v>
      </c>
      <c r="D131" s="11" t="s">
        <v>67</v>
      </c>
      <c r="E131" s="66">
        <v>19324683</v>
      </c>
    </row>
    <row r="132" spans="2:5" ht="12.75">
      <c r="B132" s="5">
        <v>75802</v>
      </c>
      <c r="D132" s="11" t="s">
        <v>400</v>
      </c>
      <c r="E132" s="66">
        <f>E134</f>
        <v>4636955</v>
      </c>
    </row>
    <row r="133" ht="12.75">
      <c r="D133" s="11" t="s">
        <v>155</v>
      </c>
    </row>
    <row r="134" spans="3:5" ht="12.75">
      <c r="C134" s="28" t="s">
        <v>401</v>
      </c>
      <c r="D134" s="11" t="s">
        <v>402</v>
      </c>
      <c r="E134" s="66">
        <v>4636955</v>
      </c>
    </row>
    <row r="135" spans="1:5" ht="12.75">
      <c r="A135" s="3"/>
      <c r="B135" s="3">
        <v>75814</v>
      </c>
      <c r="C135" s="27"/>
      <c r="D135" s="14" t="s">
        <v>68</v>
      </c>
      <c r="E135" s="67">
        <f>SUM(E136:E142)</f>
        <v>311931.72</v>
      </c>
    </row>
    <row r="136" spans="1:5" ht="12.75">
      <c r="A136" s="3"/>
      <c r="B136" s="3"/>
      <c r="C136" s="27" t="s">
        <v>109</v>
      </c>
      <c r="D136" s="14" t="s">
        <v>234</v>
      </c>
      <c r="E136" s="67">
        <v>78121.72</v>
      </c>
    </row>
    <row r="137" spans="1:5" ht="12.75">
      <c r="A137" s="3"/>
      <c r="B137" s="3"/>
      <c r="C137" s="27" t="s">
        <v>333</v>
      </c>
      <c r="D137" s="14" t="s">
        <v>334</v>
      </c>
      <c r="E137" s="67">
        <v>35736</v>
      </c>
    </row>
    <row r="138" spans="1:5" ht="12.75">
      <c r="A138" s="3"/>
      <c r="B138" s="3"/>
      <c r="C138" s="27" t="s">
        <v>357</v>
      </c>
      <c r="D138" s="14" t="s">
        <v>358</v>
      </c>
      <c r="E138" s="67">
        <v>135858</v>
      </c>
    </row>
    <row r="139" spans="1:5" ht="12.75">
      <c r="A139" s="3"/>
      <c r="B139" s="3"/>
      <c r="C139" s="27"/>
      <c r="D139" s="14" t="s">
        <v>359</v>
      </c>
      <c r="E139" s="67"/>
    </row>
    <row r="140" spans="1:5" ht="12.75">
      <c r="A140" s="3"/>
      <c r="B140" s="3"/>
      <c r="C140" s="27" t="s">
        <v>360</v>
      </c>
      <c r="D140" s="14" t="s">
        <v>358</v>
      </c>
      <c r="E140" s="67">
        <v>13212</v>
      </c>
    </row>
    <row r="141" spans="1:5" ht="12.75">
      <c r="A141" s="3"/>
      <c r="B141" s="3"/>
      <c r="C141" s="27"/>
      <c r="D141" s="14" t="s">
        <v>359</v>
      </c>
      <c r="E141" s="67"/>
    </row>
    <row r="142" spans="1:5" ht="12.75">
      <c r="A142" s="3"/>
      <c r="B142" s="3"/>
      <c r="C142" s="27" t="s">
        <v>372</v>
      </c>
      <c r="D142" s="14" t="s">
        <v>373</v>
      </c>
      <c r="E142" s="67">
        <v>49004</v>
      </c>
    </row>
    <row r="143" spans="1:5" ht="12.75">
      <c r="A143" s="3"/>
      <c r="B143" s="3"/>
      <c r="C143" s="27"/>
      <c r="D143" s="14" t="s">
        <v>374</v>
      </c>
      <c r="E143" s="67"/>
    </row>
    <row r="144" spans="1:5" ht="12.75">
      <c r="A144" s="3"/>
      <c r="B144" s="3">
        <v>75831</v>
      </c>
      <c r="C144" s="27"/>
      <c r="D144" s="14" t="s">
        <v>178</v>
      </c>
      <c r="E144" s="67">
        <f>E145</f>
        <v>210639</v>
      </c>
    </row>
    <row r="145" spans="1:5" ht="12.75">
      <c r="A145" s="17"/>
      <c r="B145" s="17"/>
      <c r="C145" s="32" t="s">
        <v>123</v>
      </c>
      <c r="D145" s="36" t="s">
        <v>67</v>
      </c>
      <c r="E145" s="68">
        <v>210639</v>
      </c>
    </row>
    <row r="146" spans="1:5" ht="12.75">
      <c r="A146" s="3">
        <v>801</v>
      </c>
      <c r="B146" s="3"/>
      <c r="C146" s="27"/>
      <c r="D146" s="14" t="s">
        <v>188</v>
      </c>
      <c r="E146" s="67">
        <f>E152+E159+E147</f>
        <v>3938393.19</v>
      </c>
    </row>
    <row r="147" spans="1:5" ht="12.75">
      <c r="A147" s="3"/>
      <c r="B147" s="3">
        <v>80101</v>
      </c>
      <c r="C147" s="27"/>
      <c r="D147" s="14" t="s">
        <v>2</v>
      </c>
      <c r="E147" s="67">
        <f>SUM(E148:E149)</f>
        <v>660600</v>
      </c>
    </row>
    <row r="148" spans="1:5" ht="12.75">
      <c r="A148" s="3"/>
      <c r="B148" s="3"/>
      <c r="C148" s="27" t="s">
        <v>370</v>
      </c>
      <c r="D148" s="14" t="s">
        <v>371</v>
      </c>
      <c r="E148" s="67">
        <v>1500</v>
      </c>
    </row>
    <row r="149" spans="1:5" ht="12.75">
      <c r="A149" s="3"/>
      <c r="B149" s="3"/>
      <c r="C149" s="27" t="s">
        <v>403</v>
      </c>
      <c r="D149" s="14" t="s">
        <v>376</v>
      </c>
      <c r="E149" s="67">
        <v>659100</v>
      </c>
    </row>
    <row r="150" spans="1:5" ht="12.75">
      <c r="A150" s="3"/>
      <c r="B150" s="3"/>
      <c r="C150" s="27"/>
      <c r="D150" s="14" t="s">
        <v>404</v>
      </c>
      <c r="E150" s="67"/>
    </row>
    <row r="151" spans="1:5" ht="12.75">
      <c r="A151" s="3"/>
      <c r="B151" s="3"/>
      <c r="C151" s="27"/>
      <c r="D151" s="14" t="s">
        <v>405</v>
      </c>
      <c r="E151" s="67"/>
    </row>
    <row r="152" spans="1:5" ht="12.75">
      <c r="A152" s="3"/>
      <c r="B152" s="3">
        <v>80104</v>
      </c>
      <c r="C152" s="27"/>
      <c r="D152" s="14" t="s">
        <v>192</v>
      </c>
      <c r="E152" s="67">
        <f>SUM(E153:E158)</f>
        <v>2990053</v>
      </c>
    </row>
    <row r="153" spans="1:5" ht="12.75">
      <c r="A153" s="3"/>
      <c r="B153" s="3"/>
      <c r="C153" s="28" t="s">
        <v>105</v>
      </c>
      <c r="D153" s="11" t="s">
        <v>53</v>
      </c>
      <c r="E153" s="67">
        <v>550000</v>
      </c>
    </row>
    <row r="154" spans="1:5" ht="12.75">
      <c r="A154" s="3"/>
      <c r="B154" s="3"/>
      <c r="C154" s="27" t="s">
        <v>129</v>
      </c>
      <c r="D154" s="14" t="s">
        <v>278</v>
      </c>
      <c r="E154" s="67">
        <v>1240053</v>
      </c>
    </row>
    <row r="155" spans="1:5" ht="12.75">
      <c r="A155" s="3"/>
      <c r="B155" s="3"/>
      <c r="C155" s="27"/>
      <c r="D155" s="14" t="s">
        <v>130</v>
      </c>
      <c r="E155" s="67"/>
    </row>
    <row r="156" spans="1:5" ht="12.75">
      <c r="A156" s="3"/>
      <c r="B156" s="3"/>
      <c r="C156" s="27" t="s">
        <v>205</v>
      </c>
      <c r="D156" s="14" t="s">
        <v>206</v>
      </c>
      <c r="E156" s="67">
        <v>1200000</v>
      </c>
    </row>
    <row r="157" spans="1:5" ht="12.75">
      <c r="A157" s="3"/>
      <c r="B157" s="3"/>
      <c r="C157" s="27"/>
      <c r="D157" s="14" t="s">
        <v>207</v>
      </c>
      <c r="E157" s="67"/>
    </row>
    <row r="158" spans="1:5" ht="12.75">
      <c r="A158" s="3"/>
      <c r="B158" s="3"/>
      <c r="C158" s="27"/>
      <c r="D158" s="14" t="s">
        <v>208</v>
      </c>
      <c r="E158" s="67"/>
    </row>
    <row r="159" spans="1:5" ht="12.75">
      <c r="A159" s="3"/>
      <c r="B159" s="3">
        <v>80153</v>
      </c>
      <c r="C159" s="27"/>
      <c r="D159" s="14" t="s">
        <v>364</v>
      </c>
      <c r="E159" s="67">
        <f>E162</f>
        <v>287740.19</v>
      </c>
    </row>
    <row r="160" spans="1:5" ht="12.75">
      <c r="A160" s="3"/>
      <c r="B160" s="3"/>
      <c r="C160" s="27"/>
      <c r="D160" s="14" t="s">
        <v>365</v>
      </c>
      <c r="E160" s="67"/>
    </row>
    <row r="161" spans="1:5" ht="12.75">
      <c r="A161" s="3"/>
      <c r="B161" s="3"/>
      <c r="C161" s="27"/>
      <c r="D161" s="14" t="s">
        <v>366</v>
      </c>
      <c r="E161" s="67"/>
    </row>
    <row r="162" spans="1:5" ht="12.75">
      <c r="A162" s="3"/>
      <c r="B162" s="3"/>
      <c r="C162" s="28" t="s">
        <v>124</v>
      </c>
      <c r="D162" s="11" t="s">
        <v>70</v>
      </c>
      <c r="E162" s="67">
        <v>287740.19</v>
      </c>
    </row>
    <row r="163" spans="1:5" ht="12.75">
      <c r="A163" s="3"/>
      <c r="B163" s="3"/>
      <c r="C163" s="27"/>
      <c r="D163" s="14" t="s">
        <v>71</v>
      </c>
      <c r="E163" s="67"/>
    </row>
    <row r="164" spans="1:5" ht="12.75">
      <c r="A164" s="17"/>
      <c r="B164" s="17"/>
      <c r="C164" s="32"/>
      <c r="D164" s="36" t="s">
        <v>367</v>
      </c>
      <c r="E164" s="68"/>
    </row>
    <row r="165" spans="1:5" ht="12.75">
      <c r="A165" s="3">
        <v>851</v>
      </c>
      <c r="B165" s="3"/>
      <c r="C165" s="27"/>
      <c r="D165" s="14" t="s">
        <v>335</v>
      </c>
      <c r="E165" s="67">
        <f>E166+E172</f>
        <v>72093</v>
      </c>
    </row>
    <row r="166" spans="1:5" ht="12.75">
      <c r="A166" s="3"/>
      <c r="B166" s="3">
        <v>85154</v>
      </c>
      <c r="C166" s="27"/>
      <c r="D166" s="14" t="s">
        <v>5</v>
      </c>
      <c r="E166" s="67">
        <f>SUM(E167:E169)</f>
        <v>27465</v>
      </c>
    </row>
    <row r="167" spans="1:5" ht="12.75">
      <c r="A167" s="3"/>
      <c r="B167" s="3"/>
      <c r="C167" s="27" t="s">
        <v>333</v>
      </c>
      <c r="D167" s="14" t="s">
        <v>334</v>
      </c>
      <c r="E167" s="67">
        <v>0</v>
      </c>
    </row>
    <row r="168" spans="1:5" ht="12.75">
      <c r="A168" s="3"/>
      <c r="B168" s="3"/>
      <c r="C168" s="27" t="s">
        <v>181</v>
      </c>
      <c r="D168" s="14" t="s">
        <v>353</v>
      </c>
      <c r="E168" s="67">
        <v>27465</v>
      </c>
    </row>
    <row r="169" spans="1:5" ht="12.75">
      <c r="A169" s="3"/>
      <c r="B169" s="3"/>
      <c r="C169" s="27"/>
      <c r="D169" s="14" t="s">
        <v>354</v>
      </c>
      <c r="E169" s="67"/>
    </row>
    <row r="170" spans="1:5" ht="12.75">
      <c r="A170" s="3"/>
      <c r="B170" s="3"/>
      <c r="C170" s="27"/>
      <c r="D170" s="14" t="s">
        <v>355</v>
      </c>
      <c r="E170" s="67"/>
    </row>
    <row r="171" spans="1:5" ht="12.75">
      <c r="A171" s="3"/>
      <c r="B171" s="3"/>
      <c r="C171" s="27"/>
      <c r="D171" s="14" t="s">
        <v>356</v>
      </c>
      <c r="E171" s="67"/>
    </row>
    <row r="172" spans="1:5" ht="12.75">
      <c r="A172" s="3"/>
      <c r="B172" s="3">
        <v>85195</v>
      </c>
      <c r="C172" s="27"/>
      <c r="D172" s="14" t="s">
        <v>336</v>
      </c>
      <c r="E172" s="67">
        <f>SUM(E173:E178)</f>
        <v>44628</v>
      </c>
    </row>
    <row r="173" spans="1:5" ht="12.75">
      <c r="A173" s="3"/>
      <c r="B173" s="3"/>
      <c r="C173" s="27" t="s">
        <v>110</v>
      </c>
      <c r="D173" s="14" t="s">
        <v>77</v>
      </c>
      <c r="E173" s="67">
        <v>0</v>
      </c>
    </row>
    <row r="174" spans="1:5" ht="12.75">
      <c r="A174" s="3"/>
      <c r="B174" s="3"/>
      <c r="C174" s="27" t="s">
        <v>124</v>
      </c>
      <c r="D174" s="14" t="s">
        <v>70</v>
      </c>
      <c r="E174" s="67">
        <v>7500</v>
      </c>
    </row>
    <row r="175" spans="1:5" ht="12.75">
      <c r="A175" s="3"/>
      <c r="B175" s="3"/>
      <c r="C175" s="27"/>
      <c r="D175" s="14" t="s">
        <v>71</v>
      </c>
      <c r="E175" s="67"/>
    </row>
    <row r="176" spans="1:5" ht="12.75">
      <c r="A176" s="3"/>
      <c r="B176" s="3"/>
      <c r="C176" s="27"/>
      <c r="D176" s="14" t="s">
        <v>72</v>
      </c>
      <c r="E176" s="67"/>
    </row>
    <row r="177" spans="1:5" ht="12.75">
      <c r="A177" s="3"/>
      <c r="B177" s="3"/>
      <c r="C177" s="27" t="s">
        <v>375</v>
      </c>
      <c r="D177" s="14" t="s">
        <v>376</v>
      </c>
      <c r="E177" s="67">
        <v>37128</v>
      </c>
    </row>
    <row r="178" spans="1:5" ht="12.75">
      <c r="A178" s="3"/>
      <c r="B178" s="3"/>
      <c r="C178" s="27"/>
      <c r="D178" s="14" t="s">
        <v>377</v>
      </c>
      <c r="E178" s="67"/>
    </row>
    <row r="179" spans="1:5" ht="12.75">
      <c r="A179" s="17"/>
      <c r="B179" s="17"/>
      <c r="C179" s="32"/>
      <c r="D179" s="36" t="s">
        <v>378</v>
      </c>
      <c r="E179" s="68"/>
    </row>
    <row r="180" spans="1:5" ht="12.75">
      <c r="A180" s="5">
        <v>852</v>
      </c>
      <c r="D180" s="11" t="s">
        <v>126</v>
      </c>
      <c r="E180" s="67">
        <f>E197+E208+E181+E192+E205+E214+E201+E224+E221+E188</f>
        <v>2385608.09</v>
      </c>
    </row>
    <row r="181" spans="2:5" ht="12.75">
      <c r="B181" s="5">
        <v>85203</v>
      </c>
      <c r="D181" s="11" t="s">
        <v>95</v>
      </c>
      <c r="E181" s="67">
        <f>SUM(E182:E187)</f>
        <v>420700</v>
      </c>
    </row>
    <row r="182" spans="3:5" ht="12.75">
      <c r="C182" s="28" t="s">
        <v>124</v>
      </c>
      <c r="D182" s="11" t="s">
        <v>70</v>
      </c>
      <c r="E182" s="67">
        <v>420600</v>
      </c>
    </row>
    <row r="183" spans="4:5" ht="12.75">
      <c r="D183" s="11" t="s">
        <v>71</v>
      </c>
      <c r="E183" s="67"/>
    </row>
    <row r="184" spans="4:5" ht="12.75">
      <c r="D184" s="11" t="s">
        <v>72</v>
      </c>
      <c r="E184" s="67"/>
    </row>
    <row r="185" spans="3:5" ht="12.75">
      <c r="C185" s="27" t="s">
        <v>132</v>
      </c>
      <c r="D185" s="14" t="s">
        <v>133</v>
      </c>
      <c r="E185" s="67">
        <v>100</v>
      </c>
    </row>
    <row r="186" spans="3:5" ht="12.75">
      <c r="C186" s="27"/>
      <c r="D186" s="14" t="s">
        <v>180</v>
      </c>
      <c r="E186" s="67"/>
    </row>
    <row r="187" spans="3:5" ht="12.75">
      <c r="C187" s="27"/>
      <c r="D187" s="14" t="s">
        <v>134</v>
      </c>
      <c r="E187" s="67"/>
    </row>
    <row r="188" spans="2:5" ht="12.75">
      <c r="B188" s="5">
        <v>85205</v>
      </c>
      <c r="C188" s="27"/>
      <c r="D188" s="14" t="s">
        <v>361</v>
      </c>
      <c r="E188" s="67">
        <f>E189</f>
        <v>21101</v>
      </c>
    </row>
    <row r="189" spans="3:5" ht="12.75">
      <c r="C189" s="27" t="s">
        <v>326</v>
      </c>
      <c r="D189" s="14" t="s">
        <v>327</v>
      </c>
      <c r="E189" s="67">
        <v>21101</v>
      </c>
    </row>
    <row r="190" spans="3:5" ht="12.75">
      <c r="C190" s="27"/>
      <c r="D190" s="14" t="s">
        <v>328</v>
      </c>
      <c r="E190" s="67"/>
    </row>
    <row r="191" spans="3:5" ht="12.75">
      <c r="C191" s="27"/>
      <c r="D191" s="14" t="s">
        <v>329</v>
      </c>
      <c r="E191" s="67"/>
    </row>
    <row r="192" spans="1:5" ht="12.75">
      <c r="A192"/>
      <c r="B192" s="5">
        <v>85213</v>
      </c>
      <c r="D192" s="11" t="s">
        <v>78</v>
      </c>
      <c r="E192" s="67">
        <f>SUM(E195:E196)</f>
        <v>61500</v>
      </c>
    </row>
    <row r="193" spans="1:5" ht="12.75">
      <c r="A193"/>
      <c r="D193" s="11" t="s">
        <v>296</v>
      </c>
      <c r="E193" s="67"/>
    </row>
    <row r="194" spans="1:5" ht="12.75">
      <c r="A194"/>
      <c r="D194" s="11" t="s">
        <v>297</v>
      </c>
      <c r="E194" s="67"/>
    </row>
    <row r="195" spans="3:5" ht="12.75">
      <c r="C195" s="27" t="s">
        <v>129</v>
      </c>
      <c r="D195" s="14" t="s">
        <v>278</v>
      </c>
      <c r="E195" s="67">
        <v>61500</v>
      </c>
    </row>
    <row r="196" spans="3:5" ht="12.75">
      <c r="C196" s="27"/>
      <c r="D196" s="14" t="s">
        <v>130</v>
      </c>
      <c r="E196" s="67"/>
    </row>
    <row r="197" spans="1:5" ht="12.75">
      <c r="A197" s="3"/>
      <c r="B197" s="5">
        <v>85214</v>
      </c>
      <c r="D197" s="11" t="s">
        <v>298</v>
      </c>
      <c r="E197" s="67">
        <f>SUM(E199:E200)</f>
        <v>470000</v>
      </c>
    </row>
    <row r="198" spans="1:5" ht="12.75">
      <c r="A198" s="3"/>
      <c r="D198" s="11" t="s">
        <v>151</v>
      </c>
      <c r="E198" s="67"/>
    </row>
    <row r="199" spans="1:5" ht="12.75">
      <c r="A199" s="3"/>
      <c r="B199" s="3"/>
      <c r="C199" s="27" t="s">
        <v>129</v>
      </c>
      <c r="D199" s="14" t="s">
        <v>278</v>
      </c>
      <c r="E199" s="67">
        <v>470000</v>
      </c>
    </row>
    <row r="200" spans="1:5" ht="12.75">
      <c r="A200" s="3"/>
      <c r="B200" s="3"/>
      <c r="C200" s="27"/>
      <c r="D200" s="14" t="s">
        <v>130</v>
      </c>
      <c r="E200" s="67"/>
    </row>
    <row r="201" spans="1:5" ht="12.75">
      <c r="A201" s="3"/>
      <c r="B201" s="3">
        <v>85215</v>
      </c>
      <c r="C201" s="27"/>
      <c r="D201" s="14" t="s">
        <v>13</v>
      </c>
      <c r="E201" s="67">
        <f>E202</f>
        <v>5160</v>
      </c>
    </row>
    <row r="202" spans="1:5" ht="12.75">
      <c r="A202" s="3"/>
      <c r="B202" s="3"/>
      <c r="C202" s="28" t="s">
        <v>124</v>
      </c>
      <c r="D202" s="11" t="s">
        <v>70</v>
      </c>
      <c r="E202" s="67">
        <v>5160</v>
      </c>
    </row>
    <row r="203" spans="1:5" ht="12.75">
      <c r="A203" s="3"/>
      <c r="B203" s="3"/>
      <c r="D203" s="11" t="s">
        <v>71</v>
      </c>
      <c r="E203" s="67"/>
    </row>
    <row r="204" spans="1:5" ht="12.75">
      <c r="A204" s="3"/>
      <c r="B204" s="3"/>
      <c r="D204" s="11" t="s">
        <v>72</v>
      </c>
      <c r="E204" s="67"/>
    </row>
    <row r="205" spans="1:5" ht="12.75">
      <c r="A205" s="3"/>
      <c r="B205" s="3">
        <v>85216</v>
      </c>
      <c r="C205" s="27"/>
      <c r="D205" s="14" t="s">
        <v>177</v>
      </c>
      <c r="E205" s="67">
        <f>SUM(E206:E207)</f>
        <v>715000</v>
      </c>
    </row>
    <row r="206" spans="1:5" ht="12.75">
      <c r="A206" s="3"/>
      <c r="B206" s="3"/>
      <c r="C206" s="27" t="s">
        <v>129</v>
      </c>
      <c r="D206" s="14" t="s">
        <v>278</v>
      </c>
      <c r="E206" s="67">
        <v>715000</v>
      </c>
    </row>
    <row r="207" spans="1:5" ht="12.75">
      <c r="A207" s="3"/>
      <c r="B207" s="3"/>
      <c r="C207" s="27"/>
      <c r="D207" s="14" t="s">
        <v>130</v>
      </c>
      <c r="E207" s="67"/>
    </row>
    <row r="208" spans="1:5" ht="12.75">
      <c r="A208" s="3"/>
      <c r="B208" s="3">
        <v>85219</v>
      </c>
      <c r="C208" s="27"/>
      <c r="D208" s="14" t="s">
        <v>28</v>
      </c>
      <c r="E208" s="67">
        <f>SUM(E209:E212)</f>
        <v>244339.13</v>
      </c>
    </row>
    <row r="209" spans="1:5" ht="12.75">
      <c r="A209" s="3"/>
      <c r="B209" s="3"/>
      <c r="C209" s="28" t="s">
        <v>124</v>
      </c>
      <c r="D209" s="11" t="s">
        <v>70</v>
      </c>
      <c r="E209" s="67">
        <v>12180</v>
      </c>
    </row>
    <row r="210" spans="1:5" ht="12.75">
      <c r="A210" s="3"/>
      <c r="B210" s="3"/>
      <c r="D210" s="11" t="s">
        <v>71</v>
      </c>
      <c r="E210" s="67"/>
    </row>
    <row r="211" spans="1:5" ht="12.75">
      <c r="A211" s="3"/>
      <c r="B211" s="3"/>
      <c r="D211" s="11" t="s">
        <v>72</v>
      </c>
      <c r="E211" s="67"/>
    </row>
    <row r="212" spans="1:5" ht="12.75">
      <c r="A212" s="3"/>
      <c r="B212" s="3"/>
      <c r="C212" s="27" t="s">
        <v>129</v>
      </c>
      <c r="D212" s="14" t="s">
        <v>278</v>
      </c>
      <c r="E212" s="67">
        <v>232159.13</v>
      </c>
    </row>
    <row r="213" spans="1:5" ht="12.75">
      <c r="A213" s="3"/>
      <c r="B213" s="3"/>
      <c r="C213" s="27"/>
      <c r="D213" s="14" t="s">
        <v>130</v>
      </c>
      <c r="E213" s="67"/>
    </row>
    <row r="214" spans="1:5" ht="12.75">
      <c r="A214" s="3"/>
      <c r="B214" s="3">
        <v>85228</v>
      </c>
      <c r="C214" s="27"/>
      <c r="D214" s="14" t="s">
        <v>191</v>
      </c>
      <c r="E214" s="67">
        <f>SUM(E215:E219)</f>
        <v>245303</v>
      </c>
    </row>
    <row r="215" spans="1:5" ht="12.75">
      <c r="A215" s="3"/>
      <c r="B215" s="3"/>
      <c r="C215" s="28" t="s">
        <v>124</v>
      </c>
      <c r="D215" s="11" t="s">
        <v>70</v>
      </c>
      <c r="E215" s="67">
        <v>245000</v>
      </c>
    </row>
    <row r="216" spans="1:5" ht="12.75">
      <c r="A216" s="3"/>
      <c r="B216" s="3"/>
      <c r="C216" s="27"/>
      <c r="D216" s="14" t="s">
        <v>71</v>
      </c>
      <c r="E216" s="67"/>
    </row>
    <row r="217" spans="1:5" ht="12.75">
      <c r="A217" s="3"/>
      <c r="B217" s="3"/>
      <c r="C217" s="27"/>
      <c r="D217" s="14" t="s">
        <v>72</v>
      </c>
      <c r="E217" s="67"/>
    </row>
    <row r="218" spans="1:5" ht="12.75">
      <c r="A218" s="3"/>
      <c r="B218" s="3"/>
      <c r="C218" s="27" t="s">
        <v>132</v>
      </c>
      <c r="D218" s="14" t="s">
        <v>133</v>
      </c>
      <c r="E218" s="67">
        <v>303</v>
      </c>
    </row>
    <row r="219" spans="1:5" ht="12.75">
      <c r="A219" s="3"/>
      <c r="B219" s="3"/>
      <c r="C219" s="27"/>
      <c r="D219" s="14" t="s">
        <v>180</v>
      </c>
      <c r="E219" s="67"/>
    </row>
    <row r="220" spans="1:5" ht="12.75">
      <c r="A220" s="3"/>
      <c r="B220" s="3"/>
      <c r="C220" s="27"/>
      <c r="D220" s="14" t="s">
        <v>134</v>
      </c>
      <c r="E220" s="67"/>
    </row>
    <row r="221" spans="1:5" ht="12.75">
      <c r="A221" s="3"/>
      <c r="B221" s="3">
        <v>85230</v>
      </c>
      <c r="C221" s="27"/>
      <c r="D221" s="14" t="s">
        <v>270</v>
      </c>
      <c r="E221" s="67">
        <f>E222</f>
        <v>160000</v>
      </c>
    </row>
    <row r="222" spans="1:5" ht="12.75">
      <c r="A222" s="3"/>
      <c r="B222" s="3"/>
      <c r="C222" s="27" t="s">
        <v>129</v>
      </c>
      <c r="D222" s="14" t="s">
        <v>278</v>
      </c>
      <c r="E222" s="67">
        <v>160000</v>
      </c>
    </row>
    <row r="223" spans="1:5" ht="12.75">
      <c r="A223" s="3"/>
      <c r="B223" s="3"/>
      <c r="C223" s="27"/>
      <c r="D223" s="14" t="s">
        <v>130</v>
      </c>
      <c r="E223" s="67"/>
    </row>
    <row r="224" spans="1:5" ht="12.75">
      <c r="A224" s="3"/>
      <c r="B224" s="3">
        <v>85295</v>
      </c>
      <c r="C224" s="27"/>
      <c r="D224" s="14" t="s">
        <v>336</v>
      </c>
      <c r="E224" s="67">
        <f>SUM(E225:E234)</f>
        <v>42504.96</v>
      </c>
    </row>
    <row r="225" spans="1:5" ht="12.75">
      <c r="A225" s="3"/>
      <c r="B225" s="3"/>
      <c r="C225" s="27" t="s">
        <v>129</v>
      </c>
      <c r="D225" s="14" t="s">
        <v>278</v>
      </c>
      <c r="E225" s="67">
        <v>21149.96</v>
      </c>
    </row>
    <row r="226" spans="1:5" ht="12.75">
      <c r="A226" s="3"/>
      <c r="B226" s="3"/>
      <c r="C226" s="27"/>
      <c r="D226" s="14" t="s">
        <v>130</v>
      </c>
      <c r="E226" s="67"/>
    </row>
    <row r="227" spans="1:5" ht="12.75">
      <c r="A227" s="3"/>
      <c r="B227" s="3"/>
      <c r="C227" s="27" t="s">
        <v>337</v>
      </c>
      <c r="D227" s="14" t="s">
        <v>338</v>
      </c>
      <c r="E227" s="67">
        <v>0</v>
      </c>
    </row>
    <row r="228" spans="1:5" ht="12.75">
      <c r="A228" s="3"/>
      <c r="B228" s="3"/>
      <c r="C228" s="27"/>
      <c r="D228" s="14" t="s">
        <v>339</v>
      </c>
      <c r="E228" s="67"/>
    </row>
    <row r="229" spans="1:5" ht="12.75">
      <c r="A229" s="3"/>
      <c r="B229" s="3"/>
      <c r="C229" s="27"/>
      <c r="D229" s="14" t="s">
        <v>341</v>
      </c>
      <c r="E229" s="67"/>
    </row>
    <row r="230" spans="1:5" ht="12.75">
      <c r="A230" s="3"/>
      <c r="B230" s="3"/>
      <c r="C230" s="27"/>
      <c r="D230" s="14" t="s">
        <v>340</v>
      </c>
      <c r="E230" s="67"/>
    </row>
    <row r="231" spans="1:5" ht="12.75">
      <c r="A231" s="3"/>
      <c r="B231" s="3"/>
      <c r="C231" s="27" t="s">
        <v>375</v>
      </c>
      <c r="D231" s="14" t="s">
        <v>376</v>
      </c>
      <c r="E231" s="67">
        <v>15000</v>
      </c>
    </row>
    <row r="232" spans="1:5" ht="12.75">
      <c r="A232" s="3"/>
      <c r="B232" s="3"/>
      <c r="C232" s="27"/>
      <c r="D232" s="14" t="s">
        <v>377</v>
      </c>
      <c r="E232" s="67"/>
    </row>
    <row r="233" spans="1:5" ht="12.75">
      <c r="A233" s="3"/>
      <c r="B233" s="3"/>
      <c r="C233" s="27"/>
      <c r="D233" s="14" t="s">
        <v>378</v>
      </c>
      <c r="E233" s="67"/>
    </row>
    <row r="234" spans="1:5" ht="12.75">
      <c r="A234" s="3"/>
      <c r="B234" s="3"/>
      <c r="C234" s="27" t="s">
        <v>181</v>
      </c>
      <c r="D234" s="14" t="s">
        <v>353</v>
      </c>
      <c r="E234" s="67">
        <v>6355</v>
      </c>
    </row>
    <row r="235" spans="1:5" ht="12.75">
      <c r="A235" s="3"/>
      <c r="B235" s="3"/>
      <c r="C235" s="27"/>
      <c r="D235" s="14" t="s">
        <v>354</v>
      </c>
      <c r="E235" s="67"/>
    </row>
    <row r="236" spans="1:5" ht="12.75">
      <c r="A236" s="3"/>
      <c r="B236" s="3"/>
      <c r="C236" s="27"/>
      <c r="D236" s="14" t="s">
        <v>355</v>
      </c>
      <c r="E236" s="67"/>
    </row>
    <row r="237" spans="1:5" ht="12.75">
      <c r="A237" s="17"/>
      <c r="B237" s="17"/>
      <c r="C237" s="32"/>
      <c r="D237" s="36" t="s">
        <v>356</v>
      </c>
      <c r="E237" s="68"/>
    </row>
    <row r="238" spans="1:5" ht="12.75">
      <c r="A238" s="3">
        <v>854</v>
      </c>
      <c r="B238" s="3"/>
      <c r="C238" s="27"/>
      <c r="D238" s="14" t="s">
        <v>342</v>
      </c>
      <c r="E238" s="67">
        <f>E239+E246</f>
        <v>39873.99</v>
      </c>
    </row>
    <row r="239" spans="1:5" ht="12.75">
      <c r="A239" s="3"/>
      <c r="B239" s="3">
        <v>85415</v>
      </c>
      <c r="C239" s="27"/>
      <c r="D239" s="14" t="s">
        <v>266</v>
      </c>
      <c r="E239" s="67">
        <f>SUM(E240:E243)</f>
        <v>37722.99</v>
      </c>
    </row>
    <row r="240" spans="1:5" ht="12.75">
      <c r="A240" s="3"/>
      <c r="B240" s="3"/>
      <c r="C240" s="27" t="s">
        <v>129</v>
      </c>
      <c r="D240" s="14" t="s">
        <v>278</v>
      </c>
      <c r="E240" s="67">
        <v>23057</v>
      </c>
    </row>
    <row r="241" spans="1:5" ht="12.75">
      <c r="A241" s="3"/>
      <c r="B241" s="3"/>
      <c r="C241" s="27"/>
      <c r="D241" s="14" t="s">
        <v>130</v>
      </c>
      <c r="E241" s="67"/>
    </row>
    <row r="242" spans="1:5" ht="12.75">
      <c r="A242" s="3"/>
      <c r="B242" s="3"/>
      <c r="C242" s="27" t="s">
        <v>387</v>
      </c>
      <c r="D242" s="14" t="s">
        <v>388</v>
      </c>
      <c r="E242" s="67">
        <v>14665.99</v>
      </c>
    </row>
    <row r="243" spans="1:5" ht="12.75">
      <c r="A243" s="3"/>
      <c r="B243" s="3"/>
      <c r="C243" s="27"/>
      <c r="D243" s="14" t="s">
        <v>389</v>
      </c>
      <c r="E243" s="67"/>
    </row>
    <row r="244" spans="1:5" ht="12.75">
      <c r="A244" s="3"/>
      <c r="B244" s="3"/>
      <c r="C244" s="27"/>
      <c r="D244" s="14" t="s">
        <v>390</v>
      </c>
      <c r="E244" s="67"/>
    </row>
    <row r="245" spans="1:5" ht="12.75">
      <c r="A245" s="3"/>
      <c r="B245" s="3"/>
      <c r="C245" s="27"/>
      <c r="D245" s="14" t="s">
        <v>391</v>
      </c>
      <c r="E245" s="67"/>
    </row>
    <row r="246" spans="1:5" ht="12.75">
      <c r="A246" s="3"/>
      <c r="B246" s="3">
        <v>85495</v>
      </c>
      <c r="C246" s="27"/>
      <c r="D246" s="14" t="s">
        <v>336</v>
      </c>
      <c r="E246" s="67">
        <f>E247</f>
        <v>2151</v>
      </c>
    </row>
    <row r="247" spans="1:5" ht="12.75">
      <c r="A247" s="3"/>
      <c r="B247" s="3"/>
      <c r="C247" s="27" t="s">
        <v>181</v>
      </c>
      <c r="D247" s="14" t="s">
        <v>353</v>
      </c>
      <c r="E247" s="67">
        <v>2151</v>
      </c>
    </row>
    <row r="248" spans="1:5" ht="12.75">
      <c r="A248" s="3"/>
      <c r="B248" s="3"/>
      <c r="C248" s="27"/>
      <c r="D248" s="14" t="s">
        <v>354</v>
      </c>
      <c r="E248" s="67"/>
    </row>
    <row r="249" spans="1:5" ht="12.75">
      <c r="A249" s="3"/>
      <c r="B249" s="3"/>
      <c r="C249" s="27"/>
      <c r="D249" s="14" t="s">
        <v>355</v>
      </c>
      <c r="E249" s="67"/>
    </row>
    <row r="250" spans="1:5" ht="12.75">
      <c r="A250" s="17"/>
      <c r="B250" s="17"/>
      <c r="C250" s="32"/>
      <c r="D250" s="36" t="s">
        <v>356</v>
      </c>
      <c r="E250" s="68"/>
    </row>
    <row r="251" spans="1:5" ht="12.75">
      <c r="A251" s="3">
        <v>855</v>
      </c>
      <c r="B251" s="3"/>
      <c r="C251" s="27"/>
      <c r="D251" s="14" t="s">
        <v>260</v>
      </c>
      <c r="E251" s="67">
        <f>E252+E266+J276+E301+E309+E287+E283</f>
        <v>33437346.849999998</v>
      </c>
    </row>
    <row r="252" spans="1:5" ht="12.75">
      <c r="A252" s="3"/>
      <c r="B252" s="5">
        <v>85501</v>
      </c>
      <c r="C252" s="27"/>
      <c r="D252" s="100" t="s">
        <v>253</v>
      </c>
      <c r="E252" s="67">
        <f>SUM(E253:E262)</f>
        <v>24104276</v>
      </c>
    </row>
    <row r="253" spans="1:5" ht="12.75">
      <c r="A253" s="3"/>
      <c r="C253" s="28" t="s">
        <v>179</v>
      </c>
      <c r="D253" s="11" t="s">
        <v>236</v>
      </c>
      <c r="E253" s="67">
        <v>2100</v>
      </c>
    </row>
    <row r="254" spans="1:5" ht="12.75">
      <c r="A254" s="3"/>
      <c r="D254" s="11" t="s">
        <v>235</v>
      </c>
      <c r="E254" s="67"/>
    </row>
    <row r="255" spans="1:5" ht="12.75">
      <c r="A255" s="3"/>
      <c r="D255" s="11" t="s">
        <v>183</v>
      </c>
      <c r="E255" s="67"/>
    </row>
    <row r="256" spans="1:5" ht="12.75">
      <c r="A256" s="3"/>
      <c r="D256" s="11" t="s">
        <v>184</v>
      </c>
      <c r="E256" s="67"/>
    </row>
    <row r="257" spans="1:5" ht="12.75">
      <c r="A257" s="3"/>
      <c r="B257" s="3"/>
      <c r="C257" s="27" t="s">
        <v>254</v>
      </c>
      <c r="D257" s="100" t="s">
        <v>255</v>
      </c>
      <c r="E257" s="67">
        <v>24072276</v>
      </c>
    </row>
    <row r="258" spans="1:5" ht="12.75">
      <c r="A258" s="3"/>
      <c r="B258" s="3"/>
      <c r="C258" s="95"/>
      <c r="D258" s="100" t="s">
        <v>256</v>
      </c>
      <c r="E258" s="67"/>
    </row>
    <row r="259" spans="1:5" ht="12.75">
      <c r="A259" s="3"/>
      <c r="B259" s="3"/>
      <c r="C259" s="95"/>
      <c r="D259" s="100" t="s">
        <v>257</v>
      </c>
      <c r="E259" s="67"/>
    </row>
    <row r="260" spans="1:5" ht="12.75">
      <c r="A260" s="3"/>
      <c r="B260" s="3"/>
      <c r="C260" s="95"/>
      <c r="D260" s="100" t="s">
        <v>259</v>
      </c>
      <c r="E260" s="67"/>
    </row>
    <row r="261" spans="1:5" ht="12.75">
      <c r="A261" s="3"/>
      <c r="B261" s="3"/>
      <c r="C261" s="27"/>
      <c r="D261" s="14" t="s">
        <v>258</v>
      </c>
      <c r="E261" s="67"/>
    </row>
    <row r="262" spans="1:5" ht="12.75">
      <c r="A262" s="3"/>
      <c r="B262" s="3"/>
      <c r="C262" s="27" t="s">
        <v>181</v>
      </c>
      <c r="D262" s="14" t="s">
        <v>353</v>
      </c>
      <c r="E262" s="67">
        <v>29900</v>
      </c>
    </row>
    <row r="263" spans="1:5" ht="12.75">
      <c r="A263" s="3"/>
      <c r="B263" s="3"/>
      <c r="C263" s="27"/>
      <c r="D263" s="14" t="s">
        <v>354</v>
      </c>
      <c r="E263" s="67"/>
    </row>
    <row r="264" spans="1:5" ht="12.75">
      <c r="A264" s="3"/>
      <c r="B264" s="3"/>
      <c r="C264" s="27"/>
      <c r="D264" s="14" t="s">
        <v>355</v>
      </c>
      <c r="E264" s="67"/>
    </row>
    <row r="265" spans="1:5" ht="12.75">
      <c r="A265" s="3"/>
      <c r="B265" s="3"/>
      <c r="C265" s="27"/>
      <c r="D265" s="14" t="s">
        <v>356</v>
      </c>
      <c r="E265" s="67"/>
    </row>
    <row r="266" spans="1:5" ht="12.75">
      <c r="A266" s="3"/>
      <c r="B266" s="3">
        <v>85502</v>
      </c>
      <c r="C266" s="27"/>
      <c r="D266" s="11" t="s">
        <v>171</v>
      </c>
      <c r="E266" s="67">
        <f>SUM(E269:E279)</f>
        <v>9093590</v>
      </c>
    </row>
    <row r="267" spans="1:5" ht="12.75">
      <c r="A267" s="3"/>
      <c r="B267" s="3"/>
      <c r="C267" s="27"/>
      <c r="D267" s="11" t="s">
        <v>172</v>
      </c>
      <c r="E267" s="67"/>
    </row>
    <row r="268" spans="1:5" ht="12.75">
      <c r="A268" s="3"/>
      <c r="B268" s="3"/>
      <c r="C268" s="27"/>
      <c r="D268" s="11" t="s">
        <v>173</v>
      </c>
      <c r="E268" s="67"/>
    </row>
    <row r="269" spans="1:5" ht="12.75">
      <c r="A269" s="3"/>
      <c r="B269" s="3"/>
      <c r="C269" s="28" t="s">
        <v>179</v>
      </c>
      <c r="D269" s="11" t="s">
        <v>236</v>
      </c>
      <c r="E269" s="67">
        <v>15000</v>
      </c>
    </row>
    <row r="270" spans="1:5" ht="12.75">
      <c r="A270" s="3"/>
      <c r="B270" s="3"/>
      <c r="D270" s="11" t="s">
        <v>235</v>
      </c>
      <c r="E270" s="67"/>
    </row>
    <row r="271" spans="1:5" ht="12.75">
      <c r="A271" s="3"/>
      <c r="B271" s="3"/>
      <c r="D271" s="11" t="s">
        <v>183</v>
      </c>
      <c r="E271" s="67"/>
    </row>
    <row r="272" spans="1:5" ht="12.75">
      <c r="A272" s="3"/>
      <c r="B272" s="3"/>
      <c r="D272" s="11" t="s">
        <v>184</v>
      </c>
      <c r="E272" s="67"/>
    </row>
    <row r="273" spans="1:5" ht="12.75">
      <c r="A273" s="3"/>
      <c r="B273" s="3"/>
      <c r="C273" s="28" t="s">
        <v>124</v>
      </c>
      <c r="D273" s="11" t="s">
        <v>70</v>
      </c>
      <c r="E273" s="67">
        <v>8930590</v>
      </c>
    </row>
    <row r="274" spans="1:5" ht="12.75">
      <c r="A274" s="3"/>
      <c r="B274" s="3"/>
      <c r="D274" s="11" t="s">
        <v>71</v>
      </c>
      <c r="E274" s="67"/>
    </row>
    <row r="275" spans="1:5" ht="12.75">
      <c r="A275" s="3"/>
      <c r="B275" s="3"/>
      <c r="D275" s="11" t="s">
        <v>72</v>
      </c>
      <c r="E275" s="67"/>
    </row>
    <row r="276" spans="1:5" ht="12.75">
      <c r="A276" s="3"/>
      <c r="B276" s="3"/>
      <c r="C276" s="27" t="s">
        <v>132</v>
      </c>
      <c r="D276" s="14" t="s">
        <v>133</v>
      </c>
      <c r="E276" s="67"/>
    </row>
    <row r="277" spans="1:5" ht="12.75">
      <c r="A277" s="3"/>
      <c r="B277" s="3"/>
      <c r="C277" s="27"/>
      <c r="D277" s="14" t="s">
        <v>180</v>
      </c>
      <c r="E277" s="67">
        <v>100000</v>
      </c>
    </row>
    <row r="278" spans="1:5" ht="12.75">
      <c r="A278" s="3"/>
      <c r="B278" s="3"/>
      <c r="C278" s="27"/>
      <c r="D278" s="14" t="s">
        <v>134</v>
      </c>
      <c r="E278" s="67"/>
    </row>
    <row r="279" spans="1:5" ht="12.75">
      <c r="A279" s="3"/>
      <c r="B279" s="3"/>
      <c r="C279" s="27" t="s">
        <v>181</v>
      </c>
      <c r="D279" s="14" t="s">
        <v>185</v>
      </c>
      <c r="E279" s="67">
        <v>48000</v>
      </c>
    </row>
    <row r="280" spans="1:5" ht="12.75">
      <c r="A280" s="3"/>
      <c r="B280" s="3"/>
      <c r="C280" s="27"/>
      <c r="D280" s="14" t="s">
        <v>186</v>
      </c>
      <c r="E280" s="67"/>
    </row>
    <row r="281" spans="1:5" ht="12.75">
      <c r="A281" s="3"/>
      <c r="B281" s="3"/>
      <c r="C281" s="27"/>
      <c r="D281" s="14" t="s">
        <v>294</v>
      </c>
      <c r="E281" s="67"/>
    </row>
    <row r="282" spans="1:5" ht="12.75">
      <c r="A282" s="3"/>
      <c r="B282" s="3"/>
      <c r="C282" s="27"/>
      <c r="D282" s="14" t="s">
        <v>287</v>
      </c>
      <c r="E282" s="67"/>
    </row>
    <row r="283" spans="1:5" ht="12.75">
      <c r="A283" s="3"/>
      <c r="B283" s="3">
        <v>85503</v>
      </c>
      <c r="C283" s="27"/>
      <c r="D283" s="14" t="s">
        <v>269</v>
      </c>
      <c r="E283" s="67">
        <f>E284</f>
        <v>794.2</v>
      </c>
    </row>
    <row r="284" spans="1:5" ht="12.75">
      <c r="A284" s="3"/>
      <c r="B284" s="3"/>
      <c r="C284" s="28" t="s">
        <v>124</v>
      </c>
      <c r="D284" s="11" t="s">
        <v>70</v>
      </c>
      <c r="E284" s="67">
        <v>794.2</v>
      </c>
    </row>
    <row r="285" spans="1:5" ht="12.75">
      <c r="A285" s="3"/>
      <c r="B285" s="3"/>
      <c r="D285" s="11" t="s">
        <v>71</v>
      </c>
      <c r="E285" s="67"/>
    </row>
    <row r="286" spans="1:5" ht="12.75">
      <c r="A286" s="3"/>
      <c r="B286" s="3"/>
      <c r="D286" s="11" t="s">
        <v>72</v>
      </c>
      <c r="E286" s="67"/>
    </row>
    <row r="287" spans="1:5" ht="12.75">
      <c r="A287" s="3"/>
      <c r="B287" s="3">
        <v>85504</v>
      </c>
      <c r="C287" s="27"/>
      <c r="D287" s="14" t="s">
        <v>211</v>
      </c>
      <c r="E287" s="67">
        <f>SUM(E288:E297)</f>
        <v>9954.65</v>
      </c>
    </row>
    <row r="288" spans="1:5" ht="12.75">
      <c r="A288" s="3"/>
      <c r="B288" s="3"/>
      <c r="C288" s="28" t="s">
        <v>179</v>
      </c>
      <c r="D288" s="11" t="s">
        <v>236</v>
      </c>
      <c r="E288" s="67">
        <v>17</v>
      </c>
    </row>
    <row r="289" spans="1:5" ht="12.75">
      <c r="A289" s="3"/>
      <c r="B289" s="3"/>
      <c r="D289" s="11" t="s">
        <v>235</v>
      </c>
      <c r="E289" s="67"/>
    </row>
    <row r="290" spans="1:5" ht="12.75">
      <c r="A290" s="3"/>
      <c r="B290" s="3"/>
      <c r="D290" s="11" t="s">
        <v>183</v>
      </c>
      <c r="E290" s="67"/>
    </row>
    <row r="291" spans="1:5" ht="12.75">
      <c r="A291" s="3"/>
      <c r="B291" s="3"/>
      <c r="D291" s="11" t="s">
        <v>184</v>
      </c>
      <c r="E291" s="67"/>
    </row>
    <row r="292" spans="1:5" ht="12.75">
      <c r="A292" s="3"/>
      <c r="B292" s="3"/>
      <c r="C292" s="28" t="s">
        <v>124</v>
      </c>
      <c r="D292" s="11" t="s">
        <v>70</v>
      </c>
      <c r="E292" s="67">
        <v>3637.65</v>
      </c>
    </row>
    <row r="293" spans="1:5" ht="12.75">
      <c r="A293" s="3"/>
      <c r="B293" s="3"/>
      <c r="D293" s="11" t="s">
        <v>71</v>
      </c>
      <c r="E293" s="67"/>
    </row>
    <row r="294" spans="1:5" ht="12.75">
      <c r="A294" s="3"/>
      <c r="B294" s="3"/>
      <c r="D294" s="11" t="s">
        <v>72</v>
      </c>
      <c r="E294" s="67"/>
    </row>
    <row r="295" spans="1:5" ht="12.75">
      <c r="A295" s="3"/>
      <c r="B295" s="3"/>
      <c r="C295" s="28" t="s">
        <v>406</v>
      </c>
      <c r="D295" s="11" t="s">
        <v>407</v>
      </c>
      <c r="E295" s="67">
        <v>6000</v>
      </c>
    </row>
    <row r="296" spans="1:5" ht="12.75">
      <c r="A296" s="3"/>
      <c r="B296" s="3"/>
      <c r="D296" s="11" t="s">
        <v>408</v>
      </c>
      <c r="E296" s="67"/>
    </row>
    <row r="297" spans="1:5" ht="12.75">
      <c r="A297" s="3"/>
      <c r="B297" s="3"/>
      <c r="C297" s="27" t="s">
        <v>181</v>
      </c>
      <c r="D297" s="14" t="s">
        <v>185</v>
      </c>
      <c r="E297" s="67">
        <v>300</v>
      </c>
    </row>
    <row r="298" spans="1:5" ht="12.75">
      <c r="A298" s="3"/>
      <c r="B298" s="3"/>
      <c r="C298" s="27"/>
      <c r="D298" s="14" t="s">
        <v>186</v>
      </c>
      <c r="E298" s="67"/>
    </row>
    <row r="299" spans="1:5" ht="12.75">
      <c r="A299" s="3"/>
      <c r="B299" s="3"/>
      <c r="C299" s="27"/>
      <c r="D299" s="14" t="s">
        <v>294</v>
      </c>
      <c r="E299" s="67"/>
    </row>
    <row r="300" spans="1:5" ht="12.75">
      <c r="A300" s="3"/>
      <c r="B300" s="3"/>
      <c r="C300" s="27"/>
      <c r="D300" s="14" t="s">
        <v>287</v>
      </c>
      <c r="E300" s="67"/>
    </row>
    <row r="301" spans="1:5" ht="12.75">
      <c r="A301" s="3"/>
      <c r="B301" s="3">
        <v>85513</v>
      </c>
      <c r="C301" s="27"/>
      <c r="D301" s="14" t="s">
        <v>289</v>
      </c>
      <c r="E301" s="67">
        <f>E306</f>
        <v>128732</v>
      </c>
    </row>
    <row r="302" spans="1:5" ht="12.75">
      <c r="A302" s="3"/>
      <c r="B302" s="3"/>
      <c r="C302" s="27"/>
      <c r="D302" s="14" t="s">
        <v>290</v>
      </c>
      <c r="E302" s="67"/>
    </row>
    <row r="303" spans="1:5" ht="12.75">
      <c r="A303" s="3"/>
      <c r="B303" s="3"/>
      <c r="C303" s="27"/>
      <c r="D303" s="14" t="s">
        <v>291</v>
      </c>
      <c r="E303" s="67"/>
    </row>
    <row r="304" spans="1:5" ht="12.75">
      <c r="A304" s="3"/>
      <c r="B304" s="3"/>
      <c r="C304" s="27"/>
      <c r="D304" s="14" t="s">
        <v>292</v>
      </c>
      <c r="E304" s="67"/>
    </row>
    <row r="305" spans="1:5" ht="12.75">
      <c r="A305" s="3"/>
      <c r="B305" s="3"/>
      <c r="C305" s="27"/>
      <c r="D305" s="14" t="s">
        <v>293</v>
      </c>
      <c r="E305" s="67"/>
    </row>
    <row r="306" spans="1:5" ht="12.75">
      <c r="A306" s="3"/>
      <c r="B306" s="3"/>
      <c r="C306" s="28" t="s">
        <v>124</v>
      </c>
      <c r="D306" s="11" t="s">
        <v>70</v>
      </c>
      <c r="E306" s="67">
        <v>128732</v>
      </c>
    </row>
    <row r="307" spans="1:5" ht="12.75">
      <c r="A307" s="3"/>
      <c r="B307" s="3"/>
      <c r="C307" s="27"/>
      <c r="D307" s="14" t="s">
        <v>71</v>
      </c>
      <c r="E307" s="67"/>
    </row>
    <row r="308" spans="1:5" ht="12.75">
      <c r="A308" s="3"/>
      <c r="B308" s="3"/>
      <c r="C308" s="27"/>
      <c r="D308" s="14" t="s">
        <v>72</v>
      </c>
      <c r="E308" s="67"/>
    </row>
    <row r="309" spans="1:5" ht="12.75">
      <c r="A309" s="3"/>
      <c r="B309" s="3">
        <v>85516</v>
      </c>
      <c r="C309" s="27"/>
      <c r="D309" s="14" t="s">
        <v>306</v>
      </c>
      <c r="E309" s="67">
        <f>E310</f>
        <v>100000</v>
      </c>
    </row>
    <row r="310" spans="1:5" ht="12.75">
      <c r="A310" s="3"/>
      <c r="B310" s="3"/>
      <c r="C310" s="27" t="s">
        <v>205</v>
      </c>
      <c r="D310" s="14" t="s">
        <v>206</v>
      </c>
      <c r="E310" s="67">
        <v>100000</v>
      </c>
    </row>
    <row r="311" spans="1:5" ht="12.75">
      <c r="A311" s="3"/>
      <c r="B311" s="3"/>
      <c r="C311" s="27"/>
      <c r="D311" s="14" t="s">
        <v>207</v>
      </c>
      <c r="E311" s="67"/>
    </row>
    <row r="312" spans="1:5" ht="12.75">
      <c r="A312" s="17"/>
      <c r="B312" s="17"/>
      <c r="C312" s="32"/>
      <c r="D312" s="36" t="s">
        <v>208</v>
      </c>
      <c r="E312" s="68"/>
    </row>
    <row r="313" spans="1:5" ht="12.75">
      <c r="A313" s="3">
        <v>900</v>
      </c>
      <c r="B313" s="3"/>
      <c r="C313" s="27"/>
      <c r="D313" s="14" t="s">
        <v>182</v>
      </c>
      <c r="E313" s="67">
        <f>E347+E314+E319+E345+E341+E350</f>
        <v>17300976</v>
      </c>
    </row>
    <row r="314" spans="1:5" ht="12.75">
      <c r="A314" s="3"/>
      <c r="B314" s="3">
        <v>90002</v>
      </c>
      <c r="C314" s="27"/>
      <c r="D314" s="14" t="s">
        <v>237</v>
      </c>
      <c r="E314" s="67">
        <f>SUM(E315:E317)</f>
        <v>7554000</v>
      </c>
    </row>
    <row r="315" spans="1:5" ht="12.75">
      <c r="A315" s="3"/>
      <c r="B315" s="3"/>
      <c r="C315" s="34" t="s">
        <v>140</v>
      </c>
      <c r="D315" s="43" t="s">
        <v>167</v>
      </c>
      <c r="E315" s="67">
        <v>7550000</v>
      </c>
    </row>
    <row r="316" spans="1:5" ht="12.75">
      <c r="A316" s="3"/>
      <c r="B316" s="3"/>
      <c r="C316" s="27"/>
      <c r="D316" s="14" t="s">
        <v>168</v>
      </c>
      <c r="E316" s="67"/>
    </row>
    <row r="317" spans="1:5" ht="12.75">
      <c r="A317" s="3"/>
      <c r="B317" s="3"/>
      <c r="C317" s="27" t="s">
        <v>275</v>
      </c>
      <c r="D317" s="14" t="s">
        <v>276</v>
      </c>
      <c r="E317" s="67">
        <v>4000</v>
      </c>
    </row>
    <row r="318" spans="1:5" ht="12.75">
      <c r="A318" s="3"/>
      <c r="B318" s="3"/>
      <c r="C318" s="27"/>
      <c r="D318" s="14" t="s">
        <v>277</v>
      </c>
      <c r="E318" s="67"/>
    </row>
    <row r="319" spans="1:5" ht="12.75">
      <c r="A319" s="3"/>
      <c r="B319" s="3">
        <v>90004</v>
      </c>
      <c r="C319" s="27"/>
      <c r="D319" s="55" t="s">
        <v>52</v>
      </c>
      <c r="E319" s="67">
        <f>SUM(E320:E336)</f>
        <v>9544782</v>
      </c>
    </row>
    <row r="320" spans="1:5" ht="12.75">
      <c r="A320" s="3"/>
      <c r="B320" s="3"/>
      <c r="C320" s="27" t="s">
        <v>110</v>
      </c>
      <c r="D320" s="14" t="s">
        <v>77</v>
      </c>
      <c r="E320" s="67">
        <v>5000</v>
      </c>
    </row>
    <row r="321" spans="1:5" ht="12.75">
      <c r="A321" s="3"/>
      <c r="B321" s="3"/>
      <c r="C321" s="27" t="s">
        <v>362</v>
      </c>
      <c r="D321" s="14" t="s">
        <v>308</v>
      </c>
      <c r="E321" s="67">
        <v>9000</v>
      </c>
    </row>
    <row r="322" spans="1:5" ht="12.75">
      <c r="A322" s="3"/>
      <c r="B322" s="3"/>
      <c r="C322" s="27"/>
      <c r="D322" s="14" t="s">
        <v>309</v>
      </c>
      <c r="E322" s="67"/>
    </row>
    <row r="323" spans="1:5" ht="12.75">
      <c r="A323" s="3"/>
      <c r="B323" s="3"/>
      <c r="C323" s="27"/>
      <c r="D323" s="14" t="s">
        <v>310</v>
      </c>
      <c r="E323" s="67"/>
    </row>
    <row r="324" spans="1:5" ht="12.75">
      <c r="A324" s="3"/>
      <c r="B324" s="3"/>
      <c r="C324" s="27"/>
      <c r="D324" s="14" t="s">
        <v>311</v>
      </c>
      <c r="E324" s="67"/>
    </row>
    <row r="325" spans="1:5" ht="12.75">
      <c r="A325" s="3"/>
      <c r="B325" s="3"/>
      <c r="C325" s="27"/>
      <c r="D325" s="14" t="s">
        <v>155</v>
      </c>
      <c r="E325" s="67"/>
    </row>
    <row r="326" spans="1:5" ht="12.75">
      <c r="A326" s="3"/>
      <c r="B326" s="3"/>
      <c r="C326" s="27" t="s">
        <v>363</v>
      </c>
      <c r="D326" s="14" t="s">
        <v>308</v>
      </c>
      <c r="E326" s="67">
        <v>1200</v>
      </c>
    </row>
    <row r="327" spans="1:5" ht="12.75">
      <c r="A327" s="3"/>
      <c r="B327" s="3"/>
      <c r="C327" s="27"/>
      <c r="D327" s="14" t="s">
        <v>309</v>
      </c>
      <c r="E327" s="67"/>
    </row>
    <row r="328" spans="1:5" ht="12.75">
      <c r="A328" s="3"/>
      <c r="B328" s="3"/>
      <c r="C328" s="27"/>
      <c r="D328" s="14" t="s">
        <v>310</v>
      </c>
      <c r="E328" s="67"/>
    </row>
    <row r="329" spans="1:5" ht="12.75">
      <c r="A329" s="3"/>
      <c r="B329" s="3"/>
      <c r="C329" s="27"/>
      <c r="D329" s="14" t="s">
        <v>311</v>
      </c>
      <c r="E329" s="67"/>
    </row>
    <row r="330" spans="1:5" ht="12.75">
      <c r="A330" s="3"/>
      <c r="B330" s="3"/>
      <c r="C330" s="27"/>
      <c r="D330" s="14" t="s">
        <v>155</v>
      </c>
      <c r="E330" s="67"/>
    </row>
    <row r="331" spans="1:5" ht="12.75">
      <c r="A331" s="3"/>
      <c r="B331" s="3"/>
      <c r="C331" s="27" t="s">
        <v>307</v>
      </c>
      <c r="D331" s="14" t="s">
        <v>308</v>
      </c>
      <c r="E331" s="67">
        <v>8408454</v>
      </c>
    </row>
    <row r="332" spans="1:5" ht="12.75">
      <c r="A332" s="3"/>
      <c r="B332" s="3"/>
      <c r="C332" s="27"/>
      <c r="D332" s="14" t="s">
        <v>309</v>
      </c>
      <c r="E332" s="67"/>
    </row>
    <row r="333" spans="1:5" ht="12.75">
      <c r="A333" s="3"/>
      <c r="B333" s="3"/>
      <c r="C333" s="27"/>
      <c r="D333" s="14" t="s">
        <v>310</v>
      </c>
      <c r="E333" s="67"/>
    </row>
    <row r="334" spans="1:5" ht="12.75">
      <c r="A334" s="3"/>
      <c r="B334" s="3"/>
      <c r="C334" s="27"/>
      <c r="D334" s="14" t="s">
        <v>311</v>
      </c>
      <c r="E334" s="67"/>
    </row>
    <row r="335" spans="1:5" ht="12.75">
      <c r="A335" s="3"/>
      <c r="B335" s="3"/>
      <c r="C335" s="27"/>
      <c r="D335" s="14" t="s">
        <v>155</v>
      </c>
      <c r="E335" s="67"/>
    </row>
    <row r="336" spans="1:5" ht="12.75">
      <c r="A336" s="3"/>
      <c r="B336" s="3"/>
      <c r="C336" s="27" t="s">
        <v>312</v>
      </c>
      <c r="D336" s="14" t="s">
        <v>308</v>
      </c>
      <c r="E336" s="67">
        <v>1121128</v>
      </c>
    </row>
    <row r="337" spans="1:5" ht="12.75">
      <c r="A337" s="3"/>
      <c r="B337" s="3"/>
      <c r="C337" s="27"/>
      <c r="D337" s="14" t="s">
        <v>309</v>
      </c>
      <c r="E337" s="67"/>
    </row>
    <row r="338" spans="1:5" ht="12.75">
      <c r="A338" s="3"/>
      <c r="B338" s="3"/>
      <c r="C338" s="27"/>
      <c r="D338" s="14" t="s">
        <v>310</v>
      </c>
      <c r="E338" s="67"/>
    </row>
    <row r="339" spans="1:5" ht="12.75">
      <c r="A339" s="3"/>
      <c r="B339" s="3"/>
      <c r="C339" s="27"/>
      <c r="D339" s="14" t="s">
        <v>311</v>
      </c>
      <c r="E339" s="67"/>
    </row>
    <row r="340" spans="1:5" ht="12.75">
      <c r="A340" s="3"/>
      <c r="B340" s="3"/>
      <c r="C340" s="27"/>
      <c r="D340" s="14" t="s">
        <v>155</v>
      </c>
      <c r="E340" s="67"/>
    </row>
    <row r="341" spans="1:5" ht="12.75">
      <c r="A341" s="3"/>
      <c r="B341" s="3">
        <v>90005</v>
      </c>
      <c r="C341" s="27"/>
      <c r="D341" s="14" t="s">
        <v>319</v>
      </c>
      <c r="E341" s="67">
        <f>E342</f>
        <v>24500</v>
      </c>
    </row>
    <row r="342" spans="1:5" ht="12.75">
      <c r="A342" s="3"/>
      <c r="B342" s="3"/>
      <c r="C342" s="27" t="s">
        <v>379</v>
      </c>
      <c r="D342" s="14" t="s">
        <v>380</v>
      </c>
      <c r="E342" s="67">
        <v>24500</v>
      </c>
    </row>
    <row r="343" spans="1:5" ht="12.75">
      <c r="A343" s="3"/>
      <c r="B343" s="3"/>
      <c r="C343" s="27"/>
      <c r="D343" s="14" t="s">
        <v>381</v>
      </c>
      <c r="E343" s="67"/>
    </row>
    <row r="344" spans="1:5" ht="12.75">
      <c r="A344" s="3"/>
      <c r="B344" s="3"/>
      <c r="C344" s="27"/>
      <c r="D344" s="14" t="s">
        <v>382</v>
      </c>
      <c r="E344" s="67"/>
    </row>
    <row r="345" spans="1:5" ht="12.75">
      <c r="A345" s="3"/>
      <c r="B345" s="3">
        <v>90015</v>
      </c>
      <c r="C345" s="27"/>
      <c r="D345" s="14" t="s">
        <v>349</v>
      </c>
      <c r="E345" s="67">
        <f>E346</f>
        <v>10544</v>
      </c>
    </row>
    <row r="346" spans="1:5" ht="12.75">
      <c r="A346" s="3"/>
      <c r="B346" s="3"/>
      <c r="C346" s="27" t="s">
        <v>333</v>
      </c>
      <c r="D346" s="14" t="s">
        <v>334</v>
      </c>
      <c r="E346" s="67">
        <v>10544</v>
      </c>
    </row>
    <row r="347" spans="1:5" ht="12.75">
      <c r="A347" s="3"/>
      <c r="B347" s="3">
        <v>90019</v>
      </c>
      <c r="C347" s="27"/>
      <c r="D347" s="14" t="s">
        <v>189</v>
      </c>
      <c r="E347" s="67">
        <f>SUM(E349:E349)</f>
        <v>80000</v>
      </c>
    </row>
    <row r="348" spans="1:5" ht="12.75">
      <c r="A348" s="3"/>
      <c r="B348" s="3"/>
      <c r="C348" s="27"/>
      <c r="D348" s="14" t="s">
        <v>190</v>
      </c>
      <c r="E348" s="67"/>
    </row>
    <row r="349" spans="1:5" ht="12.75">
      <c r="A349" s="3"/>
      <c r="B349" s="3"/>
      <c r="C349" s="27" t="s">
        <v>165</v>
      </c>
      <c r="D349" s="14" t="s">
        <v>166</v>
      </c>
      <c r="E349" s="67">
        <v>80000</v>
      </c>
    </row>
    <row r="350" spans="1:5" ht="12.75">
      <c r="A350" s="3"/>
      <c r="B350" s="3">
        <v>90026</v>
      </c>
      <c r="C350" s="27"/>
      <c r="D350" s="14" t="s">
        <v>383</v>
      </c>
      <c r="E350" s="67">
        <f>E351</f>
        <v>87150</v>
      </c>
    </row>
    <row r="351" spans="1:5" ht="12.75">
      <c r="A351" s="3"/>
      <c r="B351" s="3"/>
      <c r="C351" s="27" t="s">
        <v>379</v>
      </c>
      <c r="D351" s="14" t="s">
        <v>380</v>
      </c>
      <c r="E351" s="67">
        <v>87150</v>
      </c>
    </row>
    <row r="352" spans="1:5" ht="12.75">
      <c r="A352" s="3"/>
      <c r="B352" s="3"/>
      <c r="C352" s="27"/>
      <c r="D352" s="14" t="s">
        <v>381</v>
      </c>
      <c r="E352" s="67"/>
    </row>
    <row r="353" spans="1:5" ht="12.75">
      <c r="A353" s="17"/>
      <c r="B353" s="17"/>
      <c r="C353" s="32"/>
      <c r="D353" s="36" t="s">
        <v>382</v>
      </c>
      <c r="E353" s="68"/>
    </row>
    <row r="354" spans="1:5" ht="12.75">
      <c r="A354" s="3">
        <v>921</v>
      </c>
      <c r="B354" s="3"/>
      <c r="C354" s="27"/>
      <c r="D354" s="14" t="s">
        <v>313</v>
      </c>
      <c r="E354" s="67">
        <f>E355</f>
        <v>525792</v>
      </c>
    </row>
    <row r="355" spans="2:5" ht="12.75">
      <c r="B355" s="5">
        <v>92118</v>
      </c>
      <c r="D355" s="11" t="s">
        <v>6</v>
      </c>
      <c r="E355" s="66">
        <f>E356</f>
        <v>525792</v>
      </c>
    </row>
    <row r="356" spans="3:5" ht="12.75">
      <c r="C356" s="27" t="s">
        <v>307</v>
      </c>
      <c r="D356" s="14" t="s">
        <v>308</v>
      </c>
      <c r="E356" s="66">
        <v>525792</v>
      </c>
    </row>
    <row r="357" spans="3:4" ht="12.75">
      <c r="C357" s="27"/>
      <c r="D357" s="14" t="s">
        <v>309</v>
      </c>
    </row>
    <row r="358" spans="3:4" ht="12.75">
      <c r="C358" s="27"/>
      <c r="D358" s="14" t="s">
        <v>310</v>
      </c>
    </row>
    <row r="359" spans="3:4" ht="12.75">
      <c r="C359" s="27"/>
      <c r="D359" s="14" t="s">
        <v>311</v>
      </c>
    </row>
    <row r="360" spans="3:4" ht="13.5" customHeight="1">
      <c r="C360" s="27"/>
      <c r="D360" s="14" t="s">
        <v>155</v>
      </c>
    </row>
    <row r="361" spans="3:4" ht="13.5" customHeight="1">
      <c r="C361" s="27"/>
      <c r="D361" s="14"/>
    </row>
    <row r="362" spans="3:4" ht="13.5" customHeight="1">
      <c r="C362" s="27"/>
      <c r="D362" s="14"/>
    </row>
    <row r="363" spans="3:4" ht="13.5" customHeight="1">
      <c r="C363" s="27"/>
      <c r="D363" s="14"/>
    </row>
    <row r="364" spans="3:4" ht="13.5" customHeight="1">
      <c r="C364" s="27"/>
      <c r="D364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11"/>
  <sheetViews>
    <sheetView tabSelected="1" zoomScalePageLayoutView="0" workbookViewId="0" topLeftCell="A1">
      <selection activeCell="I298" sqref="I298"/>
    </sheetView>
  </sheetViews>
  <sheetFormatPr defaultColWidth="9.00390625" defaultRowHeight="12.75"/>
  <cols>
    <col min="1" max="1" width="4.25390625" style="31" customWidth="1"/>
    <col min="2" max="2" width="6.375" style="31" customWidth="1"/>
    <col min="3" max="3" width="6.00390625" style="5" customWidth="1"/>
    <col min="4" max="4" width="48.375" style="0" customWidth="1"/>
    <col min="5" max="5" width="21.875" style="76" customWidth="1"/>
    <col min="6" max="6" width="14.625" style="59" customWidth="1"/>
  </cols>
  <sheetData>
    <row r="2" spans="1:4" ht="12.75">
      <c r="A2" s="16"/>
      <c r="B2" s="16"/>
      <c r="C2" s="3"/>
      <c r="D2" s="14"/>
    </row>
    <row r="3" spans="1:11" ht="12.75">
      <c r="A3" s="29"/>
      <c r="B3" s="30"/>
      <c r="C3" s="19"/>
      <c r="D3" s="15" t="s">
        <v>7</v>
      </c>
      <c r="E3" s="75" t="s">
        <v>162</v>
      </c>
      <c r="G3" s="3"/>
      <c r="H3" s="3"/>
      <c r="I3" s="3"/>
      <c r="J3" s="13"/>
      <c r="K3" s="8"/>
    </row>
    <row r="4" spans="1:11" ht="12.75">
      <c r="A4" s="20"/>
      <c r="B4" s="27"/>
      <c r="C4" s="3"/>
      <c r="D4" s="13" t="s">
        <v>15</v>
      </c>
      <c r="E4" s="59" t="s">
        <v>409</v>
      </c>
      <c r="G4" s="3"/>
      <c r="H4" s="3"/>
      <c r="I4" s="3"/>
      <c r="J4" s="13"/>
      <c r="K4" s="8"/>
    </row>
    <row r="5" spans="1:11" ht="12.75">
      <c r="A5" s="20"/>
      <c r="B5" s="27"/>
      <c r="C5" s="3"/>
      <c r="D5" s="13"/>
      <c r="E5" s="59" t="s">
        <v>97</v>
      </c>
      <c r="G5" s="3"/>
      <c r="H5" s="3"/>
      <c r="I5" s="3"/>
      <c r="J5" s="13"/>
      <c r="K5" s="8"/>
    </row>
    <row r="6" spans="1:11" ht="12.75">
      <c r="A6" s="20"/>
      <c r="B6" s="27"/>
      <c r="C6" s="3"/>
      <c r="D6" s="13"/>
      <c r="E6" s="59" t="s">
        <v>410</v>
      </c>
      <c r="G6" s="3"/>
      <c r="H6" s="3"/>
      <c r="I6" s="3"/>
      <c r="J6" s="13"/>
      <c r="K6" s="8"/>
    </row>
    <row r="7" spans="1:11" ht="12.75">
      <c r="A7" s="24" t="s">
        <v>8</v>
      </c>
      <c r="B7" s="25" t="s">
        <v>9</v>
      </c>
      <c r="C7" s="1"/>
      <c r="D7" s="1" t="s">
        <v>10</v>
      </c>
      <c r="E7" s="77" t="s">
        <v>299</v>
      </c>
      <c r="G7" s="3"/>
      <c r="H7" s="3"/>
      <c r="I7" s="3"/>
      <c r="J7" s="3"/>
      <c r="K7" s="9"/>
    </row>
    <row r="8" spans="1:11" ht="12.75">
      <c r="A8" s="21" t="s">
        <v>33</v>
      </c>
      <c r="B8" s="26"/>
      <c r="C8" s="12"/>
      <c r="D8" s="33" t="s">
        <v>44</v>
      </c>
      <c r="E8" s="79">
        <f>SUM(+E9+E16+E48+E41)</f>
        <v>8694787.2</v>
      </c>
      <c r="G8" s="13"/>
      <c r="H8" s="13"/>
      <c r="I8" s="13"/>
      <c r="J8" s="13"/>
      <c r="K8" s="8"/>
    </row>
    <row r="9" spans="1:11" ht="12.75">
      <c r="A9" s="20"/>
      <c r="B9" s="27" t="s">
        <v>37</v>
      </c>
      <c r="C9" s="3"/>
      <c r="D9" s="13" t="s">
        <v>160</v>
      </c>
      <c r="E9" s="76">
        <f>SUM(E10:E15)</f>
        <v>478800</v>
      </c>
      <c r="G9" s="13"/>
      <c r="H9" s="13"/>
      <c r="I9" s="13"/>
      <c r="J9" s="13"/>
      <c r="K9" s="8"/>
    </row>
    <row r="10" spans="1:11" ht="12.75">
      <c r="A10" s="20"/>
      <c r="B10" s="27"/>
      <c r="C10" s="3">
        <v>3030</v>
      </c>
      <c r="D10" s="13" t="s">
        <v>27</v>
      </c>
      <c r="E10" s="76">
        <v>455000</v>
      </c>
      <c r="G10" s="13"/>
      <c r="H10" s="13"/>
      <c r="I10" s="13"/>
      <c r="J10" s="13"/>
      <c r="K10" s="8"/>
    </row>
    <row r="11" spans="1:11" ht="12.75">
      <c r="A11" s="20"/>
      <c r="B11" s="27"/>
      <c r="C11" s="3">
        <v>4210</v>
      </c>
      <c r="D11" s="13" t="s">
        <v>19</v>
      </c>
      <c r="E11" s="76">
        <v>5000</v>
      </c>
      <c r="G11" s="13"/>
      <c r="H11" s="13"/>
      <c r="I11" s="13"/>
      <c r="J11" s="13"/>
      <c r="K11" s="8"/>
    </row>
    <row r="12" spans="1:11" ht="12.75">
      <c r="A12" s="20"/>
      <c r="B12" s="27"/>
      <c r="C12" s="3">
        <v>4220</v>
      </c>
      <c r="D12" s="40" t="s">
        <v>26</v>
      </c>
      <c r="E12" s="76">
        <v>1800</v>
      </c>
      <c r="G12" s="13"/>
      <c r="H12" s="13"/>
      <c r="I12" s="13"/>
      <c r="J12" s="13"/>
      <c r="K12" s="8"/>
    </row>
    <row r="13" spans="1:11" ht="12.75">
      <c r="A13" s="20"/>
      <c r="B13" s="27"/>
      <c r="C13" s="5">
        <v>4270</v>
      </c>
      <c r="D13" t="s">
        <v>21</v>
      </c>
      <c r="E13" s="76">
        <v>0</v>
      </c>
      <c r="G13" s="13"/>
      <c r="H13" s="13"/>
      <c r="I13" s="13"/>
      <c r="J13" s="13"/>
      <c r="K13" s="8"/>
    </row>
    <row r="14" spans="1:11" ht="12.75">
      <c r="A14" s="20"/>
      <c r="B14" s="27"/>
      <c r="C14" s="3">
        <v>4300</v>
      </c>
      <c r="D14" s="13" t="s">
        <v>22</v>
      </c>
      <c r="E14" s="76">
        <v>17000</v>
      </c>
      <c r="G14" s="13"/>
      <c r="H14" s="13"/>
      <c r="I14" s="13"/>
      <c r="J14" s="13"/>
      <c r="K14" s="8"/>
    </row>
    <row r="15" spans="1:11" ht="12.75">
      <c r="A15" s="20"/>
      <c r="B15" s="27"/>
      <c r="C15" s="5">
        <v>4360</v>
      </c>
      <c r="D15" t="s">
        <v>187</v>
      </c>
      <c r="E15" s="76">
        <v>0</v>
      </c>
      <c r="G15" s="13"/>
      <c r="H15" s="13"/>
      <c r="I15" s="13"/>
      <c r="J15" s="13"/>
      <c r="K15" s="8"/>
    </row>
    <row r="16" spans="1:11" ht="12.75">
      <c r="A16" s="20"/>
      <c r="B16" s="27" t="s">
        <v>38</v>
      </c>
      <c r="C16" s="3"/>
      <c r="D16" s="13" t="s">
        <v>39</v>
      </c>
      <c r="E16" s="76">
        <f>SUM(E17:E39)</f>
        <v>8161781.2</v>
      </c>
      <c r="G16" s="13"/>
      <c r="H16" s="13"/>
      <c r="I16" s="13"/>
      <c r="J16" s="13"/>
      <c r="K16" s="8"/>
    </row>
    <row r="17" spans="1:11" ht="12.75">
      <c r="A17" s="20"/>
      <c r="B17" s="27"/>
      <c r="C17" s="5">
        <v>3020</v>
      </c>
      <c r="D17" t="s">
        <v>267</v>
      </c>
      <c r="E17" s="76">
        <v>116800</v>
      </c>
      <c r="G17" s="13"/>
      <c r="H17" s="13"/>
      <c r="I17" s="13"/>
      <c r="J17" s="13"/>
      <c r="K17" s="8"/>
    </row>
    <row r="18" spans="1:11" ht="12.75">
      <c r="A18" s="20"/>
      <c r="B18" s="27"/>
      <c r="C18" s="5">
        <v>4010</v>
      </c>
      <c r="D18" t="s">
        <v>16</v>
      </c>
      <c r="E18" s="76">
        <v>5317825</v>
      </c>
      <c r="G18" s="13"/>
      <c r="H18" s="13"/>
      <c r="I18" s="13"/>
      <c r="J18" s="13"/>
      <c r="K18" s="8"/>
    </row>
    <row r="19" spans="1:11" ht="12.75">
      <c r="A19" s="20"/>
      <c r="B19" s="27"/>
      <c r="C19" s="5">
        <v>4040</v>
      </c>
      <c r="D19" t="s">
        <v>17</v>
      </c>
      <c r="E19" s="76">
        <v>356992</v>
      </c>
      <c r="G19" s="13"/>
      <c r="H19" s="13"/>
      <c r="I19" s="13"/>
      <c r="J19" s="13"/>
      <c r="K19" s="8"/>
    </row>
    <row r="20" spans="1:11" ht="12.75">
      <c r="A20" s="20"/>
      <c r="B20" s="27"/>
      <c r="C20" s="5">
        <v>4110</v>
      </c>
      <c r="D20" t="s">
        <v>18</v>
      </c>
      <c r="E20" s="76">
        <v>898200</v>
      </c>
      <c r="G20" s="13"/>
      <c r="H20" s="13"/>
      <c r="I20" s="13"/>
      <c r="J20" s="13"/>
      <c r="K20" s="8"/>
    </row>
    <row r="21" spans="1:11" ht="12.75">
      <c r="A21" s="20"/>
      <c r="B21" s="27"/>
      <c r="C21" s="5">
        <v>4120</v>
      </c>
      <c r="D21" t="s">
        <v>318</v>
      </c>
      <c r="E21" s="76">
        <v>114851</v>
      </c>
      <c r="G21" s="13"/>
      <c r="H21" s="13"/>
      <c r="I21" s="13"/>
      <c r="J21" s="13"/>
      <c r="K21" s="8"/>
    </row>
    <row r="22" spans="1:11" ht="12.75">
      <c r="A22" s="20"/>
      <c r="B22" s="27"/>
      <c r="C22" s="3">
        <v>4170</v>
      </c>
      <c r="D22" s="13" t="s">
        <v>144</v>
      </c>
      <c r="E22" s="76">
        <v>85000</v>
      </c>
      <c r="G22" s="13"/>
      <c r="H22" s="13"/>
      <c r="I22" s="13"/>
      <c r="J22" s="13"/>
      <c r="K22" s="8"/>
    </row>
    <row r="23" spans="1:11" ht="12.75">
      <c r="A23" s="20"/>
      <c r="B23" s="27"/>
      <c r="C23" s="5">
        <v>4210</v>
      </c>
      <c r="D23" t="s">
        <v>19</v>
      </c>
      <c r="E23" s="76">
        <v>201376</v>
      </c>
      <c r="G23" s="13"/>
      <c r="H23" s="13"/>
      <c r="I23" s="13"/>
      <c r="J23" s="13"/>
      <c r="K23" s="8"/>
    </row>
    <row r="24" spans="1:11" ht="12.75">
      <c r="A24" s="20"/>
      <c r="B24" s="27"/>
      <c r="C24" s="3">
        <v>4220</v>
      </c>
      <c r="D24" s="40" t="s">
        <v>26</v>
      </c>
      <c r="E24" s="76">
        <v>6000</v>
      </c>
      <c r="G24" s="13"/>
      <c r="H24" s="13"/>
      <c r="I24" s="13"/>
      <c r="J24" s="13"/>
      <c r="K24" s="8"/>
    </row>
    <row r="25" spans="1:11" ht="12.75">
      <c r="A25" s="20"/>
      <c r="B25" s="27"/>
      <c r="C25" s="5">
        <v>4260</v>
      </c>
      <c r="D25" t="s">
        <v>20</v>
      </c>
      <c r="E25" s="76">
        <v>180000</v>
      </c>
      <c r="G25" s="13"/>
      <c r="H25" s="13"/>
      <c r="I25" s="13"/>
      <c r="J25" s="13"/>
      <c r="K25" s="8"/>
    </row>
    <row r="26" spans="1:11" ht="12.75">
      <c r="A26" s="23"/>
      <c r="B26" s="16"/>
      <c r="C26" s="5">
        <v>4270</v>
      </c>
      <c r="D26" t="s">
        <v>21</v>
      </c>
      <c r="E26" s="76">
        <v>50608.2</v>
      </c>
      <c r="G26" s="13"/>
      <c r="H26" s="13"/>
      <c r="I26" s="13"/>
      <c r="J26" s="13"/>
      <c r="K26" s="8"/>
    </row>
    <row r="27" spans="1:5" ht="12.75">
      <c r="A27" s="23"/>
      <c r="B27" s="16"/>
      <c r="C27" s="5">
        <v>4280</v>
      </c>
      <c r="D27" t="s">
        <v>159</v>
      </c>
      <c r="E27" s="76">
        <v>8000</v>
      </c>
    </row>
    <row r="28" spans="1:6" ht="12.75">
      <c r="A28" s="23"/>
      <c r="B28" s="27"/>
      <c r="C28" s="5">
        <v>4300</v>
      </c>
      <c r="D28" t="s">
        <v>22</v>
      </c>
      <c r="E28" s="76">
        <v>453500</v>
      </c>
      <c r="F28"/>
    </row>
    <row r="29" spans="1:6" ht="12.75">
      <c r="A29" s="16"/>
      <c r="B29" s="27"/>
      <c r="C29" s="5">
        <v>4309</v>
      </c>
      <c r="D29" t="s">
        <v>22</v>
      </c>
      <c r="E29" s="76">
        <v>0</v>
      </c>
      <c r="F29"/>
    </row>
    <row r="30" spans="1:6" ht="12.75">
      <c r="A30" s="16"/>
      <c r="B30" s="27"/>
      <c r="C30" s="5">
        <v>4360</v>
      </c>
      <c r="D30" t="s">
        <v>187</v>
      </c>
      <c r="E30" s="76">
        <v>40000</v>
      </c>
      <c r="F30"/>
    </row>
    <row r="31" spans="1:6" ht="12.75">
      <c r="A31" s="27"/>
      <c r="B31" s="27"/>
      <c r="C31" s="5">
        <v>4410</v>
      </c>
      <c r="D31" t="s">
        <v>23</v>
      </c>
      <c r="E31" s="76">
        <v>32000</v>
      </c>
      <c r="F31"/>
    </row>
    <row r="32" spans="1:6" ht="12.75">
      <c r="A32" s="27"/>
      <c r="B32" s="27"/>
      <c r="C32" s="5">
        <v>4420</v>
      </c>
      <c r="D32" t="s">
        <v>40</v>
      </c>
      <c r="E32" s="76">
        <v>2200</v>
      </c>
      <c r="F32"/>
    </row>
    <row r="33" spans="1:6" ht="12.75">
      <c r="A33" s="20"/>
      <c r="B33" s="27"/>
      <c r="C33" s="5">
        <v>4430</v>
      </c>
      <c r="D33" t="s">
        <v>24</v>
      </c>
      <c r="E33" s="76">
        <v>70000</v>
      </c>
      <c r="F33"/>
    </row>
    <row r="34" spans="1:6" ht="12.75">
      <c r="A34" s="20"/>
      <c r="B34" s="27"/>
      <c r="C34" s="5">
        <v>4440</v>
      </c>
      <c r="D34" t="s">
        <v>41</v>
      </c>
      <c r="E34" s="76">
        <v>167429</v>
      </c>
      <c r="F34"/>
    </row>
    <row r="35" spans="1:6" ht="12.75">
      <c r="A35" s="20"/>
      <c r="B35" s="27"/>
      <c r="C35" s="5">
        <v>4530</v>
      </c>
      <c r="D35" t="s">
        <v>161</v>
      </c>
      <c r="E35" s="76">
        <v>5000</v>
      </c>
      <c r="F35"/>
    </row>
    <row r="36" spans="1:6" ht="12.75">
      <c r="A36" s="20"/>
      <c r="B36" s="27"/>
      <c r="C36" s="5">
        <v>4700</v>
      </c>
      <c r="D36" t="s">
        <v>251</v>
      </c>
      <c r="E36" s="76">
        <v>13000</v>
      </c>
      <c r="F36"/>
    </row>
    <row r="37" spans="1:6" ht="12.75">
      <c r="A37" s="20"/>
      <c r="B37" s="27"/>
      <c r="C37" s="5">
        <v>4710</v>
      </c>
      <c r="D37" t="s">
        <v>301</v>
      </c>
      <c r="E37" s="76">
        <v>12000</v>
      </c>
      <c r="F37"/>
    </row>
    <row r="38" spans="1:6" ht="12.75">
      <c r="A38" s="20"/>
      <c r="B38" s="27"/>
      <c r="C38" s="42">
        <v>6059</v>
      </c>
      <c r="D38" s="10" t="s">
        <v>158</v>
      </c>
      <c r="E38" s="76">
        <v>0</v>
      </c>
      <c r="F38"/>
    </row>
    <row r="39" spans="1:6" ht="12.75">
      <c r="A39" s="20"/>
      <c r="B39" s="27"/>
      <c r="C39" s="5">
        <v>6060</v>
      </c>
      <c r="D39" t="s">
        <v>42</v>
      </c>
      <c r="E39" s="76">
        <v>31000</v>
      </c>
      <c r="F39"/>
    </row>
    <row r="40" spans="1:6" ht="12.75">
      <c r="A40" s="20"/>
      <c r="B40" s="27"/>
      <c r="F40"/>
    </row>
    <row r="41" spans="1:6" ht="12.75">
      <c r="A41" s="20"/>
      <c r="B41" s="27" t="s">
        <v>38</v>
      </c>
      <c r="C41" s="3"/>
      <c r="D41" s="13" t="s">
        <v>384</v>
      </c>
      <c r="E41" s="76">
        <f>SUM(E43:E46)</f>
        <v>10798</v>
      </c>
      <c r="F41"/>
    </row>
    <row r="42" spans="1:6" ht="12.75">
      <c r="A42" s="20"/>
      <c r="B42" s="27"/>
      <c r="D42" s="40" t="s">
        <v>385</v>
      </c>
      <c r="F42"/>
    </row>
    <row r="43" spans="1:6" ht="12.75">
      <c r="A43" s="20"/>
      <c r="B43" s="27"/>
      <c r="C43" s="5">
        <v>4010</v>
      </c>
      <c r="D43" t="s">
        <v>16</v>
      </c>
      <c r="E43" s="76">
        <v>9000</v>
      </c>
      <c r="F43"/>
    </row>
    <row r="44" spans="1:6" ht="12.75">
      <c r="A44" s="20"/>
      <c r="B44" s="27"/>
      <c r="C44" s="5">
        <v>4110</v>
      </c>
      <c r="D44" t="s">
        <v>18</v>
      </c>
      <c r="E44" s="76">
        <v>1548</v>
      </c>
      <c r="F44"/>
    </row>
    <row r="45" spans="1:6" ht="12.75">
      <c r="A45" s="20"/>
      <c r="B45" s="27"/>
      <c r="C45" s="5">
        <v>4120</v>
      </c>
      <c r="D45" t="s">
        <v>318</v>
      </c>
      <c r="E45" s="76">
        <v>155</v>
      </c>
      <c r="F45"/>
    </row>
    <row r="46" spans="1:6" ht="12.75">
      <c r="A46" s="20"/>
      <c r="B46" s="27"/>
      <c r="C46" s="5">
        <v>4710</v>
      </c>
      <c r="D46" t="s">
        <v>301</v>
      </c>
      <c r="E46" s="76">
        <v>95</v>
      </c>
      <c r="F46"/>
    </row>
    <row r="47" spans="1:6" ht="12.75">
      <c r="A47" s="20"/>
      <c r="B47" s="27"/>
      <c r="F47"/>
    </row>
    <row r="48" spans="1:6" ht="12.75">
      <c r="A48" s="20"/>
      <c r="B48" s="27" t="s">
        <v>43</v>
      </c>
      <c r="D48" t="s">
        <v>1</v>
      </c>
      <c r="E48" s="76">
        <f>SUM(E49:E56)</f>
        <v>43408</v>
      </c>
      <c r="F48"/>
    </row>
    <row r="49" spans="1:6" ht="12.75">
      <c r="A49" s="20"/>
      <c r="B49" s="27"/>
      <c r="C49" s="5">
        <v>2900</v>
      </c>
      <c r="D49" t="s">
        <v>282</v>
      </c>
      <c r="E49" s="76">
        <v>1000</v>
      </c>
      <c r="F49"/>
    </row>
    <row r="50" spans="1:6" ht="12.75">
      <c r="A50" s="20"/>
      <c r="B50" s="27"/>
      <c r="D50" t="s">
        <v>283</v>
      </c>
      <c r="F50"/>
    </row>
    <row r="51" spans="1:6" ht="12.75">
      <c r="A51" s="20"/>
      <c r="B51" s="27"/>
      <c r="D51" t="s">
        <v>284</v>
      </c>
      <c r="F51"/>
    </row>
    <row r="52" spans="1:6" ht="12.75">
      <c r="A52" s="20"/>
      <c r="B52" s="27"/>
      <c r="D52" t="s">
        <v>285</v>
      </c>
      <c r="F52"/>
    </row>
    <row r="53" spans="1:6" ht="12.75">
      <c r="A53" s="20"/>
      <c r="B53" s="27"/>
      <c r="C53" s="3">
        <v>3030</v>
      </c>
      <c r="D53" s="13" t="s">
        <v>27</v>
      </c>
      <c r="E53" s="76">
        <v>28600</v>
      </c>
      <c r="F53"/>
    </row>
    <row r="54" spans="1:6" ht="12.75">
      <c r="A54" s="20"/>
      <c r="B54" s="27"/>
      <c r="C54" s="5">
        <v>4210</v>
      </c>
      <c r="D54" t="s">
        <v>19</v>
      </c>
      <c r="E54" s="76">
        <v>8000</v>
      </c>
      <c r="F54"/>
    </row>
    <row r="55" spans="1:6" ht="12.75">
      <c r="A55" s="20"/>
      <c r="B55" s="27"/>
      <c r="C55" s="5">
        <v>4220</v>
      </c>
      <c r="D55" s="2" t="s">
        <v>26</v>
      </c>
      <c r="E55" s="76">
        <v>2000</v>
      </c>
      <c r="F55"/>
    </row>
    <row r="56" spans="1:6" ht="12.75">
      <c r="A56" s="20"/>
      <c r="B56" s="27"/>
      <c r="C56" s="5">
        <v>4300</v>
      </c>
      <c r="D56" t="s">
        <v>80</v>
      </c>
      <c r="E56" s="76">
        <v>3808</v>
      </c>
      <c r="F56"/>
    </row>
    <row r="57" spans="1:6" ht="12.75">
      <c r="A57" s="21" t="s">
        <v>33</v>
      </c>
      <c r="B57" s="26"/>
      <c r="C57" s="12"/>
      <c r="D57" s="33" t="s">
        <v>145</v>
      </c>
      <c r="E57" s="79">
        <f>E58+E65</f>
        <v>377197</v>
      </c>
      <c r="F57"/>
    </row>
    <row r="58" spans="1:6" ht="12.75">
      <c r="A58" s="20"/>
      <c r="B58" s="27" t="s">
        <v>45</v>
      </c>
      <c r="C58" s="3"/>
      <c r="D58" s="13" t="s">
        <v>69</v>
      </c>
      <c r="E58" s="76">
        <f>SUM(E59:E64)</f>
        <v>331866</v>
      </c>
      <c r="F58"/>
    </row>
    <row r="59" spans="1:6" ht="12.75">
      <c r="A59" s="20"/>
      <c r="B59" s="27"/>
      <c r="C59" s="5">
        <v>4010</v>
      </c>
      <c r="D59" t="s">
        <v>16</v>
      </c>
      <c r="E59" s="76">
        <v>232443</v>
      </c>
      <c r="F59"/>
    </row>
    <row r="60" spans="1:6" ht="12.75">
      <c r="A60" s="27"/>
      <c r="B60" s="27"/>
      <c r="C60" s="5">
        <v>4040</v>
      </c>
      <c r="D60" t="s">
        <v>17</v>
      </c>
      <c r="E60" s="76">
        <v>29404</v>
      </c>
      <c r="F60"/>
    </row>
    <row r="61" spans="1:6" ht="12.75">
      <c r="A61" s="27"/>
      <c r="B61" s="27"/>
      <c r="C61" s="5">
        <v>4110</v>
      </c>
      <c r="D61" t="s">
        <v>18</v>
      </c>
      <c r="E61" s="76">
        <v>45485</v>
      </c>
      <c r="F61"/>
    </row>
    <row r="62" spans="1:6" ht="12.75">
      <c r="A62" s="27"/>
      <c r="B62" s="27"/>
      <c r="C62" s="5">
        <v>4120</v>
      </c>
      <c r="D62" t="s">
        <v>318</v>
      </c>
      <c r="E62" s="76">
        <v>6497</v>
      </c>
      <c r="F62"/>
    </row>
    <row r="63" spans="1:6" ht="12.75">
      <c r="A63" s="27"/>
      <c r="B63" s="27"/>
      <c r="C63" s="5">
        <v>4440</v>
      </c>
      <c r="D63" t="s">
        <v>41</v>
      </c>
      <c r="E63" s="76">
        <v>16537</v>
      </c>
      <c r="F63"/>
    </row>
    <row r="64" spans="1:6" ht="12.75">
      <c r="A64" s="27"/>
      <c r="B64" s="27"/>
      <c r="C64" s="5">
        <v>4710</v>
      </c>
      <c r="D64" t="s">
        <v>301</v>
      </c>
      <c r="E64" s="76">
        <v>1500</v>
      </c>
      <c r="F64"/>
    </row>
    <row r="65" spans="1:6" ht="12.75">
      <c r="A65" s="27"/>
      <c r="B65" s="27" t="s">
        <v>331</v>
      </c>
      <c r="D65" t="s">
        <v>330</v>
      </c>
      <c r="E65" s="76">
        <f>SUM(E66:E67)</f>
        <v>45331</v>
      </c>
      <c r="F65"/>
    </row>
    <row r="66" spans="1:6" ht="12.75">
      <c r="A66" s="27"/>
      <c r="B66" s="27"/>
      <c r="C66" s="3">
        <v>4170</v>
      </c>
      <c r="D66" s="13" t="s">
        <v>144</v>
      </c>
      <c r="E66" s="76">
        <v>44766</v>
      </c>
      <c r="F66"/>
    </row>
    <row r="67" spans="1:6" ht="12.75">
      <c r="A67" s="27"/>
      <c r="B67" s="27"/>
      <c r="C67" s="5">
        <v>4210</v>
      </c>
      <c r="D67" t="s">
        <v>19</v>
      </c>
      <c r="E67" s="76">
        <v>565</v>
      </c>
      <c r="F67"/>
    </row>
    <row r="68" spans="1:6" ht="12.75">
      <c r="A68" s="27"/>
      <c r="B68" s="27"/>
      <c r="F68"/>
    </row>
    <row r="69" spans="1:6" ht="12.75">
      <c r="A69" s="21" t="s">
        <v>34</v>
      </c>
      <c r="B69" s="26"/>
      <c r="C69" s="12"/>
      <c r="D69" s="33" t="s">
        <v>51</v>
      </c>
      <c r="E69" s="81">
        <f>E70</f>
        <v>218872</v>
      </c>
      <c r="F69"/>
    </row>
    <row r="70" spans="1:6" ht="12.75">
      <c r="A70" s="54"/>
      <c r="B70" s="49" t="s">
        <v>193</v>
      </c>
      <c r="C70" s="50"/>
      <c r="D70" s="52" t="s">
        <v>194</v>
      </c>
      <c r="E70" s="76">
        <f>SUM(E71:E79)</f>
        <v>218872</v>
      </c>
      <c r="F70"/>
    </row>
    <row r="71" spans="1:6" ht="12.75">
      <c r="A71" s="49"/>
      <c r="B71" s="49"/>
      <c r="C71" s="5">
        <v>3020</v>
      </c>
      <c r="D71" t="s">
        <v>267</v>
      </c>
      <c r="E71" s="76">
        <v>3000</v>
      </c>
      <c r="F71"/>
    </row>
    <row r="72" spans="1:6" ht="12.75">
      <c r="A72" s="27"/>
      <c r="B72" s="27"/>
      <c r="C72" s="5">
        <v>4010</v>
      </c>
      <c r="D72" t="s">
        <v>16</v>
      </c>
      <c r="E72" s="76">
        <v>148205</v>
      </c>
      <c r="F72"/>
    </row>
    <row r="73" spans="1:6" ht="12.75">
      <c r="A73" s="27"/>
      <c r="B73" s="27"/>
      <c r="C73" s="5">
        <v>4040</v>
      </c>
      <c r="D73" t="s">
        <v>17</v>
      </c>
      <c r="E73" s="76">
        <v>11757</v>
      </c>
      <c r="F73"/>
    </row>
    <row r="74" spans="1:6" ht="12.75">
      <c r="A74" s="27"/>
      <c r="B74" s="27"/>
      <c r="C74" s="5">
        <v>4110</v>
      </c>
      <c r="D74" t="s">
        <v>18</v>
      </c>
      <c r="E74" s="76">
        <v>29590</v>
      </c>
      <c r="F74"/>
    </row>
    <row r="75" spans="1:6" ht="12.75">
      <c r="A75" s="27"/>
      <c r="B75" s="27"/>
      <c r="C75" s="5">
        <v>4120</v>
      </c>
      <c r="D75" t="s">
        <v>318</v>
      </c>
      <c r="E75" s="76">
        <v>4118</v>
      </c>
      <c r="F75"/>
    </row>
    <row r="76" spans="1:6" ht="12.75">
      <c r="A76" s="27"/>
      <c r="B76" s="27"/>
      <c r="C76" s="5">
        <v>4260</v>
      </c>
      <c r="D76" t="s">
        <v>20</v>
      </c>
      <c r="E76" s="76">
        <v>4000</v>
      </c>
      <c r="F76"/>
    </row>
    <row r="77" spans="1:6" ht="12.75">
      <c r="A77" s="27"/>
      <c r="B77" s="27"/>
      <c r="C77" s="5">
        <v>4300</v>
      </c>
      <c r="D77" t="s">
        <v>80</v>
      </c>
      <c r="E77" s="76">
        <v>12000</v>
      </c>
      <c r="F77"/>
    </row>
    <row r="78" spans="1:6" ht="12.75">
      <c r="A78" s="27"/>
      <c r="B78" s="27"/>
      <c r="C78" s="5">
        <v>4440</v>
      </c>
      <c r="D78" t="s">
        <v>41</v>
      </c>
      <c r="E78" s="76">
        <v>6202</v>
      </c>
      <c r="F78"/>
    </row>
    <row r="79" spans="1:6" ht="12.75">
      <c r="A79" s="27"/>
      <c r="B79" s="27"/>
      <c r="C79" s="5">
        <v>4710</v>
      </c>
      <c r="D79" t="s">
        <v>301</v>
      </c>
      <c r="E79" s="76">
        <v>0</v>
      </c>
      <c r="F79"/>
    </row>
    <row r="80" spans="1:6" ht="13.5" customHeight="1">
      <c r="A80" s="26" t="s">
        <v>47</v>
      </c>
      <c r="B80" s="26"/>
      <c r="C80" s="6"/>
      <c r="D80" s="4" t="s">
        <v>87</v>
      </c>
      <c r="E80" s="79">
        <f>SUM(E82)</f>
        <v>5415</v>
      </c>
      <c r="F80"/>
    </row>
    <row r="81" spans="1:6" ht="12.75">
      <c r="A81" s="26"/>
      <c r="B81" s="26"/>
      <c r="C81" s="6"/>
      <c r="D81" s="4" t="s">
        <v>88</v>
      </c>
      <c r="E81" s="79"/>
      <c r="F81"/>
    </row>
    <row r="82" spans="1:6" ht="12.75">
      <c r="A82" s="27"/>
      <c r="B82" s="27" t="s">
        <v>48</v>
      </c>
      <c r="D82" t="s">
        <v>49</v>
      </c>
      <c r="E82" s="76">
        <f>SUM(E84:E87)</f>
        <v>5415</v>
      </c>
      <c r="F82"/>
    </row>
    <row r="83" spans="1:6" ht="12.75">
      <c r="A83" s="27"/>
      <c r="B83" s="27"/>
      <c r="D83" t="s">
        <v>50</v>
      </c>
      <c r="F83"/>
    </row>
    <row r="84" spans="1:6" ht="12.75">
      <c r="A84" s="27"/>
      <c r="B84" s="27"/>
      <c r="C84" s="5">
        <v>4110</v>
      </c>
      <c r="D84" t="s">
        <v>18</v>
      </c>
      <c r="E84" s="76">
        <v>550.1</v>
      </c>
      <c r="F84"/>
    </row>
    <row r="85" spans="1:6" ht="12.75">
      <c r="A85" s="27"/>
      <c r="B85" s="27"/>
      <c r="C85" s="5">
        <v>4120</v>
      </c>
      <c r="D85" t="s">
        <v>318</v>
      </c>
      <c r="E85" s="76">
        <v>78.5</v>
      </c>
      <c r="F85"/>
    </row>
    <row r="86" spans="1:5" ht="12.75">
      <c r="A86" s="27"/>
      <c r="B86" s="27"/>
      <c r="C86" s="5">
        <v>4170</v>
      </c>
      <c r="D86" s="40" t="s">
        <v>144</v>
      </c>
      <c r="E86" s="76">
        <v>3200</v>
      </c>
    </row>
    <row r="87" spans="1:5" ht="12.75">
      <c r="A87" s="27"/>
      <c r="B87" s="27"/>
      <c r="C87" s="5">
        <v>4210</v>
      </c>
      <c r="D87" s="2" t="s">
        <v>19</v>
      </c>
      <c r="E87" s="76">
        <v>1586.4</v>
      </c>
    </row>
    <row r="88" spans="1:4" ht="12.75">
      <c r="A88" s="27"/>
      <c r="B88" s="27"/>
      <c r="D88" s="2"/>
    </row>
    <row r="89" spans="1:4" ht="12.75">
      <c r="A89" s="27"/>
      <c r="B89" s="27"/>
      <c r="D89" s="2"/>
    </row>
    <row r="90" spans="1:4" ht="12.75">
      <c r="A90" s="27"/>
      <c r="B90" s="27"/>
      <c r="D90" s="2"/>
    </row>
    <row r="91" spans="1:2" ht="13.5" customHeight="1">
      <c r="A91" s="49"/>
      <c r="B91" s="16"/>
    </row>
    <row r="92" spans="1:2" ht="13.5" customHeight="1">
      <c r="A92" s="27"/>
      <c r="B92" s="27"/>
    </row>
    <row r="93" spans="1:2" ht="13.5" customHeight="1">
      <c r="A93" s="27"/>
      <c r="B93" s="27"/>
    </row>
    <row r="94" spans="1:2" ht="13.5" customHeight="1">
      <c r="A94" s="27"/>
      <c r="B94" s="27"/>
    </row>
    <row r="95" spans="1:6" ht="13.5" customHeight="1">
      <c r="A95" s="20"/>
      <c r="B95" s="27"/>
      <c r="D95" s="15" t="s">
        <v>7</v>
      </c>
      <c r="E95" s="85" t="s">
        <v>162</v>
      </c>
      <c r="F95" s="89"/>
    </row>
    <row r="96" spans="1:6" ht="12.75">
      <c r="A96" s="20"/>
      <c r="B96" s="27"/>
      <c r="C96" s="3"/>
      <c r="D96" s="3" t="s">
        <v>98</v>
      </c>
      <c r="E96" s="59" t="s">
        <v>409</v>
      </c>
      <c r="F96" s="89"/>
    </row>
    <row r="97" spans="1:6" ht="12.75">
      <c r="A97" s="20"/>
      <c r="B97" s="27"/>
      <c r="C97" s="3"/>
      <c r="D97" s="3"/>
      <c r="E97" s="59" t="s">
        <v>97</v>
      </c>
      <c r="F97" s="89"/>
    </row>
    <row r="98" spans="1:6" s="47" customFormat="1" ht="12.75">
      <c r="A98" s="20"/>
      <c r="B98" s="27"/>
      <c r="C98" s="3"/>
      <c r="D98" s="3"/>
      <c r="E98" s="59" t="s">
        <v>410</v>
      </c>
      <c r="F98" s="89"/>
    </row>
    <row r="99" spans="1:6" ht="12.75">
      <c r="A99" s="24" t="s">
        <v>8</v>
      </c>
      <c r="B99" s="25" t="s">
        <v>9</v>
      </c>
      <c r="C99" s="1"/>
      <c r="D99" s="1" t="s">
        <v>10</v>
      </c>
      <c r="E99" s="77" t="s">
        <v>299</v>
      </c>
      <c r="F99" s="89"/>
    </row>
    <row r="100" spans="1:6" ht="12.75">
      <c r="A100" s="44" t="s">
        <v>212</v>
      </c>
      <c r="B100" s="44"/>
      <c r="C100" s="48"/>
      <c r="D100" s="46" t="s">
        <v>213</v>
      </c>
      <c r="E100" s="82">
        <f>E101</f>
        <v>1000</v>
      </c>
      <c r="F100" s="69"/>
    </row>
    <row r="101" spans="1:6" ht="12.75">
      <c r="A101" s="27"/>
      <c r="B101" s="27" t="s">
        <v>214</v>
      </c>
      <c r="D101" s="40" t="s">
        <v>215</v>
      </c>
      <c r="E101" s="83">
        <f>E102</f>
        <v>1000</v>
      </c>
      <c r="F101" s="69"/>
    </row>
    <row r="102" spans="1:6" ht="12.75">
      <c r="A102" s="20"/>
      <c r="B102" s="27"/>
      <c r="C102" s="5">
        <v>2360</v>
      </c>
      <c r="D102" t="s">
        <v>198</v>
      </c>
      <c r="E102" s="83">
        <v>1000</v>
      </c>
      <c r="F102" s="69"/>
    </row>
    <row r="103" spans="1:6" ht="12.75">
      <c r="A103" s="20"/>
      <c r="B103" s="27"/>
      <c r="D103" t="s">
        <v>199</v>
      </c>
      <c r="E103" s="83"/>
      <c r="F103" s="69"/>
    </row>
    <row r="104" spans="1:6" ht="12.75">
      <c r="A104" s="20"/>
      <c r="B104" s="27"/>
      <c r="D104" t="s">
        <v>200</v>
      </c>
      <c r="E104" s="83"/>
      <c r="F104" s="69"/>
    </row>
    <row r="105" spans="1:6" ht="12.75">
      <c r="A105" s="20"/>
      <c r="B105" s="27"/>
      <c r="D105" t="s">
        <v>201</v>
      </c>
      <c r="E105" s="78"/>
      <c r="F105" s="69"/>
    </row>
    <row r="106" spans="1:6" ht="12.75">
      <c r="A106" s="20"/>
      <c r="B106" s="27"/>
      <c r="D106" t="s">
        <v>202</v>
      </c>
      <c r="E106" s="78"/>
      <c r="F106" s="69"/>
    </row>
    <row r="107" spans="1:6" ht="12.75">
      <c r="A107" s="20"/>
      <c r="B107" s="27"/>
      <c r="C107" s="3"/>
      <c r="D107" s="3"/>
      <c r="E107" s="78"/>
      <c r="F107" s="69"/>
    </row>
    <row r="108" spans="1:6" s="47" customFormat="1" ht="12.75">
      <c r="A108" s="97" t="s">
        <v>244</v>
      </c>
      <c r="B108" s="44"/>
      <c r="C108" s="45"/>
      <c r="D108" s="53" t="s">
        <v>245</v>
      </c>
      <c r="E108" s="82">
        <f>E109</f>
        <v>2000</v>
      </c>
      <c r="F108" s="99"/>
    </row>
    <row r="109" spans="1:6" ht="12.75">
      <c r="A109" s="20"/>
      <c r="B109" s="27" t="s">
        <v>246</v>
      </c>
      <c r="C109" s="3"/>
      <c r="D109" s="14" t="s">
        <v>247</v>
      </c>
      <c r="E109" s="83">
        <f>E110</f>
        <v>2000</v>
      </c>
      <c r="F109" s="69"/>
    </row>
    <row r="110" spans="1:6" ht="12.75">
      <c r="A110" s="20"/>
      <c r="B110" s="27"/>
      <c r="C110" s="5">
        <v>2360</v>
      </c>
      <c r="D110" t="s">
        <v>198</v>
      </c>
      <c r="E110" s="83">
        <v>2000</v>
      </c>
      <c r="F110" s="69"/>
    </row>
    <row r="111" spans="1:6" ht="12.75">
      <c r="A111" s="20"/>
      <c r="B111" s="27"/>
      <c r="D111" t="s">
        <v>199</v>
      </c>
      <c r="E111" s="78"/>
      <c r="F111" s="69"/>
    </row>
    <row r="112" spans="1:6" ht="12.75">
      <c r="A112" s="20"/>
      <c r="B112" s="27"/>
      <c r="D112" t="s">
        <v>200</v>
      </c>
      <c r="E112" s="78"/>
      <c r="F112" s="69"/>
    </row>
    <row r="113" spans="1:6" ht="12.75">
      <c r="A113" s="20"/>
      <c r="B113" s="27"/>
      <c r="D113" t="s">
        <v>201</v>
      </c>
      <c r="E113" s="78"/>
      <c r="F113" s="69"/>
    </row>
    <row r="114" spans="1:6" ht="12.75">
      <c r="A114" s="20"/>
      <c r="B114" s="27"/>
      <c r="D114" t="s">
        <v>202</v>
      </c>
      <c r="E114" s="78"/>
      <c r="F114" s="69"/>
    </row>
    <row r="115" spans="1:6" ht="12.75">
      <c r="A115" s="21" t="s">
        <v>31</v>
      </c>
      <c r="B115" s="26"/>
      <c r="C115" s="12"/>
      <c r="D115" s="22" t="s">
        <v>11</v>
      </c>
      <c r="E115" s="82">
        <f>E116</f>
        <v>3700</v>
      </c>
      <c r="F115" s="69"/>
    </row>
    <row r="116" spans="1:6" ht="12.75">
      <c r="A116" s="101"/>
      <c r="B116" s="95" t="s">
        <v>32</v>
      </c>
      <c r="C116" s="96"/>
      <c r="D116" s="98" t="s">
        <v>12</v>
      </c>
      <c r="E116" s="83">
        <f>E117</f>
        <v>3700</v>
      </c>
      <c r="F116" s="69"/>
    </row>
    <row r="117" spans="1:6" ht="12.75">
      <c r="A117" s="27"/>
      <c r="B117" s="27"/>
      <c r="C117" s="5">
        <v>4210</v>
      </c>
      <c r="D117" s="2" t="s">
        <v>19</v>
      </c>
      <c r="E117" s="83">
        <v>3700</v>
      </c>
      <c r="F117" s="69"/>
    </row>
    <row r="118" spans="1:6" ht="12.75">
      <c r="A118" s="21" t="s">
        <v>33</v>
      </c>
      <c r="B118" s="26"/>
      <c r="C118" s="12"/>
      <c r="D118" s="33" t="s">
        <v>99</v>
      </c>
      <c r="E118" s="82">
        <f>E121</f>
        <v>5792</v>
      </c>
      <c r="F118" s="69"/>
    </row>
    <row r="119" spans="1:6" ht="12.75">
      <c r="A119" s="26"/>
      <c r="B119" s="27" t="s">
        <v>38</v>
      </c>
      <c r="C119" s="3"/>
      <c r="D119" s="13" t="s">
        <v>39</v>
      </c>
      <c r="E119" s="82">
        <f>E120</f>
        <v>224</v>
      </c>
      <c r="F119" s="69"/>
    </row>
    <row r="120" spans="1:6" ht="12.75">
      <c r="A120" s="26"/>
      <c r="B120" s="26"/>
      <c r="C120" s="3">
        <v>4610</v>
      </c>
      <c r="D120" s="14" t="s">
        <v>170</v>
      </c>
      <c r="E120" s="87">
        <v>224</v>
      </c>
      <c r="F120" s="69"/>
    </row>
    <row r="121" spans="1:6" ht="12.75">
      <c r="A121" s="27"/>
      <c r="B121" s="27" t="s">
        <v>43</v>
      </c>
      <c r="D121" t="s">
        <v>1</v>
      </c>
      <c r="E121" s="83">
        <f>SUM(E122:E124)</f>
        <v>5792</v>
      </c>
      <c r="F121" s="69"/>
    </row>
    <row r="122" spans="1:6" ht="12.75">
      <c r="A122" s="27"/>
      <c r="B122" s="27"/>
      <c r="C122" s="3">
        <v>4300</v>
      </c>
      <c r="D122" s="13" t="s">
        <v>22</v>
      </c>
      <c r="E122" s="83">
        <v>12</v>
      </c>
      <c r="F122" s="69"/>
    </row>
    <row r="123" spans="1:6" ht="12.75">
      <c r="A123" s="27"/>
      <c r="B123" s="27"/>
      <c r="C123" s="3">
        <v>4580</v>
      </c>
      <c r="D123" s="40" t="s">
        <v>392</v>
      </c>
      <c r="E123" s="83">
        <v>180</v>
      </c>
      <c r="F123" s="69"/>
    </row>
    <row r="124" spans="1:6" ht="12.75">
      <c r="A124" s="27"/>
      <c r="B124" s="27"/>
      <c r="C124" s="5">
        <v>4600</v>
      </c>
      <c r="D124" s="2" t="s">
        <v>350</v>
      </c>
      <c r="E124" s="83">
        <v>5600</v>
      </c>
      <c r="F124" s="69"/>
    </row>
    <row r="125" spans="1:6" ht="12.75">
      <c r="A125" s="27"/>
      <c r="B125" s="27"/>
      <c r="D125" s="2" t="s">
        <v>351</v>
      </c>
      <c r="E125" s="83"/>
      <c r="F125" s="69"/>
    </row>
    <row r="126" spans="1:6" ht="12.75">
      <c r="A126" s="27"/>
      <c r="B126" s="27"/>
      <c r="E126" s="78"/>
      <c r="F126" s="69"/>
    </row>
    <row r="127" spans="1:6" ht="12.75">
      <c r="A127" s="26" t="s">
        <v>90</v>
      </c>
      <c r="B127" s="26"/>
      <c r="C127" s="12"/>
      <c r="D127" s="22" t="s">
        <v>3</v>
      </c>
      <c r="E127" s="86">
        <f>E140+E164+E148+E128+E136+E153</f>
        <v>5987609.26</v>
      </c>
      <c r="F127" s="90"/>
    </row>
    <row r="128" spans="1:6" s="56" customFormat="1" ht="12.75">
      <c r="A128" s="95"/>
      <c r="B128" s="95" t="s">
        <v>280</v>
      </c>
      <c r="C128" s="96"/>
      <c r="D128" s="55" t="s">
        <v>2</v>
      </c>
      <c r="E128" s="87">
        <f>SUM(E129:E135)</f>
        <v>131550</v>
      </c>
      <c r="F128" s="102"/>
    </row>
    <row r="129" spans="1:6" ht="12.75">
      <c r="A129" s="26"/>
      <c r="B129" s="26"/>
      <c r="C129" s="50">
        <v>2540</v>
      </c>
      <c r="D129" s="51" t="s">
        <v>175</v>
      </c>
      <c r="E129" s="87">
        <v>129000</v>
      </c>
      <c r="F129" s="90"/>
    </row>
    <row r="130" spans="1:6" ht="12.75">
      <c r="A130" s="26"/>
      <c r="B130" s="26"/>
      <c r="C130" s="50"/>
      <c r="D130" s="51" t="s">
        <v>176</v>
      </c>
      <c r="E130" s="86"/>
      <c r="F130" s="90"/>
    </row>
    <row r="131" spans="1:6" ht="12.75">
      <c r="A131" s="26"/>
      <c r="B131" s="26"/>
      <c r="C131" s="5">
        <v>2830</v>
      </c>
      <c r="D131" t="s">
        <v>89</v>
      </c>
      <c r="E131" s="87">
        <v>1050</v>
      </c>
      <c r="F131" s="90"/>
    </row>
    <row r="132" spans="1:6" ht="12.75">
      <c r="A132" s="26"/>
      <c r="B132" s="26"/>
      <c r="D132" t="s">
        <v>96</v>
      </c>
      <c r="E132" s="86"/>
      <c r="F132" s="90"/>
    </row>
    <row r="133" spans="1:6" ht="12.75">
      <c r="A133" s="26"/>
      <c r="B133" s="26"/>
      <c r="D133" t="s">
        <v>164</v>
      </c>
      <c r="E133" s="86"/>
      <c r="F133" s="90"/>
    </row>
    <row r="134" spans="1:6" ht="12.75">
      <c r="A134" s="26"/>
      <c r="B134" s="26"/>
      <c r="D134" t="s">
        <v>163</v>
      </c>
      <c r="E134" s="86"/>
      <c r="F134" s="90"/>
    </row>
    <row r="135" spans="1:6" ht="12.75">
      <c r="A135" s="26"/>
      <c r="B135" s="26"/>
      <c r="C135" s="5">
        <v>4240</v>
      </c>
      <c r="D135" t="s">
        <v>248</v>
      </c>
      <c r="E135" s="87">
        <v>1500</v>
      </c>
      <c r="F135" s="90"/>
    </row>
    <row r="136" spans="1:6" ht="12.75">
      <c r="A136" s="26"/>
      <c r="B136" s="95" t="s">
        <v>314</v>
      </c>
      <c r="C136" s="50"/>
      <c r="D136" s="14" t="s">
        <v>315</v>
      </c>
      <c r="E136" s="87">
        <f>E137</f>
        <v>15500</v>
      </c>
      <c r="F136" s="90"/>
    </row>
    <row r="137" spans="1:6" ht="12.75">
      <c r="A137" s="26"/>
      <c r="B137" s="26"/>
      <c r="C137" s="7">
        <v>4330</v>
      </c>
      <c r="D137" s="2" t="s">
        <v>141</v>
      </c>
      <c r="E137" s="87">
        <v>15500</v>
      </c>
      <c r="F137" s="90"/>
    </row>
    <row r="138" spans="1:6" ht="12.75">
      <c r="A138" s="26"/>
      <c r="B138" s="26"/>
      <c r="D138" t="s">
        <v>142</v>
      </c>
      <c r="E138" s="86"/>
      <c r="F138" s="90"/>
    </row>
    <row r="139" spans="1:6" ht="12.75">
      <c r="A139" s="26"/>
      <c r="B139" s="26"/>
      <c r="C139" s="50"/>
      <c r="D139" s="51"/>
      <c r="E139" s="86"/>
      <c r="F139" s="90"/>
    </row>
    <row r="140" spans="1:6" ht="12.75">
      <c r="A140" s="49"/>
      <c r="B140" s="49" t="s">
        <v>195</v>
      </c>
      <c r="C140" s="50"/>
      <c r="D140" s="51" t="s">
        <v>192</v>
      </c>
      <c r="E140" s="84">
        <f>SUM(E141:E146)</f>
        <v>4243475</v>
      </c>
      <c r="F140" s="91"/>
    </row>
    <row r="141" spans="1:6" ht="12.75">
      <c r="A141" s="49"/>
      <c r="B141" s="49"/>
      <c r="C141" s="50">
        <v>2310</v>
      </c>
      <c r="D141" s="14" t="s">
        <v>295</v>
      </c>
      <c r="E141" s="84">
        <v>17616</v>
      </c>
      <c r="F141" s="91"/>
    </row>
    <row r="142" spans="1:6" ht="12.75">
      <c r="A142" s="49"/>
      <c r="B142" s="49"/>
      <c r="C142" s="50"/>
      <c r="D142" s="14" t="s">
        <v>207</v>
      </c>
      <c r="E142" s="84"/>
      <c r="F142" s="91"/>
    </row>
    <row r="143" spans="1:6" ht="12.75">
      <c r="A143" s="49"/>
      <c r="B143" s="49"/>
      <c r="C143" s="50"/>
      <c r="D143" s="14" t="s">
        <v>208</v>
      </c>
      <c r="E143" s="84"/>
      <c r="F143" s="91"/>
    </row>
    <row r="144" spans="1:6" ht="12.75">
      <c r="A144" s="26"/>
      <c r="B144" s="26"/>
      <c r="C144" s="50">
        <v>2540</v>
      </c>
      <c r="D144" s="51" t="s">
        <v>175</v>
      </c>
      <c r="E144" s="84">
        <v>4142785</v>
      </c>
      <c r="F144" s="90"/>
    </row>
    <row r="145" spans="1:6" ht="12.75">
      <c r="A145" s="26"/>
      <c r="B145" s="26"/>
      <c r="C145" s="50"/>
      <c r="D145" s="51" t="s">
        <v>176</v>
      </c>
      <c r="E145" s="86"/>
      <c r="F145" s="90"/>
    </row>
    <row r="146" spans="1:6" ht="12.75">
      <c r="A146" s="26"/>
      <c r="B146" s="26"/>
      <c r="C146" s="7">
        <v>4330</v>
      </c>
      <c r="D146" s="2" t="s">
        <v>141</v>
      </c>
      <c r="E146" s="87">
        <v>83074</v>
      </c>
      <c r="F146" s="90"/>
    </row>
    <row r="147" spans="1:6" s="2" customFormat="1" ht="12.75">
      <c r="A147" s="26"/>
      <c r="B147" s="26"/>
      <c r="C147" s="5"/>
      <c r="D147" t="s">
        <v>142</v>
      </c>
      <c r="E147" s="86"/>
      <c r="F147" s="90"/>
    </row>
    <row r="148" spans="1:6" ht="12.75">
      <c r="A148" s="49"/>
      <c r="B148" s="27" t="s">
        <v>238</v>
      </c>
      <c r="C148" s="50"/>
      <c r="D148" s="14" t="s">
        <v>239</v>
      </c>
      <c r="E148" s="84">
        <f>E152</f>
        <v>1580268.22</v>
      </c>
      <c r="F148" s="91"/>
    </row>
    <row r="149" spans="1:6" ht="12.75">
      <c r="A149" s="49"/>
      <c r="B149" s="49"/>
      <c r="C149" s="50"/>
      <c r="D149" s="14" t="s">
        <v>240</v>
      </c>
      <c r="E149" s="84"/>
      <c r="F149" s="91"/>
    </row>
    <row r="150" spans="1:6" ht="12.75">
      <c r="A150" s="49"/>
      <c r="B150" s="49"/>
      <c r="C150" s="50"/>
      <c r="D150" s="14" t="s">
        <v>241</v>
      </c>
      <c r="E150" s="84"/>
      <c r="F150" s="91"/>
    </row>
    <row r="151" spans="1:6" ht="12.75">
      <c r="A151" s="49"/>
      <c r="B151" s="49"/>
      <c r="C151" s="50"/>
      <c r="D151" s="14" t="s">
        <v>242</v>
      </c>
      <c r="E151" s="84"/>
      <c r="F151" s="91"/>
    </row>
    <row r="152" spans="1:6" ht="12.75">
      <c r="A152" s="49"/>
      <c r="B152" s="49"/>
      <c r="C152" s="50">
        <v>2540</v>
      </c>
      <c r="D152" s="51" t="s">
        <v>175</v>
      </c>
      <c r="E152" s="84">
        <v>1580268.22</v>
      </c>
      <c r="F152" s="91"/>
    </row>
    <row r="153" spans="1:6" ht="12.75">
      <c r="A153" s="49"/>
      <c r="B153" s="27" t="s">
        <v>368</v>
      </c>
      <c r="C153" s="50"/>
      <c r="D153" s="14" t="s">
        <v>364</v>
      </c>
      <c r="E153" s="84">
        <f>SUM(E156:E163)</f>
        <v>4516.04</v>
      </c>
      <c r="F153" s="91"/>
    </row>
    <row r="154" spans="1:6" ht="12.75">
      <c r="A154" s="49"/>
      <c r="B154" s="49"/>
      <c r="C154" s="50"/>
      <c r="D154" s="14" t="s">
        <v>369</v>
      </c>
      <c r="E154" s="84"/>
      <c r="F154" s="91"/>
    </row>
    <row r="155" spans="1:6" ht="12.75">
      <c r="A155" s="49"/>
      <c r="B155" s="49"/>
      <c r="C155" s="50"/>
      <c r="D155" s="14" t="s">
        <v>366</v>
      </c>
      <c r="E155" s="84"/>
      <c r="F155" s="91"/>
    </row>
    <row r="156" spans="1:6" ht="12.75">
      <c r="A156" s="49"/>
      <c r="B156" s="49"/>
      <c r="C156" s="5">
        <v>2830</v>
      </c>
      <c r="D156" t="s">
        <v>89</v>
      </c>
      <c r="E156" s="84">
        <v>1667.16</v>
      </c>
      <c r="F156" s="91"/>
    </row>
    <row r="157" spans="1:6" ht="12.75">
      <c r="A157" s="49"/>
      <c r="B157" s="49"/>
      <c r="D157" t="s">
        <v>96</v>
      </c>
      <c r="E157" s="84"/>
      <c r="F157" s="91"/>
    </row>
    <row r="158" spans="1:6" ht="12.75">
      <c r="A158" s="49"/>
      <c r="B158" s="49"/>
      <c r="D158" t="s">
        <v>164</v>
      </c>
      <c r="E158" s="84"/>
      <c r="F158" s="91"/>
    </row>
    <row r="159" spans="1:6" ht="12.75">
      <c r="A159" s="49"/>
      <c r="B159" s="49"/>
      <c r="D159" t="s">
        <v>163</v>
      </c>
      <c r="E159" s="84"/>
      <c r="F159" s="91"/>
    </row>
    <row r="160" spans="1:6" ht="12.75">
      <c r="A160" s="49"/>
      <c r="B160" s="49"/>
      <c r="C160" s="5">
        <v>4010</v>
      </c>
      <c r="D160" t="s">
        <v>16</v>
      </c>
      <c r="E160" s="84">
        <v>2380</v>
      </c>
      <c r="F160" s="91"/>
    </row>
    <row r="161" spans="1:6" ht="12.75">
      <c r="A161" s="49"/>
      <c r="B161" s="49"/>
      <c r="C161" s="5">
        <v>4110</v>
      </c>
      <c r="D161" t="s">
        <v>18</v>
      </c>
      <c r="E161" s="84">
        <v>409.89</v>
      </c>
      <c r="F161" s="91"/>
    </row>
    <row r="162" spans="1:6" ht="12.75">
      <c r="A162" s="49"/>
      <c r="B162" s="49"/>
      <c r="C162" s="5">
        <v>4120</v>
      </c>
      <c r="D162" t="s">
        <v>318</v>
      </c>
      <c r="E162" s="84">
        <v>58.99</v>
      </c>
      <c r="F162" s="91"/>
    </row>
    <row r="163" spans="1:6" ht="12.75">
      <c r="A163" s="49"/>
      <c r="B163" s="49"/>
      <c r="C163" s="5">
        <v>4240</v>
      </c>
      <c r="D163" t="s">
        <v>248</v>
      </c>
      <c r="E163" s="84">
        <v>0</v>
      </c>
      <c r="F163" s="91"/>
    </row>
    <row r="164" spans="1:6" ht="12.75">
      <c r="A164" s="27"/>
      <c r="B164" s="27" t="s">
        <v>128</v>
      </c>
      <c r="C164" s="3"/>
      <c r="D164" s="14" t="s">
        <v>1</v>
      </c>
      <c r="E164" s="83">
        <f>SUM(E165:E175)</f>
        <v>12300</v>
      </c>
      <c r="F164" s="69"/>
    </row>
    <row r="165" spans="1:6" ht="12.75">
      <c r="A165" s="27"/>
      <c r="B165" s="27"/>
      <c r="C165" s="5">
        <v>2360</v>
      </c>
      <c r="D165" t="s">
        <v>198</v>
      </c>
      <c r="E165" s="83">
        <v>5000</v>
      </c>
      <c r="F165" s="69"/>
    </row>
    <row r="166" spans="1:6" ht="12.75">
      <c r="A166" s="27"/>
      <c r="B166" s="27"/>
      <c r="D166" t="s">
        <v>199</v>
      </c>
      <c r="E166" s="83"/>
      <c r="F166" s="69"/>
    </row>
    <row r="167" spans="1:6" ht="12.75">
      <c r="A167" s="27"/>
      <c r="B167" s="27"/>
      <c r="D167" t="s">
        <v>200</v>
      </c>
      <c r="E167" s="83"/>
      <c r="F167" s="69"/>
    </row>
    <row r="168" spans="1:6" ht="12.75">
      <c r="A168" s="27"/>
      <c r="B168" s="27"/>
      <c r="D168" t="s">
        <v>201</v>
      </c>
      <c r="E168" s="83"/>
      <c r="F168" s="69"/>
    </row>
    <row r="169" spans="1:6" ht="12.75">
      <c r="A169" s="27"/>
      <c r="B169" s="27"/>
      <c r="D169" t="s">
        <v>202</v>
      </c>
      <c r="E169" s="83"/>
      <c r="F169" s="69"/>
    </row>
    <row r="170" spans="1:6" ht="12.75">
      <c r="A170" s="27"/>
      <c r="B170" s="27"/>
      <c r="C170" s="5">
        <v>4110</v>
      </c>
      <c r="D170" t="s">
        <v>18</v>
      </c>
      <c r="E170" s="83">
        <v>0</v>
      </c>
      <c r="F170" s="69"/>
    </row>
    <row r="171" spans="1:6" ht="12.75">
      <c r="A171" s="27"/>
      <c r="B171" s="27"/>
      <c r="C171" s="5">
        <v>4170</v>
      </c>
      <c r="D171" t="s">
        <v>144</v>
      </c>
      <c r="E171" s="83">
        <v>800</v>
      </c>
      <c r="F171" s="69"/>
    </row>
    <row r="172" spans="1:6" ht="12.75">
      <c r="A172" s="27"/>
      <c r="B172" s="27"/>
      <c r="C172" s="5">
        <v>4190</v>
      </c>
      <c r="D172" t="s">
        <v>252</v>
      </c>
      <c r="E172" s="83">
        <v>1000</v>
      </c>
      <c r="F172" s="69"/>
    </row>
    <row r="173" spans="1:6" ht="12.75">
      <c r="A173" s="27"/>
      <c r="B173" s="27"/>
      <c r="C173" s="5">
        <v>4210</v>
      </c>
      <c r="D173" s="2" t="s">
        <v>19</v>
      </c>
      <c r="E173" s="83">
        <v>3000</v>
      </c>
      <c r="F173" s="69"/>
    </row>
    <row r="174" spans="1:6" ht="12.75">
      <c r="A174" s="27"/>
      <c r="B174" s="27"/>
      <c r="C174" s="5">
        <v>4220</v>
      </c>
      <c r="D174" t="s">
        <v>26</v>
      </c>
      <c r="E174" s="83">
        <v>1000</v>
      </c>
      <c r="F174" s="69"/>
    </row>
    <row r="175" spans="1:6" ht="13.5" customHeight="1">
      <c r="A175" s="27"/>
      <c r="B175" s="27"/>
      <c r="C175" s="3">
        <v>4300</v>
      </c>
      <c r="D175" s="13" t="s">
        <v>22</v>
      </c>
      <c r="E175" s="83">
        <v>1500</v>
      </c>
      <c r="F175" s="69"/>
    </row>
    <row r="176" spans="1:6" ht="12.75">
      <c r="A176" s="27"/>
      <c r="B176" s="27"/>
      <c r="C176" s="3"/>
      <c r="D176" s="13"/>
      <c r="E176" s="83"/>
      <c r="F176" s="69"/>
    </row>
    <row r="177" spans="1:5" ht="12.75">
      <c r="A177" s="26" t="s">
        <v>79</v>
      </c>
      <c r="B177" s="26"/>
      <c r="C177" s="6"/>
      <c r="D177" s="4" t="s">
        <v>4</v>
      </c>
      <c r="E177" s="79">
        <f>E186+E200+E178+E211</f>
        <v>470611</v>
      </c>
    </row>
    <row r="178" spans="1:6" ht="12.75">
      <c r="A178" s="34"/>
      <c r="B178" s="34" t="s">
        <v>152</v>
      </c>
      <c r="C178" s="7"/>
      <c r="D178" s="2" t="s">
        <v>153</v>
      </c>
      <c r="E178" s="80">
        <f>SUM(E179:E185)</f>
        <v>9000</v>
      </c>
      <c r="F178" s="74"/>
    </row>
    <row r="179" spans="1:6" ht="12.75">
      <c r="A179" s="34"/>
      <c r="B179" s="34"/>
      <c r="C179" s="5">
        <v>2360</v>
      </c>
      <c r="D179" t="s">
        <v>198</v>
      </c>
      <c r="E179" s="80">
        <v>5000</v>
      </c>
      <c r="F179" s="74"/>
    </row>
    <row r="180" spans="1:6" ht="12.75">
      <c r="A180" s="34"/>
      <c r="B180" s="34"/>
      <c r="D180" t="s">
        <v>199</v>
      </c>
      <c r="E180" s="80"/>
      <c r="F180" s="74"/>
    </row>
    <row r="181" spans="1:6" ht="12.75">
      <c r="A181" s="34"/>
      <c r="B181" s="34"/>
      <c r="D181" t="s">
        <v>200</v>
      </c>
      <c r="E181" s="80"/>
      <c r="F181" s="74"/>
    </row>
    <row r="182" spans="1:6" ht="12.75">
      <c r="A182" s="34"/>
      <c r="B182" s="34"/>
      <c r="D182" t="s">
        <v>201</v>
      </c>
      <c r="E182" s="80"/>
      <c r="F182" s="74"/>
    </row>
    <row r="183" spans="1:6" ht="12.75">
      <c r="A183" s="34"/>
      <c r="B183" s="34"/>
      <c r="D183" t="s">
        <v>202</v>
      </c>
      <c r="E183" s="80"/>
      <c r="F183" s="74"/>
    </row>
    <row r="184" spans="1:6" ht="12.75">
      <c r="A184" s="34"/>
      <c r="B184" s="34"/>
      <c r="C184" s="5">
        <v>4210</v>
      </c>
      <c r="D184" s="2" t="s">
        <v>19</v>
      </c>
      <c r="E184" s="80">
        <v>3000</v>
      </c>
      <c r="F184" s="74"/>
    </row>
    <row r="185" spans="1:6" ht="12.75">
      <c r="A185" s="34"/>
      <c r="B185" s="34"/>
      <c r="C185" s="3">
        <v>4300</v>
      </c>
      <c r="D185" s="13" t="s">
        <v>22</v>
      </c>
      <c r="E185" s="80">
        <v>1000</v>
      </c>
      <c r="F185" s="74"/>
    </row>
    <row r="186" spans="1:5" ht="12.75">
      <c r="A186" s="27"/>
      <c r="B186" s="27" t="s">
        <v>76</v>
      </c>
      <c r="D186" s="2" t="s">
        <v>5</v>
      </c>
      <c r="E186" s="76">
        <f>SUM(E187:E199)</f>
        <v>383572</v>
      </c>
    </row>
    <row r="187" spans="1:6" ht="12.75">
      <c r="A187" s="27"/>
      <c r="B187" s="27"/>
      <c r="C187" s="5">
        <v>2360</v>
      </c>
      <c r="D187" t="s">
        <v>198</v>
      </c>
      <c r="E187" s="76">
        <v>110000</v>
      </c>
      <c r="F187"/>
    </row>
    <row r="188" spans="1:6" ht="12.75">
      <c r="A188" s="27"/>
      <c r="B188" s="27"/>
      <c r="D188" t="s">
        <v>199</v>
      </c>
      <c r="F188"/>
    </row>
    <row r="189" spans="1:6" ht="12.75">
      <c r="A189" s="27"/>
      <c r="B189" s="27"/>
      <c r="D189" t="s">
        <v>200</v>
      </c>
      <c r="F189"/>
    </row>
    <row r="190" spans="1:6" ht="12.75">
      <c r="A190" s="27"/>
      <c r="B190" s="27"/>
      <c r="D190" t="s">
        <v>201</v>
      </c>
      <c r="F190"/>
    </row>
    <row r="191" spans="1:6" ht="12.75">
      <c r="A191" s="27"/>
      <c r="B191" s="27"/>
      <c r="D191" t="s">
        <v>202</v>
      </c>
      <c r="F191"/>
    </row>
    <row r="192" spans="1:6" ht="12.75">
      <c r="A192" s="27"/>
      <c r="B192" s="27"/>
      <c r="C192" s="5">
        <v>4110</v>
      </c>
      <c r="D192" t="s">
        <v>18</v>
      </c>
      <c r="E192" s="76">
        <v>410</v>
      </c>
      <c r="F192"/>
    </row>
    <row r="193" spans="1:6" ht="12.75">
      <c r="A193" s="27"/>
      <c r="B193" s="27"/>
      <c r="C193" s="5">
        <v>4120</v>
      </c>
      <c r="D193" t="s">
        <v>318</v>
      </c>
      <c r="E193" s="76">
        <v>100</v>
      </c>
      <c r="F193"/>
    </row>
    <row r="194" spans="1:6" ht="12.75">
      <c r="A194" s="27"/>
      <c r="B194" s="27"/>
      <c r="C194" s="5">
        <v>4170</v>
      </c>
      <c r="D194" t="s">
        <v>144</v>
      </c>
      <c r="E194" s="76">
        <v>55000</v>
      </c>
      <c r="F194"/>
    </row>
    <row r="195" spans="1:6" ht="12.75">
      <c r="A195" s="27"/>
      <c r="B195" s="27"/>
      <c r="C195" s="5">
        <v>4190</v>
      </c>
      <c r="D195" t="s">
        <v>252</v>
      </c>
      <c r="E195" s="76">
        <v>7000</v>
      </c>
      <c r="F195"/>
    </row>
    <row r="196" spans="1:6" ht="12.75">
      <c r="A196" s="27"/>
      <c r="B196" s="27"/>
      <c r="C196" s="5">
        <v>4210</v>
      </c>
      <c r="D196" s="2" t="s">
        <v>19</v>
      </c>
      <c r="E196" s="76">
        <v>22562</v>
      </c>
      <c r="F196"/>
    </row>
    <row r="197" spans="1:6" ht="12.75">
      <c r="A197" s="27"/>
      <c r="B197" s="27"/>
      <c r="C197" s="5">
        <v>4220</v>
      </c>
      <c r="D197" t="s">
        <v>26</v>
      </c>
      <c r="E197" s="76">
        <v>17000</v>
      </c>
      <c r="F197"/>
    </row>
    <row r="198" spans="1:6" ht="12.75">
      <c r="A198" s="27"/>
      <c r="B198" s="27"/>
      <c r="C198" s="3">
        <v>4300</v>
      </c>
      <c r="D198" s="13" t="s">
        <v>22</v>
      </c>
      <c r="E198" s="76">
        <v>165000</v>
      </c>
      <c r="F198"/>
    </row>
    <row r="199" spans="1:6" ht="12.75">
      <c r="A199" s="27"/>
      <c r="B199" s="27"/>
      <c r="C199" s="3">
        <v>4610</v>
      </c>
      <c r="D199" s="14" t="s">
        <v>170</v>
      </c>
      <c r="E199" s="76">
        <v>6500</v>
      </c>
      <c r="F199"/>
    </row>
    <row r="200" spans="1:6" ht="12.75">
      <c r="A200" s="27"/>
      <c r="B200" s="27" t="s">
        <v>100</v>
      </c>
      <c r="D200" t="s">
        <v>1</v>
      </c>
      <c r="E200" s="76">
        <f>SUM(E201:E209)</f>
        <v>68039</v>
      </c>
      <c r="F200"/>
    </row>
    <row r="201" spans="1:6" ht="12.75">
      <c r="A201" s="27"/>
      <c r="B201" s="27"/>
      <c r="C201" s="5">
        <v>2360</v>
      </c>
      <c r="D201" t="s">
        <v>198</v>
      </c>
      <c r="E201" s="76">
        <v>20000</v>
      </c>
      <c r="F201"/>
    </row>
    <row r="202" spans="1:6" ht="12.75">
      <c r="A202" s="27"/>
      <c r="B202" s="27"/>
      <c r="D202" t="s">
        <v>199</v>
      </c>
      <c r="F202"/>
    </row>
    <row r="203" spans="1:4" ht="12.75">
      <c r="A203" s="27"/>
      <c r="B203" s="27"/>
      <c r="D203" t="s">
        <v>200</v>
      </c>
    </row>
    <row r="204" spans="1:4" ht="12.75">
      <c r="A204" s="27"/>
      <c r="B204" s="27"/>
      <c r="D204" t="s">
        <v>201</v>
      </c>
    </row>
    <row r="205" spans="1:4" ht="12.75">
      <c r="A205" s="27"/>
      <c r="B205" s="27"/>
      <c r="D205" t="s">
        <v>202</v>
      </c>
    </row>
    <row r="206" spans="1:5" ht="12.75">
      <c r="A206" s="27"/>
      <c r="B206" s="27"/>
      <c r="C206" s="5">
        <v>4210</v>
      </c>
      <c r="D206" s="2" t="s">
        <v>19</v>
      </c>
      <c r="E206" s="76">
        <v>1839</v>
      </c>
    </row>
    <row r="207" spans="1:5" ht="12.75">
      <c r="A207" s="27"/>
      <c r="B207" s="27"/>
      <c r="C207" s="5">
        <v>4220</v>
      </c>
      <c r="D207" t="s">
        <v>26</v>
      </c>
      <c r="E207" s="76">
        <v>2000</v>
      </c>
    </row>
    <row r="208" spans="1:5" ht="12.75">
      <c r="A208" s="27"/>
      <c r="B208" s="27"/>
      <c r="C208" s="3">
        <v>4300</v>
      </c>
      <c r="D208" s="13" t="s">
        <v>22</v>
      </c>
      <c r="E208" s="76">
        <v>44000</v>
      </c>
    </row>
    <row r="209" spans="1:5" ht="12.75">
      <c r="A209" s="27"/>
      <c r="B209" s="27"/>
      <c r="C209" s="3">
        <v>4430</v>
      </c>
      <c r="D209" s="40" t="s">
        <v>131</v>
      </c>
      <c r="E209" s="76">
        <v>200</v>
      </c>
    </row>
    <row r="210" spans="1:4" ht="12.75">
      <c r="A210" s="27"/>
      <c r="B210" s="27"/>
      <c r="C210" s="3"/>
      <c r="D210" s="40"/>
    </row>
    <row r="211" spans="1:5" ht="12.75">
      <c r="A211" s="27"/>
      <c r="B211" s="27" t="s">
        <v>100</v>
      </c>
      <c r="D211" t="s">
        <v>386</v>
      </c>
      <c r="E211" s="76">
        <f>E213</f>
        <v>10000</v>
      </c>
    </row>
    <row r="212" spans="1:4" ht="12.75">
      <c r="A212" s="27"/>
      <c r="B212" s="27"/>
      <c r="D212" t="s">
        <v>378</v>
      </c>
    </row>
    <row r="213" spans="1:5" ht="12.75">
      <c r="A213" s="27"/>
      <c r="B213" s="27"/>
      <c r="C213" s="3">
        <v>4300</v>
      </c>
      <c r="D213" s="13" t="s">
        <v>22</v>
      </c>
      <c r="E213" s="76">
        <v>10000</v>
      </c>
    </row>
    <row r="214" spans="1:4" ht="12.75">
      <c r="A214" s="27"/>
      <c r="B214" s="27"/>
      <c r="C214" s="3"/>
      <c r="D214" s="13"/>
    </row>
    <row r="215" spans="1:6" ht="12.75">
      <c r="A215" s="26" t="s">
        <v>127</v>
      </c>
      <c r="B215" s="26"/>
      <c r="C215" s="12"/>
      <c r="D215" s="33" t="s">
        <v>125</v>
      </c>
      <c r="E215" s="79">
        <f>E222+E216</f>
        <v>53000</v>
      </c>
      <c r="F215" s="72"/>
    </row>
    <row r="216" spans="1:6" s="56" customFormat="1" ht="12.75">
      <c r="A216" s="95"/>
      <c r="B216" s="95" t="s">
        <v>249</v>
      </c>
      <c r="C216" s="96"/>
      <c r="D216" s="98" t="s">
        <v>250</v>
      </c>
      <c r="E216" s="88">
        <f>E217</f>
        <v>2000</v>
      </c>
      <c r="F216" s="92"/>
    </row>
    <row r="217" spans="1:6" s="56" customFormat="1" ht="12.75">
      <c r="A217" s="95"/>
      <c r="B217" s="95"/>
      <c r="C217" s="5">
        <v>2360</v>
      </c>
      <c r="D217" t="s">
        <v>198</v>
      </c>
      <c r="E217" s="88">
        <v>2000</v>
      </c>
      <c r="F217" s="92"/>
    </row>
    <row r="218" spans="1:6" s="56" customFormat="1" ht="12.75">
      <c r="A218" s="95"/>
      <c r="B218" s="95"/>
      <c r="C218" s="5"/>
      <c r="D218" t="s">
        <v>199</v>
      </c>
      <c r="E218" s="88"/>
      <c r="F218" s="92"/>
    </row>
    <row r="219" spans="1:6" ht="12.75">
      <c r="A219" s="26"/>
      <c r="B219" s="26"/>
      <c r="D219" t="s">
        <v>200</v>
      </c>
      <c r="E219" s="79"/>
      <c r="F219" s="72"/>
    </row>
    <row r="220" spans="1:6" ht="12.75">
      <c r="A220" s="26"/>
      <c r="B220" s="26"/>
      <c r="D220" t="s">
        <v>201</v>
      </c>
      <c r="E220" s="79"/>
      <c r="F220" s="72"/>
    </row>
    <row r="221" spans="1:6" ht="12.75">
      <c r="A221" s="26"/>
      <c r="B221" s="26"/>
      <c r="D221" t="s">
        <v>202</v>
      </c>
      <c r="E221" s="79"/>
      <c r="F221" s="72"/>
    </row>
    <row r="222" spans="1:5" ht="12.75">
      <c r="A222" s="27"/>
      <c r="B222" s="27" t="s">
        <v>154</v>
      </c>
      <c r="C222" s="3"/>
      <c r="D222" s="40" t="s">
        <v>1</v>
      </c>
      <c r="E222" s="76">
        <f>SUM(E223:E232)</f>
        <v>51000</v>
      </c>
    </row>
    <row r="223" spans="1:5" ht="12.75">
      <c r="A223" s="27"/>
      <c r="B223" s="27"/>
      <c r="C223" s="5">
        <v>2360</v>
      </c>
      <c r="D223" t="s">
        <v>198</v>
      </c>
      <c r="E223" s="76">
        <v>40000</v>
      </c>
    </row>
    <row r="224" spans="1:4" ht="12.75">
      <c r="A224" s="27"/>
      <c r="B224" s="27"/>
      <c r="D224" t="s">
        <v>199</v>
      </c>
    </row>
    <row r="225" spans="1:4" ht="12.75">
      <c r="A225" s="27"/>
      <c r="B225" s="27"/>
      <c r="D225" t="s">
        <v>200</v>
      </c>
    </row>
    <row r="226" spans="1:4" ht="12.75">
      <c r="A226" s="27"/>
      <c r="B226" s="27"/>
      <c r="D226" t="s">
        <v>201</v>
      </c>
    </row>
    <row r="227" spans="1:4" ht="12.75">
      <c r="A227" s="27"/>
      <c r="B227" s="27"/>
      <c r="D227" t="s">
        <v>202</v>
      </c>
    </row>
    <row r="228" spans="1:5" ht="12.75">
      <c r="A228" s="27"/>
      <c r="B228" s="27"/>
      <c r="C228" s="5">
        <v>4170</v>
      </c>
      <c r="D228" t="s">
        <v>144</v>
      </c>
      <c r="E228" s="76">
        <v>1000</v>
      </c>
    </row>
    <row r="229" spans="1:5" ht="12.75">
      <c r="A229" s="27"/>
      <c r="B229" s="27"/>
      <c r="C229" s="5">
        <v>4190</v>
      </c>
      <c r="D229" t="s">
        <v>252</v>
      </c>
      <c r="E229" s="76">
        <v>1000</v>
      </c>
    </row>
    <row r="230" spans="1:5" ht="12.75">
      <c r="A230" s="27"/>
      <c r="B230" s="27"/>
      <c r="C230" s="5">
        <v>4210</v>
      </c>
      <c r="D230" s="2" t="s">
        <v>19</v>
      </c>
      <c r="E230" s="76">
        <v>3000</v>
      </c>
    </row>
    <row r="231" spans="1:5" ht="12.75">
      <c r="A231" s="27"/>
      <c r="B231" s="27"/>
      <c r="C231" s="5">
        <v>4220</v>
      </c>
      <c r="D231" s="2" t="s">
        <v>26</v>
      </c>
      <c r="E231" s="76">
        <v>1000</v>
      </c>
    </row>
    <row r="232" spans="1:5" ht="12.75">
      <c r="A232" s="27"/>
      <c r="B232" s="27"/>
      <c r="C232" s="3">
        <v>4300</v>
      </c>
      <c r="D232" s="13" t="s">
        <v>22</v>
      </c>
      <c r="E232" s="76">
        <v>5000</v>
      </c>
    </row>
    <row r="233" spans="1:4" ht="12.75">
      <c r="A233" s="27"/>
      <c r="B233" s="27"/>
      <c r="C233" s="3"/>
      <c r="D233" s="40"/>
    </row>
    <row r="234" spans="1:6" s="47" customFormat="1" ht="12.75">
      <c r="A234" s="44" t="s">
        <v>288</v>
      </c>
      <c r="B234" s="44"/>
      <c r="C234" s="45"/>
      <c r="D234" s="46" t="s">
        <v>279</v>
      </c>
      <c r="E234" s="81">
        <f>E235</f>
        <v>1000</v>
      </c>
      <c r="F234" s="73"/>
    </row>
    <row r="235" spans="1:5" ht="12.75">
      <c r="A235" s="27"/>
      <c r="B235" s="27" t="s">
        <v>263</v>
      </c>
      <c r="C235" s="3"/>
      <c r="D235" s="40" t="s">
        <v>1</v>
      </c>
      <c r="E235" s="76">
        <f>E236</f>
        <v>1000</v>
      </c>
    </row>
    <row r="236" spans="1:5" ht="12.75">
      <c r="A236" s="27"/>
      <c r="B236" s="27"/>
      <c r="C236" s="5">
        <v>2360</v>
      </c>
      <c r="D236" t="s">
        <v>198</v>
      </c>
      <c r="E236" s="76">
        <v>1000</v>
      </c>
    </row>
    <row r="237" spans="1:4" ht="12.75">
      <c r="A237" s="27"/>
      <c r="B237" s="27"/>
      <c r="D237" t="s">
        <v>199</v>
      </c>
    </row>
    <row r="238" spans="1:4" ht="12.75">
      <c r="A238" s="27"/>
      <c r="B238" s="27"/>
      <c r="D238" t="s">
        <v>200</v>
      </c>
    </row>
    <row r="239" spans="1:4" ht="12.75">
      <c r="A239" s="27"/>
      <c r="B239" s="27"/>
      <c r="D239" t="s">
        <v>201</v>
      </c>
    </row>
    <row r="240" spans="1:4" ht="12.75">
      <c r="A240" s="27"/>
      <c r="B240" s="27"/>
      <c r="D240" t="s">
        <v>202</v>
      </c>
    </row>
    <row r="241" spans="1:2" ht="12.75">
      <c r="A241" s="27"/>
      <c r="B241" s="27"/>
    </row>
    <row r="242" spans="1:6" ht="12.75">
      <c r="A242" s="44" t="s">
        <v>261</v>
      </c>
      <c r="B242" s="44"/>
      <c r="C242" s="48"/>
      <c r="D242" s="47" t="s">
        <v>262</v>
      </c>
      <c r="E242" s="81">
        <f>E250+E243+E245</f>
        <v>267794.2</v>
      </c>
      <c r="F242" s="73"/>
    </row>
    <row r="243" spans="1:6" ht="12.75">
      <c r="A243" s="44"/>
      <c r="B243" s="44" t="s">
        <v>268</v>
      </c>
      <c r="C243" s="48"/>
      <c r="D243" s="47" t="s">
        <v>269</v>
      </c>
      <c r="E243" s="81">
        <f>E244</f>
        <v>1000</v>
      </c>
      <c r="F243" s="73"/>
    </row>
    <row r="244" spans="1:6" ht="12.75">
      <c r="A244" s="44"/>
      <c r="B244" s="44"/>
      <c r="C244" s="3">
        <v>4300</v>
      </c>
      <c r="D244" s="13" t="s">
        <v>22</v>
      </c>
      <c r="E244" s="88">
        <v>1000</v>
      </c>
      <c r="F244" s="73"/>
    </row>
    <row r="245" spans="1:6" ht="12.75">
      <c r="A245" s="44"/>
      <c r="B245" s="44" t="s">
        <v>268</v>
      </c>
      <c r="C245" s="48"/>
      <c r="D245" s="47" t="s">
        <v>332</v>
      </c>
      <c r="E245" s="81">
        <f>SUM(E246:E248)</f>
        <v>794.2</v>
      </c>
      <c r="F245" s="73"/>
    </row>
    <row r="246" spans="1:6" ht="12.75">
      <c r="A246" s="44"/>
      <c r="B246" s="44"/>
      <c r="C246" s="5">
        <v>4010</v>
      </c>
      <c r="D246" t="s">
        <v>16</v>
      </c>
      <c r="E246" s="88">
        <v>662</v>
      </c>
      <c r="F246" s="73"/>
    </row>
    <row r="247" spans="1:6" ht="12.75">
      <c r="A247" s="44"/>
      <c r="B247" s="44"/>
      <c r="C247" s="5">
        <v>4110</v>
      </c>
      <c r="D247" t="s">
        <v>18</v>
      </c>
      <c r="E247" s="88">
        <v>114.2</v>
      </c>
      <c r="F247" s="73"/>
    </row>
    <row r="248" spans="1:6" ht="12.75">
      <c r="A248" s="44"/>
      <c r="B248" s="44"/>
      <c r="C248" s="5">
        <v>4120</v>
      </c>
      <c r="D248" t="s">
        <v>318</v>
      </c>
      <c r="E248" s="88">
        <v>18</v>
      </c>
      <c r="F248" s="73"/>
    </row>
    <row r="249" spans="1:6" ht="12.75">
      <c r="A249" s="44"/>
      <c r="B249" s="44"/>
      <c r="C249" s="3"/>
      <c r="D249" s="13"/>
      <c r="E249" s="88"/>
      <c r="F249" s="73"/>
    </row>
    <row r="250" spans="1:5" ht="12.75">
      <c r="A250" s="27"/>
      <c r="B250" s="27" t="s">
        <v>316</v>
      </c>
      <c r="D250" s="2" t="s">
        <v>317</v>
      </c>
      <c r="E250" s="76">
        <f>SUM(E251:E254)</f>
        <v>266000</v>
      </c>
    </row>
    <row r="251" spans="1:5" ht="12.75">
      <c r="A251" s="27"/>
      <c r="B251" s="27"/>
      <c r="C251" s="5">
        <v>2830</v>
      </c>
      <c r="D251" t="s">
        <v>89</v>
      </c>
      <c r="E251" s="76">
        <v>266000</v>
      </c>
    </row>
    <row r="252" spans="1:4" ht="12.75">
      <c r="A252" s="27"/>
      <c r="B252" s="27"/>
      <c r="D252" t="s">
        <v>96</v>
      </c>
    </row>
    <row r="253" spans="1:4" ht="12.75">
      <c r="A253" s="27"/>
      <c r="B253" s="27"/>
      <c r="D253" t="s">
        <v>164</v>
      </c>
    </row>
    <row r="254" spans="1:6" ht="12.75">
      <c r="A254" s="27"/>
      <c r="B254" s="27"/>
      <c r="D254" t="s">
        <v>163</v>
      </c>
      <c r="F254"/>
    </row>
    <row r="255" spans="1:6" ht="12.75">
      <c r="A255" s="27"/>
      <c r="B255" s="27"/>
      <c r="F255"/>
    </row>
    <row r="256" spans="1:6" ht="12.75">
      <c r="A256" s="6">
        <v>854</v>
      </c>
      <c r="B256" s="6"/>
      <c r="C256" s="6"/>
      <c r="D256" s="4" t="s">
        <v>25</v>
      </c>
      <c r="E256" s="79">
        <f>E257+E264+E261+E259</f>
        <v>374465.99</v>
      </c>
      <c r="F256"/>
    </row>
    <row r="257" spans="1:6" ht="12.75">
      <c r="A257" s="6"/>
      <c r="B257" s="27" t="s">
        <v>264</v>
      </c>
      <c r="C257" s="3"/>
      <c r="D257" s="40" t="s">
        <v>265</v>
      </c>
      <c r="E257" s="76">
        <f>E258</f>
        <v>149000</v>
      </c>
      <c r="F257"/>
    </row>
    <row r="258" spans="1:6" ht="12.75">
      <c r="A258" s="6"/>
      <c r="B258" s="27"/>
      <c r="C258" s="50">
        <v>2540</v>
      </c>
      <c r="D258" s="51" t="s">
        <v>175</v>
      </c>
      <c r="E258" s="76">
        <v>149000</v>
      </c>
      <c r="F258"/>
    </row>
    <row r="259" spans="1:6" ht="12.75">
      <c r="A259" s="27"/>
      <c r="B259" s="27" t="s">
        <v>150</v>
      </c>
      <c r="C259" s="3"/>
      <c r="D259" s="14" t="s">
        <v>266</v>
      </c>
      <c r="E259" s="76">
        <f>E260</f>
        <v>14665.99</v>
      </c>
      <c r="F259"/>
    </row>
    <row r="260" spans="1:6" ht="12.75">
      <c r="A260" s="6"/>
      <c r="B260" s="27"/>
      <c r="C260" s="50">
        <v>3260</v>
      </c>
      <c r="D260" s="14" t="s">
        <v>393</v>
      </c>
      <c r="E260" s="76">
        <v>14665.99</v>
      </c>
      <c r="F260"/>
    </row>
    <row r="261" spans="1:6" ht="12.75">
      <c r="A261" s="6"/>
      <c r="B261" s="27" t="s">
        <v>323</v>
      </c>
      <c r="C261" s="50"/>
      <c r="D261" s="14" t="s">
        <v>324</v>
      </c>
      <c r="E261" s="76">
        <f>E263</f>
        <v>88800</v>
      </c>
      <c r="F261"/>
    </row>
    <row r="262" spans="1:6" ht="12.75">
      <c r="A262" s="6"/>
      <c r="B262" s="27"/>
      <c r="C262" s="50"/>
      <c r="D262" s="14" t="s">
        <v>325</v>
      </c>
      <c r="F262"/>
    </row>
    <row r="263" spans="1:6" ht="12.75">
      <c r="A263" s="6"/>
      <c r="B263" s="27"/>
      <c r="C263" s="5">
        <v>3240</v>
      </c>
      <c r="D263" t="s">
        <v>143</v>
      </c>
      <c r="E263" s="76">
        <v>88800</v>
      </c>
      <c r="F263"/>
    </row>
    <row r="264" spans="1:6" ht="12.75">
      <c r="A264" s="6"/>
      <c r="B264" s="57">
        <v>85495</v>
      </c>
      <c r="D264" t="s">
        <v>281</v>
      </c>
      <c r="E264" s="83">
        <f>E265</f>
        <v>122000</v>
      </c>
      <c r="F264"/>
    </row>
    <row r="265" spans="1:6" ht="12.75">
      <c r="A265" s="6"/>
      <c r="B265" s="6"/>
      <c r="C265" s="5">
        <v>2360</v>
      </c>
      <c r="D265" t="s">
        <v>198</v>
      </c>
      <c r="E265" s="83">
        <v>122000</v>
      </c>
      <c r="F265"/>
    </row>
    <row r="266" spans="1:6" ht="12.75">
      <c r="A266" s="6"/>
      <c r="B266" s="6"/>
      <c r="D266" t="s">
        <v>199</v>
      </c>
      <c r="E266" s="83"/>
      <c r="F266"/>
    </row>
    <row r="267" spans="1:6" ht="12.75">
      <c r="A267" s="6"/>
      <c r="B267" s="6"/>
      <c r="D267" t="s">
        <v>200</v>
      </c>
      <c r="E267" s="83"/>
      <c r="F267"/>
    </row>
    <row r="268" spans="1:6" ht="12.75">
      <c r="A268" s="6"/>
      <c r="B268" s="6"/>
      <c r="D268" t="s">
        <v>201</v>
      </c>
      <c r="E268" s="83"/>
      <c r="F268"/>
    </row>
    <row r="269" spans="1:6" ht="12.75">
      <c r="A269" s="6"/>
      <c r="B269" s="6"/>
      <c r="D269" t="s">
        <v>202</v>
      </c>
      <c r="E269" s="83"/>
      <c r="F269"/>
    </row>
    <row r="270" spans="1:6" ht="12.75">
      <c r="A270" s="6"/>
      <c r="B270" s="6"/>
      <c r="E270" s="83"/>
      <c r="F270"/>
    </row>
    <row r="271" spans="1:6" ht="12.75">
      <c r="A271" s="21" t="s">
        <v>35</v>
      </c>
      <c r="B271" s="26"/>
      <c r="C271" s="12"/>
      <c r="D271" s="33" t="s">
        <v>29</v>
      </c>
      <c r="E271" s="79">
        <f>E272</f>
        <v>66100</v>
      </c>
      <c r="F271"/>
    </row>
    <row r="272" spans="1:5" ht="12.75">
      <c r="A272" s="20"/>
      <c r="B272" s="27" t="s">
        <v>146</v>
      </c>
      <c r="C272" s="3"/>
      <c r="D272" s="13" t="s">
        <v>147</v>
      </c>
      <c r="E272" s="76">
        <f>SUM(E273:E288)</f>
        <v>66100</v>
      </c>
    </row>
    <row r="273" spans="1:6" ht="12.75">
      <c r="A273" s="20"/>
      <c r="B273" s="27"/>
      <c r="C273" s="5">
        <v>2360</v>
      </c>
      <c r="D273" t="s">
        <v>198</v>
      </c>
      <c r="E273" s="76">
        <v>30000</v>
      </c>
      <c r="F273"/>
    </row>
    <row r="274" spans="1:6" ht="12.75">
      <c r="A274" s="20"/>
      <c r="B274" s="27"/>
      <c r="D274" t="s">
        <v>199</v>
      </c>
      <c r="F274"/>
    </row>
    <row r="275" spans="1:6" ht="12.75">
      <c r="A275" s="20"/>
      <c r="B275" s="27"/>
      <c r="D275" t="s">
        <v>200</v>
      </c>
      <c r="F275"/>
    </row>
    <row r="276" spans="1:6" ht="12.75">
      <c r="A276" s="20"/>
      <c r="B276" s="27"/>
      <c r="D276" t="s">
        <v>201</v>
      </c>
      <c r="F276"/>
    </row>
    <row r="277" spans="1:6" ht="12.75">
      <c r="A277" s="20"/>
      <c r="B277" s="27"/>
      <c r="D277" t="s">
        <v>202</v>
      </c>
      <c r="F277"/>
    </row>
    <row r="278" spans="1:6" ht="12.75">
      <c r="A278" s="20"/>
      <c r="B278" s="27"/>
      <c r="C278" s="5">
        <v>3040</v>
      </c>
      <c r="D278" s="2" t="s">
        <v>174</v>
      </c>
      <c r="E278" s="76">
        <v>3000</v>
      </c>
      <c r="F278"/>
    </row>
    <row r="279" spans="1:6" ht="12.75">
      <c r="A279" s="20"/>
      <c r="B279" s="27"/>
      <c r="D279" s="2" t="s">
        <v>169</v>
      </c>
      <c r="F279"/>
    </row>
    <row r="280" spans="1:6" ht="12.75">
      <c r="A280" s="20"/>
      <c r="B280" s="27"/>
      <c r="C280" s="5">
        <v>4110</v>
      </c>
      <c r="D280" t="s">
        <v>18</v>
      </c>
      <c r="E280" s="76">
        <v>1000</v>
      </c>
      <c r="F280"/>
    </row>
    <row r="281" spans="1:6" ht="12.75">
      <c r="A281" s="20"/>
      <c r="B281" s="27"/>
      <c r="C281" s="5">
        <v>4120</v>
      </c>
      <c r="D281" t="s">
        <v>318</v>
      </c>
      <c r="E281" s="76">
        <v>200</v>
      </c>
      <c r="F281"/>
    </row>
    <row r="282" spans="1:6" ht="12.75">
      <c r="A282" s="20"/>
      <c r="B282" s="27"/>
      <c r="C282" s="5">
        <v>4170</v>
      </c>
      <c r="D282" t="s">
        <v>144</v>
      </c>
      <c r="E282" s="76">
        <v>5000</v>
      </c>
      <c r="F282"/>
    </row>
    <row r="283" spans="1:6" ht="12.75">
      <c r="A283" s="20"/>
      <c r="B283" s="27"/>
      <c r="C283" s="5">
        <v>4190</v>
      </c>
      <c r="D283" t="s">
        <v>252</v>
      </c>
      <c r="E283" s="76">
        <v>8000</v>
      </c>
      <c r="F283"/>
    </row>
    <row r="284" spans="1:6" ht="12.75">
      <c r="A284" s="20"/>
      <c r="B284" s="27"/>
      <c r="C284" s="5">
        <v>4210</v>
      </c>
      <c r="D284" s="2" t="s">
        <v>19</v>
      </c>
      <c r="E284" s="76">
        <v>5000</v>
      </c>
      <c r="F284"/>
    </row>
    <row r="285" spans="1:6" ht="12.75">
      <c r="A285" s="20"/>
      <c r="B285" s="27"/>
      <c r="C285" s="5">
        <v>4220</v>
      </c>
      <c r="D285" s="2" t="s">
        <v>26</v>
      </c>
      <c r="E285" s="76">
        <v>2000</v>
      </c>
      <c r="F285"/>
    </row>
    <row r="286" spans="1:6" ht="12.75">
      <c r="A286" s="20"/>
      <c r="B286" s="27"/>
      <c r="C286" s="3">
        <v>4260</v>
      </c>
      <c r="D286" s="13" t="s">
        <v>20</v>
      </c>
      <c r="E286" s="76">
        <v>700</v>
      </c>
      <c r="F286"/>
    </row>
    <row r="287" spans="1:6" ht="12.75">
      <c r="A287" s="20"/>
      <c r="B287" s="27"/>
      <c r="C287" s="3">
        <v>4300</v>
      </c>
      <c r="D287" s="13" t="s">
        <v>22</v>
      </c>
      <c r="E287" s="76">
        <v>9200</v>
      </c>
      <c r="F287"/>
    </row>
    <row r="288" spans="1:6" ht="12.75">
      <c r="A288" s="20"/>
      <c r="B288" s="27"/>
      <c r="C288" s="3">
        <v>4430</v>
      </c>
      <c r="D288" s="40" t="s">
        <v>131</v>
      </c>
      <c r="E288" s="76">
        <v>2000</v>
      </c>
      <c r="F288"/>
    </row>
    <row r="289" spans="1:6" ht="12.75">
      <c r="A289" s="20"/>
      <c r="B289" s="27"/>
      <c r="C289" s="3"/>
      <c r="D289" s="40"/>
      <c r="F289"/>
    </row>
    <row r="290" spans="1:6" ht="12.75">
      <c r="A290" s="21" t="s">
        <v>36</v>
      </c>
      <c r="B290" s="26"/>
      <c r="C290" s="12"/>
      <c r="D290" s="33" t="s">
        <v>196</v>
      </c>
      <c r="E290" s="79">
        <f>E291</f>
        <v>191550</v>
      </c>
      <c r="F290"/>
    </row>
    <row r="291" spans="1:6" ht="12.75">
      <c r="A291" s="20"/>
      <c r="B291" s="27" t="s">
        <v>148</v>
      </c>
      <c r="C291" s="3"/>
      <c r="D291" s="13" t="s">
        <v>197</v>
      </c>
      <c r="E291" s="76">
        <f>SUM(E292:E307)</f>
        <v>191550</v>
      </c>
      <c r="F291"/>
    </row>
    <row r="292" spans="1:6" ht="12.75">
      <c r="A292" s="20"/>
      <c r="B292" s="27"/>
      <c r="C292" s="5">
        <v>2360</v>
      </c>
      <c r="D292" t="s">
        <v>198</v>
      </c>
      <c r="E292" s="76">
        <v>115000</v>
      </c>
      <c r="F292"/>
    </row>
    <row r="293" spans="1:6" ht="12.75">
      <c r="A293" s="20"/>
      <c r="B293" s="27"/>
      <c r="D293" t="s">
        <v>199</v>
      </c>
      <c r="F293"/>
    </row>
    <row r="294" spans="1:6" ht="12.75">
      <c r="A294" s="20"/>
      <c r="B294" s="27"/>
      <c r="D294" t="s">
        <v>200</v>
      </c>
      <c r="F294"/>
    </row>
    <row r="295" spans="1:6" ht="12.75">
      <c r="A295" s="20"/>
      <c r="B295" s="27"/>
      <c r="D295" t="s">
        <v>201</v>
      </c>
      <c r="F295"/>
    </row>
    <row r="296" spans="1:6" ht="12.75">
      <c r="A296" s="20"/>
      <c r="B296" s="27"/>
      <c r="D296" t="s">
        <v>202</v>
      </c>
      <c r="F296"/>
    </row>
    <row r="297" spans="1:6" ht="12.75">
      <c r="A297" s="20"/>
      <c r="B297" s="27"/>
      <c r="C297" s="5">
        <v>3030</v>
      </c>
      <c r="D297" t="s">
        <v>27</v>
      </c>
      <c r="E297" s="76">
        <v>0</v>
      </c>
      <c r="F297"/>
    </row>
    <row r="298" spans="1:6" ht="12.75">
      <c r="A298" s="20"/>
      <c r="B298" s="27"/>
      <c r="C298" s="5">
        <v>3040</v>
      </c>
      <c r="D298" s="2" t="s">
        <v>174</v>
      </c>
      <c r="E298" s="76">
        <v>2000</v>
      </c>
      <c r="F298"/>
    </row>
    <row r="299" spans="1:6" ht="12.75">
      <c r="A299" s="20"/>
      <c r="B299" s="27"/>
      <c r="D299" s="2" t="s">
        <v>169</v>
      </c>
      <c r="F299"/>
    </row>
    <row r="300" spans="1:6" ht="12.75">
      <c r="A300" s="20"/>
      <c r="B300" s="27"/>
      <c r="C300" s="5">
        <v>4110</v>
      </c>
      <c r="D300" t="s">
        <v>18</v>
      </c>
      <c r="E300" s="76">
        <v>500</v>
      </c>
      <c r="F300"/>
    </row>
    <row r="301" spans="1:6" ht="12.75">
      <c r="A301" s="20"/>
      <c r="B301" s="27"/>
      <c r="C301" s="5">
        <v>4120</v>
      </c>
      <c r="D301" t="s">
        <v>318</v>
      </c>
      <c r="E301" s="76">
        <v>50</v>
      </c>
      <c r="F301"/>
    </row>
    <row r="302" spans="1:6" ht="12.75">
      <c r="A302" s="20"/>
      <c r="B302" s="27"/>
      <c r="C302" s="5">
        <v>4170</v>
      </c>
      <c r="D302" t="s">
        <v>144</v>
      </c>
      <c r="E302" s="76">
        <v>8000</v>
      </c>
      <c r="F302"/>
    </row>
    <row r="303" spans="1:6" ht="12.75">
      <c r="A303" s="20"/>
      <c r="B303" s="27"/>
      <c r="C303" s="5">
        <v>4190</v>
      </c>
      <c r="D303" t="s">
        <v>252</v>
      </c>
      <c r="E303" s="76">
        <v>10000</v>
      </c>
      <c r="F303"/>
    </row>
    <row r="304" spans="1:6" ht="12.75">
      <c r="A304" s="20"/>
      <c r="B304" s="27"/>
      <c r="C304" s="5">
        <v>4210</v>
      </c>
      <c r="D304" s="2" t="s">
        <v>19</v>
      </c>
      <c r="E304" s="76">
        <v>32000</v>
      </c>
      <c r="F304"/>
    </row>
    <row r="305" spans="1:6" ht="12.75">
      <c r="A305" s="20"/>
      <c r="B305" s="27"/>
      <c r="C305" s="5">
        <v>4220</v>
      </c>
      <c r="D305" s="2" t="s">
        <v>26</v>
      </c>
      <c r="E305" s="76">
        <v>5000</v>
      </c>
      <c r="F305"/>
    </row>
    <row r="306" spans="1:6" ht="12.75">
      <c r="A306" s="20"/>
      <c r="B306" s="27"/>
      <c r="C306" s="3">
        <v>4300</v>
      </c>
      <c r="D306" s="13" t="s">
        <v>22</v>
      </c>
      <c r="E306" s="76">
        <v>18000</v>
      </c>
      <c r="F306"/>
    </row>
    <row r="307" spans="1:6" ht="12.75">
      <c r="A307" s="27"/>
      <c r="B307" s="27"/>
      <c r="C307" s="3">
        <v>4430</v>
      </c>
      <c r="D307" s="40" t="s">
        <v>131</v>
      </c>
      <c r="E307" s="76">
        <v>1000</v>
      </c>
      <c r="F307"/>
    </row>
    <row r="308" spans="1:6" ht="12.75">
      <c r="A308" s="27"/>
      <c r="B308" s="27"/>
      <c r="C308" s="3"/>
      <c r="D308" s="40"/>
      <c r="E308" s="69"/>
      <c r="F308"/>
    </row>
    <row r="309" spans="1:6" ht="12.75">
      <c r="A309" s="27"/>
      <c r="B309" s="27"/>
      <c r="C309" s="3"/>
      <c r="D309" s="40"/>
      <c r="E309"/>
      <c r="F309"/>
    </row>
    <row r="310" spans="1:6" s="47" customFormat="1" ht="12.75">
      <c r="A310" s="27"/>
      <c r="B310" s="27"/>
      <c r="C310" s="3"/>
      <c r="D310" s="40"/>
      <c r="E310"/>
      <c r="F310"/>
    </row>
    <row r="311" spans="1:6" ht="12.75">
      <c r="A311" s="27"/>
      <c r="B311" s="27"/>
      <c r="C311" s="3"/>
      <c r="D311" s="40"/>
      <c r="E311"/>
      <c r="F311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2021-12-16T08:48:51Z</cp:lastPrinted>
  <dcterms:created xsi:type="dcterms:W3CDTF">2014-09-04T08:28:49Z</dcterms:created>
  <dcterms:modified xsi:type="dcterms:W3CDTF">2022-01-31T12:28:35Z</dcterms:modified>
  <cp:category/>
  <cp:version/>
  <cp:contentType/>
  <cp:contentStatus/>
</cp:coreProperties>
</file>