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<sst xmlns="http://schemas.openxmlformats.org/spreadsheetml/2006/main" count="1360" uniqueCount="508">
  <si>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</si>
  <si>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</si>
  <si>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</si>
  <si>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</si>
  <si>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</si>
  <si>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</si>
  <si>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</si>
  <si>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</si>
  <si>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Miejski Zespół Obsługi Szkół i Przedszkoli</t>
  </si>
  <si>
    <t>Oświata i wychowanie</t>
  </si>
  <si>
    <t>Załącznik Nr 8</t>
  </si>
  <si>
    <t>Miejski Ośrodek Pomocy Społecznej</t>
  </si>
  <si>
    <t>Przedszkole Nr 3</t>
  </si>
  <si>
    <t>Przedszkole Nr 4</t>
  </si>
  <si>
    <t>Przedszkole Nr 5</t>
  </si>
  <si>
    <t>Przedszkole Nr 7</t>
  </si>
  <si>
    <t>Załącznik Nr 6</t>
  </si>
  <si>
    <t>Załącznik Nr 10</t>
  </si>
  <si>
    <t>Załącznik Nr 12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</si>
  <si>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</si>
  <si>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</si>
  <si>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</si>
  <si>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</si>
  <si>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</si>
  <si>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</si>
  <si>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</si>
  <si>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</si>
  <si>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</si>
  <si>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</si>
  <si>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</si>
  <si>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</si>
  <si>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</si>
  <si>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</si>
  <si>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</si>
  <si>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</si>
  <si>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</si>
  <si>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</si>
  <si>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</si>
  <si>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</si>
  <si>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</si>
  <si>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</si>
  <si>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</si>
  <si>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</si>
  <si>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</si>
  <si>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</si>
  <si>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</si>
  <si>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</si>
  <si>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</si>
  <si>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</si>
  <si>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</si>
  <si>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</si>
  <si>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</si>
  <si>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</si>
  <si>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</si>
  <si>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</si>
  <si>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</si>
  <si>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</si>
  <si>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</si>
  <si>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</si>
  <si>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</si>
  <si>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</si>
  <si>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</si>
  <si>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</si>
  <si>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</si>
  <si>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</si>
  <si>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</si>
  <si>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</si>
  <si>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</si>
  <si>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</si>
  <si>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</si>
  <si>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</si>
  <si>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</si>
  <si>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</si>
  <si>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</si>
  <si>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</si>
  <si>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</si>
  <si>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</si>
  <si>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</si>
  <si>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</si>
  <si>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</si>
  <si>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</si>
  <si>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</si>
  <si>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</si>
  <si>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</si>
  <si>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</si>
  <si>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</si>
  <si>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</si>
  <si>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</si>
  <si>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</si>
  <si>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</si>
  <si>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</si>
  <si>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</si>
  <si>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</si>
  <si>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</si>
  <si>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</si>
  <si>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</si>
  <si>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</si>
  <si>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</si>
  <si>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</si>
  <si>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</si>
  <si>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</si>
  <si>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</si>
  <si>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</si>
  <si>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</si>
  <si>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</si>
  <si>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</si>
  <si>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</si>
  <si>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</si>
  <si>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</si>
  <si>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</si>
  <si>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</si>
  <si>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</si>
  <si>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>Składki na ubezpieczenia zdrowotne</t>
  </si>
  <si>
    <t xml:space="preserve">Kwota planu </t>
  </si>
  <si>
    <t xml:space="preserve">Składki na ubezpieczenie zdrowotne opłacane za </t>
  </si>
  <si>
    <t xml:space="preserve">Składki na ubezpieczenie zdrowotne opłacane za osoby </t>
  </si>
  <si>
    <t>851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</si>
  <si>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</si>
  <si>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</si>
  <si>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</si>
  <si>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</si>
  <si>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</si>
  <si>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</si>
  <si>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</si>
  <si>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</si>
  <si>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</si>
  <si>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</si>
  <si>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</si>
  <si>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</si>
  <si>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</si>
  <si>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</si>
  <si>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</si>
  <si>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</si>
  <si>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</si>
  <si>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</si>
  <si>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</si>
  <si>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</si>
  <si>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</si>
  <si>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</si>
  <si>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</si>
  <si>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</si>
  <si>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</si>
  <si>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</si>
  <si>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</si>
  <si>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</si>
  <si>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</si>
  <si>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</si>
  <si>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</si>
  <si>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</si>
  <si>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</si>
  <si>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</si>
  <si>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</si>
  <si>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</si>
  <si>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</si>
  <si>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</si>
  <si>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</si>
  <si>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</si>
  <si>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</si>
  <si>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</si>
  <si>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</si>
  <si>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</si>
  <si>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</si>
  <si>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</si>
  <si>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</si>
  <si>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</si>
  <si>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</si>
  <si>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</si>
  <si>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</si>
  <si>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</si>
  <si>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</si>
  <si>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</si>
  <si>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</si>
  <si>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</si>
  <si>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</si>
  <si>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</si>
  <si>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</si>
  <si>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</si>
  <si>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</si>
  <si>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</si>
  <si>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</si>
  <si>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</si>
  <si>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</si>
  <si>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</si>
  <si>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</si>
  <si>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</si>
  <si>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</si>
  <si>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</si>
  <si>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</si>
  <si>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</si>
  <si>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</si>
  <si>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</si>
  <si>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</si>
  <si>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</si>
  <si>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</si>
  <si>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</si>
  <si>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</si>
  <si>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</si>
  <si>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</si>
  <si>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</si>
  <si>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</si>
  <si>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</si>
  <si>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</si>
  <si>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</si>
  <si>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</si>
  <si>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</si>
  <si>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</si>
  <si>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</si>
  <si>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</si>
  <si>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</si>
  <si>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</si>
  <si>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</si>
  <si>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</si>
  <si>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</si>
  <si>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</si>
  <si>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</si>
  <si>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</si>
  <si>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</si>
  <si>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</si>
  <si>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</si>
  <si>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</si>
  <si>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</si>
  <si>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</si>
  <si>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</si>
  <si>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</si>
  <si>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</si>
  <si>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</si>
  <si>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</si>
  <si>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</si>
  <si>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</si>
  <si>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</si>
  <si>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</si>
  <si>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</si>
  <si>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</si>
  <si>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</si>
  <si>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</si>
  <si>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</si>
  <si>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</si>
  <si>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</si>
  <si>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</si>
  <si>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</si>
  <si>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</si>
  <si>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</si>
  <si>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</si>
  <si>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</si>
  <si>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</si>
  <si>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</si>
  <si>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</si>
  <si>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</si>
  <si>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</si>
  <si>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Obiekty sportowe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</si>
  <si>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</si>
  <si>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</si>
  <si>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</si>
  <si>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</si>
  <si>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</si>
  <si>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</si>
  <si>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</si>
  <si>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</si>
  <si>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</si>
  <si>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</si>
  <si>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</si>
  <si>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</si>
  <si>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</si>
  <si>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</si>
  <si>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</si>
  <si>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</si>
  <si>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</si>
  <si>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</si>
  <si>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</si>
  <si>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</si>
  <si>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</si>
  <si>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</si>
  <si>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</si>
  <si>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</si>
  <si>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</si>
  <si>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</si>
  <si>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</si>
  <si>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</si>
  <si>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</si>
  <si>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</si>
  <si>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</si>
  <si>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</si>
  <si>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</si>
  <si>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</si>
  <si>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</si>
  <si>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</si>
  <si>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</si>
  <si>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</si>
  <si>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</si>
  <si>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</si>
  <si>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</si>
  <si>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</si>
  <si>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</si>
  <si>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</si>
  <si>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</si>
  <si>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</si>
  <si>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</si>
  <si>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</si>
  <si>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</si>
  <si>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</si>
  <si>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</si>
  <si>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</si>
  <si>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</si>
  <si>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</si>
  <si>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</si>
  <si>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</si>
  <si>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</si>
  <si>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</si>
  <si>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</si>
  <si>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</si>
  <si>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</si>
  <si>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</si>
  <si>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</si>
  <si>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</si>
  <si>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</si>
  <si>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</si>
  <si>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</si>
  <si>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</si>
  <si>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</si>
  <si>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</si>
  <si>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</si>
  <si>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</si>
  <si>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</si>
  <si>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</si>
  <si>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</si>
  <si>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</si>
  <si>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</si>
  <si>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</si>
  <si>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</si>
  <si>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</si>
  <si>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</si>
  <si>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</si>
  <si>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</si>
  <si>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</si>
  <si>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</si>
  <si>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</si>
  <si>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</si>
  <si>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</si>
  <si>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</si>
  <si>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</si>
  <si>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</si>
  <si>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</si>
  <si>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</si>
  <si>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</si>
  <si>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</si>
  <si>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</si>
  <si>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</si>
  <si>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</si>
  <si>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</si>
  <si>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</si>
  <si>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</si>
  <si>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</si>
  <si>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</si>
  <si>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</si>
  <si>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</si>
  <si>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</si>
  <si>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</si>
  <si>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</si>
  <si>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</si>
  <si>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</si>
  <si>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</si>
  <si>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</si>
  <si>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</si>
  <si>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</si>
  <si>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</si>
  <si>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</si>
  <si>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</si>
  <si>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</si>
  <si>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</si>
  <si>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</si>
  <si>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</si>
  <si>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</si>
  <si>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</si>
  <si>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</si>
  <si>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</si>
  <si>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</si>
  <si>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</si>
  <si>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</si>
  <si>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</si>
  <si>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</si>
  <si>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</si>
  <si>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</si>
  <si>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</si>
  <si>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</si>
  <si>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</si>
  <si>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</si>
  <si>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</si>
  <si>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</si>
  <si>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</si>
  <si>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</si>
  <si>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</si>
  <si>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</si>
  <si>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</si>
  <si>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</si>
  <si>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</si>
  <si>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</si>
  <si>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</si>
  <si>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</si>
  <si>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</si>
  <si>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</si>
  <si>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</si>
  <si>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</si>
  <si>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</si>
  <si>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</si>
  <si>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</si>
  <si>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</si>
  <si>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</si>
  <si>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</si>
  <si>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</si>
  <si>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</si>
  <si>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</si>
  <si>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</si>
  <si>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</si>
  <si>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</si>
  <si>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</si>
  <si>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</si>
  <si>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</si>
  <si>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</si>
  <si>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</si>
  <si>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</si>
  <si>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</si>
  <si>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</si>
  <si>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</si>
  <si>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</si>
  <si>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</si>
  <si>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</si>
  <si>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</si>
  <si>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</si>
  <si>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</si>
  <si>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</si>
  <si>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</si>
  <si>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</si>
  <si>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</si>
  <si>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</si>
  <si>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</si>
  <si>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</si>
  <si>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</si>
  <si>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</si>
  <si>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</si>
  <si>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</si>
  <si>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</si>
  <si>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</si>
  <si>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</si>
  <si>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</si>
  <si>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</si>
  <si>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</si>
  <si>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</si>
  <si>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</si>
  <si>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</si>
  <si>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</si>
  <si>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</si>
  <si>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</si>
  <si>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</si>
  <si>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</si>
  <si>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</si>
  <si>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</si>
  <si>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</si>
  <si>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</si>
  <si>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</si>
  <si>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</si>
  <si>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</si>
  <si>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</si>
  <si>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</si>
  <si>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</si>
  <si>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</si>
  <si>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</si>
  <si>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</si>
  <si>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</si>
  <si>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</si>
  <si>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</si>
  <si>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</si>
  <si>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</si>
  <si>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</si>
  <si>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</si>
  <si>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</si>
  <si>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</si>
  <si>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</si>
  <si>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</si>
  <si>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</si>
  <si>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</si>
  <si>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</si>
  <si>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</si>
  <si>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</si>
  <si>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</si>
  <si>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</si>
  <si>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</si>
  <si>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</si>
  <si>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</si>
  <si>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</si>
  <si>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</si>
  <si>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</si>
  <si>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</si>
  <si>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</si>
  <si>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</si>
  <si>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</si>
  <si>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</si>
  <si>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</si>
  <si>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</si>
  <si>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</si>
  <si>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 xml:space="preserve">Pozostała działalność /Miejski Plan Adaprtacji </t>
  </si>
  <si>
    <t>do Zmiany Klimatu/</t>
  </si>
  <si>
    <t>inwestycyjnych zwiazanych z przeciwdziałaniem COVID-19</t>
  </si>
  <si>
    <t>-Czyste powietrze</t>
  </si>
  <si>
    <t>do Zarządzenia Nr 11/22</t>
  </si>
  <si>
    <t>z dnia 28.01.2022</t>
  </si>
  <si>
    <t>Dodatki  mieszkaniowe</t>
  </si>
  <si>
    <t>Dodatki mieszkaniowe - dodatek energetyczny</t>
  </si>
  <si>
    <t>Ośrodki pomocy społecznej - zadanie zlecone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</si>
</sst>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0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4" fontId="0" fillId="0" borderId="2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5"/>
  <sheetViews>
    <sheetView workbookViewId="0" topLeftCell="B378">
      <selection activeCell="D474" sqref="D47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3" customWidth="1"/>
    <col min="6" max="6" width="6.625" style="0" customWidth="1"/>
    <col min="7" max="7" width="22.125" style="73" bestFit="1" customWidth="1"/>
    <col min="9" max="9" width="11.75390625" style="0" bestFit="1" customWidth="1"/>
  </cols>
  <sheetData>
    <row r="1" ht="12.75">
      <c r="E1" s="73" t="s">
        <v>122</v>
      </c>
    </row>
    <row r="2" spans="4:5" ht="12.75">
      <c r="D2" s="7" t="s">
        <v>468</v>
      </c>
      <c r="E2" s="73" t="s">
        <v>503</v>
      </c>
    </row>
    <row r="3" spans="4:5" ht="12.75">
      <c r="D3" s="6" t="s">
        <v>3</v>
      </c>
      <c r="E3" s="73" t="s">
        <v>141</v>
      </c>
    </row>
    <row r="4" spans="4:5" ht="12.75">
      <c r="D4" s="6"/>
      <c r="E4" s="73" t="s">
        <v>504</v>
      </c>
    </row>
    <row r="5" spans="1:7" ht="12.75">
      <c r="A5" s="1" t="s">
        <v>0</v>
      </c>
      <c r="B5" s="1" t="s">
        <v>4</v>
      </c>
      <c r="C5" s="1" t="s">
        <v>5</v>
      </c>
      <c r="D5" s="1" t="s">
        <v>6</v>
      </c>
      <c r="E5" s="76" t="s">
        <v>113</v>
      </c>
      <c r="G5" s="86"/>
    </row>
    <row r="6" spans="1:5" ht="12.75">
      <c r="A6" s="7">
        <v>801</v>
      </c>
      <c r="B6" s="7"/>
      <c r="C6" s="7"/>
      <c r="D6" s="5" t="s">
        <v>9</v>
      </c>
      <c r="E6" s="86">
        <f>SUM(E7+E43+E48+E60+E29)</f>
        <v>7844541.29</v>
      </c>
    </row>
    <row r="7" spans="1:7" s="5" customFormat="1" ht="12.75">
      <c r="A7" s="7"/>
      <c r="B7" s="7">
        <v>80101</v>
      </c>
      <c r="C7" s="7"/>
      <c r="D7" s="5" t="s">
        <v>2</v>
      </c>
      <c r="E7" s="86">
        <f>SUM(E8:E28)</f>
        <v>6650271.29</v>
      </c>
      <c r="G7" s="86"/>
    </row>
    <row r="8" spans="3:9" ht="12.75">
      <c r="C8" s="6">
        <v>3020</v>
      </c>
      <c r="D8" t="s">
        <v>33</v>
      </c>
      <c r="E8" s="73">
        <v>40000</v>
      </c>
      <c r="G8" s="87"/>
      <c r="I8" s="73"/>
    </row>
    <row r="9" spans="3:9" ht="12.75">
      <c r="C9" s="6">
        <v>4010</v>
      </c>
      <c r="D9" t="s">
        <v>34</v>
      </c>
      <c r="E9" s="73">
        <v>821198</v>
      </c>
      <c r="G9" s="87"/>
      <c r="I9" s="73"/>
    </row>
    <row r="10" spans="3:9" ht="12.75">
      <c r="C10" s="6">
        <v>4040</v>
      </c>
      <c r="D10" t="s">
        <v>35</v>
      </c>
      <c r="E10" s="73">
        <v>63150</v>
      </c>
      <c r="G10" s="87"/>
      <c r="I10" s="73"/>
    </row>
    <row r="11" spans="3:9" ht="12.75">
      <c r="C11" s="6">
        <v>4110</v>
      </c>
      <c r="D11" t="s">
        <v>36</v>
      </c>
      <c r="E11" s="73">
        <v>929829</v>
      </c>
      <c r="G11" s="87"/>
      <c r="I11" s="73"/>
    </row>
    <row r="12" spans="3:9" ht="12.75">
      <c r="C12" s="6">
        <v>4120</v>
      </c>
      <c r="D12" t="s">
        <v>445</v>
      </c>
      <c r="E12" s="73">
        <v>132524</v>
      </c>
      <c r="G12" s="87"/>
      <c r="I12" s="73"/>
    </row>
    <row r="13" spans="3:9" ht="12.75">
      <c r="C13" s="6">
        <v>4170</v>
      </c>
      <c r="D13" t="s">
        <v>197</v>
      </c>
      <c r="E13" s="73">
        <v>20000</v>
      </c>
      <c r="G13" s="87"/>
      <c r="I13" s="73"/>
    </row>
    <row r="14" spans="3:9" ht="12.75">
      <c r="C14" s="6">
        <v>4210</v>
      </c>
      <c r="D14" t="s">
        <v>39</v>
      </c>
      <c r="E14" s="73">
        <v>60000</v>
      </c>
      <c r="G14" s="87"/>
      <c r="I14" s="73"/>
    </row>
    <row r="15" spans="3:7" ht="12.75">
      <c r="C15" s="6">
        <v>4240</v>
      </c>
      <c r="D15" t="s">
        <v>350</v>
      </c>
      <c r="E15" s="73">
        <v>22000</v>
      </c>
      <c r="G15" s="87"/>
    </row>
    <row r="16" spans="3:7" ht="12.75">
      <c r="C16" s="6">
        <v>4260</v>
      </c>
      <c r="D16" t="s">
        <v>40</v>
      </c>
      <c r="E16" s="73">
        <v>270000</v>
      </c>
      <c r="G16" s="87"/>
    </row>
    <row r="17" spans="3:7" ht="12.75">
      <c r="C17" s="6">
        <v>4270</v>
      </c>
      <c r="D17" t="s">
        <v>41</v>
      </c>
      <c r="E17" s="73">
        <v>24000</v>
      </c>
      <c r="G17" s="87"/>
    </row>
    <row r="18" spans="3:7" ht="12.75">
      <c r="C18" s="6">
        <v>4280</v>
      </c>
      <c r="D18" t="s">
        <v>213</v>
      </c>
      <c r="E18" s="73">
        <v>6000</v>
      </c>
      <c r="G18" s="87"/>
    </row>
    <row r="19" spans="3:7" ht="12.75">
      <c r="C19" s="6">
        <v>4300</v>
      </c>
      <c r="D19" t="s">
        <v>42</v>
      </c>
      <c r="E19" s="73">
        <v>110000</v>
      </c>
      <c r="G19" s="87"/>
    </row>
    <row r="20" spans="3:7" ht="12.75">
      <c r="C20" s="6">
        <v>4360</v>
      </c>
      <c r="D20" t="s">
        <v>273</v>
      </c>
      <c r="E20" s="73">
        <v>15000</v>
      </c>
      <c r="G20" s="87"/>
    </row>
    <row r="21" spans="3:7" ht="12.75">
      <c r="C21" s="6">
        <v>4410</v>
      </c>
      <c r="D21" t="s">
        <v>43</v>
      </c>
      <c r="E21" s="73">
        <v>3600</v>
      </c>
      <c r="G21" s="87"/>
    </row>
    <row r="22" spans="3:7" ht="12.75">
      <c r="C22" s="6">
        <v>4430</v>
      </c>
      <c r="D22" t="s">
        <v>44</v>
      </c>
      <c r="E22" s="73">
        <v>9000</v>
      </c>
      <c r="G22" s="87"/>
    </row>
    <row r="23" spans="3:7" ht="12.75">
      <c r="C23" s="6">
        <v>4440</v>
      </c>
      <c r="D23" t="s">
        <v>45</v>
      </c>
      <c r="E23" s="73">
        <v>203402</v>
      </c>
      <c r="G23" s="87"/>
    </row>
    <row r="24" spans="3:7" ht="12.75">
      <c r="C24" s="6">
        <v>4700</v>
      </c>
      <c r="D24" t="s">
        <v>250</v>
      </c>
      <c r="E24" s="73">
        <v>1000</v>
      </c>
      <c r="G24" s="87"/>
    </row>
    <row r="25" spans="3:7" ht="12.75">
      <c r="C25" s="6">
        <v>4710</v>
      </c>
      <c r="D25" t="s">
        <v>433</v>
      </c>
      <c r="E25" s="73">
        <v>15000</v>
      </c>
      <c r="G25" s="87"/>
    </row>
    <row r="26" spans="3:7" ht="12.75">
      <c r="C26" s="6">
        <v>4790</v>
      </c>
      <c r="D26" t="s">
        <v>472</v>
      </c>
      <c r="E26" s="73">
        <v>3510983</v>
      </c>
      <c r="G26" s="87"/>
    </row>
    <row r="27" spans="3:7" ht="12.75">
      <c r="C27" s="6">
        <v>4800</v>
      </c>
      <c r="D27" t="s">
        <v>473</v>
      </c>
      <c r="E27" s="73">
        <v>326240</v>
      </c>
      <c r="G27" s="87"/>
    </row>
    <row r="28" spans="3:7" ht="12.75">
      <c r="C28" s="6">
        <v>6060</v>
      </c>
      <c r="D28" t="s">
        <v>67</v>
      </c>
      <c r="E28" s="73">
        <v>67345.29</v>
      </c>
      <c r="G28" s="87"/>
    </row>
    <row r="29" spans="2:7" ht="12.75">
      <c r="B29" s="56">
        <v>80107</v>
      </c>
      <c r="C29" s="56"/>
      <c r="D29" s="55" t="s">
        <v>47</v>
      </c>
      <c r="E29" s="88">
        <f>SUM(E30:E41)</f>
        <v>346475</v>
      </c>
      <c r="G29" s="87"/>
    </row>
    <row r="30" spans="3:7" ht="12.75">
      <c r="C30" s="6">
        <v>3020</v>
      </c>
      <c r="D30" t="s">
        <v>33</v>
      </c>
      <c r="E30" s="73">
        <v>2170</v>
      </c>
      <c r="G30" s="87"/>
    </row>
    <row r="31" spans="3:7" ht="12.75">
      <c r="C31" s="6">
        <v>4110</v>
      </c>
      <c r="D31" t="s">
        <v>36</v>
      </c>
      <c r="E31" s="73">
        <v>42303</v>
      </c>
      <c r="G31" s="87"/>
    </row>
    <row r="32" spans="3:7" ht="12.75">
      <c r="C32" s="6">
        <v>4120</v>
      </c>
      <c r="D32" t="s">
        <v>476</v>
      </c>
      <c r="E32" s="73">
        <v>6030</v>
      </c>
      <c r="G32" s="87"/>
    </row>
    <row r="33" spans="3:7" ht="12.75">
      <c r="C33" s="6">
        <v>4210</v>
      </c>
      <c r="D33" t="s">
        <v>39</v>
      </c>
      <c r="E33" s="73">
        <v>4800</v>
      </c>
      <c r="G33" s="87"/>
    </row>
    <row r="34" spans="3:7" ht="12.75">
      <c r="C34" s="6">
        <v>4240</v>
      </c>
      <c r="D34" t="s">
        <v>477</v>
      </c>
      <c r="E34" s="73">
        <v>2000</v>
      </c>
      <c r="G34" s="87"/>
    </row>
    <row r="35" spans="3:7" ht="12.75">
      <c r="C35" s="6">
        <v>4260</v>
      </c>
      <c r="D35" t="s">
        <v>40</v>
      </c>
      <c r="E35" s="73">
        <v>30000</v>
      </c>
      <c r="G35" s="87"/>
    </row>
    <row r="36" spans="3:7" ht="12.75">
      <c r="C36" s="6">
        <v>4270</v>
      </c>
      <c r="D36" t="s">
        <v>41</v>
      </c>
      <c r="E36" s="73">
        <v>800</v>
      </c>
      <c r="G36" s="87"/>
    </row>
    <row r="37" spans="3:7" ht="12.75">
      <c r="C37" s="6">
        <v>4300</v>
      </c>
      <c r="D37" t="s">
        <v>42</v>
      </c>
      <c r="E37" s="73">
        <v>1200</v>
      </c>
      <c r="G37" s="87"/>
    </row>
    <row r="38" spans="3:7" ht="12.75">
      <c r="C38" s="6">
        <v>4440</v>
      </c>
      <c r="D38" t="s">
        <v>45</v>
      </c>
      <c r="E38" s="73">
        <v>11083</v>
      </c>
      <c r="G38" s="87"/>
    </row>
    <row r="39" spans="3:7" ht="12.75">
      <c r="C39" s="6">
        <v>4710</v>
      </c>
      <c r="D39" t="s">
        <v>478</v>
      </c>
      <c r="E39" s="73">
        <v>1000</v>
      </c>
      <c r="G39" s="87"/>
    </row>
    <row r="40" spans="3:7" ht="12.75">
      <c r="C40" s="6">
        <v>4790</v>
      </c>
      <c r="D40" t="s">
        <v>474</v>
      </c>
      <c r="E40" s="73">
        <v>222729</v>
      </c>
      <c r="G40" s="87"/>
    </row>
    <row r="41" spans="3:7" ht="12.75">
      <c r="C41" s="6">
        <v>4800</v>
      </c>
      <c r="D41" t="s">
        <v>475</v>
      </c>
      <c r="E41" s="73">
        <v>22360</v>
      </c>
      <c r="G41" s="87"/>
    </row>
    <row r="42" ht="12.75">
      <c r="G42" s="87"/>
    </row>
    <row r="43" spans="2:5" ht="12.75">
      <c r="B43" s="7">
        <v>80146</v>
      </c>
      <c r="C43" s="7"/>
      <c r="D43" s="5" t="s">
        <v>135</v>
      </c>
      <c r="E43" s="86">
        <f>SUM(E44:E47)</f>
        <v>31814</v>
      </c>
    </row>
    <row r="44" spans="2:5" ht="12.75">
      <c r="B44" s="7"/>
      <c r="C44" s="6">
        <v>4210</v>
      </c>
      <c r="D44" t="s">
        <v>39</v>
      </c>
      <c r="E44" s="108">
        <v>6000</v>
      </c>
    </row>
    <row r="45" spans="2:5" ht="12.75">
      <c r="B45" s="7"/>
      <c r="C45" s="6">
        <v>4300</v>
      </c>
      <c r="D45" t="s">
        <v>42</v>
      </c>
      <c r="E45" s="108">
        <v>4690</v>
      </c>
    </row>
    <row r="46" spans="3:5" ht="12.75">
      <c r="C46" s="6">
        <v>4410</v>
      </c>
      <c r="D46" t="s">
        <v>43</v>
      </c>
      <c r="E46" s="73">
        <v>2124</v>
      </c>
    </row>
    <row r="47" spans="3:5" ht="12.75">
      <c r="C47" s="6">
        <v>4700</v>
      </c>
      <c r="D47" t="s">
        <v>250</v>
      </c>
      <c r="E47" s="73">
        <v>19000</v>
      </c>
    </row>
    <row r="48" spans="2:5" ht="12.75">
      <c r="B48" s="56">
        <v>80148</v>
      </c>
      <c r="C48" s="56"/>
      <c r="D48" s="55" t="s">
        <v>278</v>
      </c>
      <c r="E48" s="88">
        <f>SUM(E49:E59)</f>
        <v>476417</v>
      </c>
    </row>
    <row r="49" spans="2:5" ht="12.75">
      <c r="B49" s="56"/>
      <c r="C49" s="6">
        <v>3020</v>
      </c>
      <c r="D49" t="s">
        <v>33</v>
      </c>
      <c r="E49" s="108">
        <v>8500</v>
      </c>
    </row>
    <row r="50" spans="3:5" ht="12.75">
      <c r="C50" s="6">
        <v>4010</v>
      </c>
      <c r="D50" t="s">
        <v>34</v>
      </c>
      <c r="E50" s="108">
        <v>350104</v>
      </c>
    </row>
    <row r="51" spans="3:5" ht="12.75">
      <c r="C51" s="6">
        <v>4040</v>
      </c>
      <c r="D51" t="s">
        <v>35</v>
      </c>
      <c r="E51" s="108">
        <v>24500</v>
      </c>
    </row>
    <row r="52" spans="3:5" ht="12.75">
      <c r="C52" s="6">
        <v>4110</v>
      </c>
      <c r="D52" t="s">
        <v>36</v>
      </c>
      <c r="E52" s="108">
        <v>57304</v>
      </c>
    </row>
    <row r="53" spans="3:5" ht="12.75">
      <c r="C53" s="6">
        <v>4120</v>
      </c>
      <c r="D53" t="s">
        <v>445</v>
      </c>
      <c r="E53" s="108">
        <v>8168</v>
      </c>
    </row>
    <row r="54" spans="3:5" ht="12.75">
      <c r="C54" s="6">
        <v>4210</v>
      </c>
      <c r="D54" t="s">
        <v>39</v>
      </c>
      <c r="E54" s="108">
        <v>4800</v>
      </c>
    </row>
    <row r="55" spans="3:5" ht="12.75">
      <c r="C55" s="6">
        <v>4260</v>
      </c>
      <c r="D55" t="s">
        <v>40</v>
      </c>
      <c r="E55" s="108">
        <v>8000</v>
      </c>
    </row>
    <row r="56" spans="3:5" ht="12.75">
      <c r="C56" s="6">
        <v>4270</v>
      </c>
      <c r="D56" t="s">
        <v>41</v>
      </c>
      <c r="E56" s="108">
        <v>1200</v>
      </c>
    </row>
    <row r="57" spans="3:5" ht="12.75">
      <c r="C57" s="6">
        <v>4300</v>
      </c>
      <c r="D57" t="s">
        <v>42</v>
      </c>
      <c r="E57" s="108">
        <v>1200</v>
      </c>
    </row>
    <row r="58" spans="3:5" ht="12.75">
      <c r="C58" s="6">
        <v>4440</v>
      </c>
      <c r="D58" t="s">
        <v>45</v>
      </c>
      <c r="E58" s="108">
        <v>11641</v>
      </c>
    </row>
    <row r="59" spans="3:5" ht="12.75">
      <c r="C59" s="6">
        <v>4710</v>
      </c>
      <c r="D59" t="s">
        <v>433</v>
      </c>
      <c r="E59" s="108">
        <v>1000</v>
      </c>
    </row>
    <row r="60" spans="2:5" ht="12.75">
      <c r="B60" s="56">
        <v>80150</v>
      </c>
      <c r="C60" s="56"/>
      <c r="D60" s="119" t="s">
        <v>351</v>
      </c>
      <c r="E60" s="88">
        <f>SUM(E64:E73)</f>
        <v>339564</v>
      </c>
    </row>
    <row r="61" ht="12.75">
      <c r="D61" s="119" t="s">
        <v>354</v>
      </c>
    </row>
    <row r="62" ht="12.75">
      <c r="D62" s="119" t="s">
        <v>355</v>
      </c>
    </row>
    <row r="63" ht="12.75">
      <c r="D63" s="121" t="s">
        <v>356</v>
      </c>
    </row>
    <row r="64" spans="3:5" ht="12.75">
      <c r="C64" s="6">
        <v>3020</v>
      </c>
      <c r="D64" t="s">
        <v>33</v>
      </c>
      <c r="E64" s="73">
        <v>2190</v>
      </c>
    </row>
    <row r="65" spans="3:5" ht="12.75">
      <c r="C65" s="6">
        <v>4110</v>
      </c>
      <c r="D65" t="s">
        <v>36</v>
      </c>
      <c r="E65" s="73">
        <v>43381</v>
      </c>
    </row>
    <row r="66" spans="3:5" ht="12.75">
      <c r="C66" s="6">
        <v>4120</v>
      </c>
      <c r="D66" t="s">
        <v>445</v>
      </c>
      <c r="E66" s="73">
        <v>6183</v>
      </c>
    </row>
    <row r="67" spans="3:5" ht="12.75">
      <c r="C67" s="6">
        <v>4210</v>
      </c>
      <c r="D67" t="s">
        <v>39</v>
      </c>
      <c r="E67" s="73">
        <v>6687</v>
      </c>
    </row>
    <row r="68" spans="3:5" ht="12.75">
      <c r="C68" s="6">
        <v>4240</v>
      </c>
      <c r="D68" t="s">
        <v>350</v>
      </c>
      <c r="E68" s="73">
        <v>2000</v>
      </c>
    </row>
    <row r="69" spans="3:5" ht="12.75">
      <c r="C69" s="6">
        <v>4270</v>
      </c>
      <c r="D69" t="s">
        <v>41</v>
      </c>
      <c r="E69" s="73">
        <v>1500</v>
      </c>
    </row>
    <row r="70" spans="3:5" ht="12.75">
      <c r="C70" s="6">
        <v>4440</v>
      </c>
      <c r="D70" t="s">
        <v>45</v>
      </c>
      <c r="E70" s="73">
        <v>10266</v>
      </c>
    </row>
    <row r="71" spans="3:5" ht="12.75">
      <c r="C71" s="6">
        <v>4710</v>
      </c>
      <c r="D71" t="s">
        <v>433</v>
      </c>
      <c r="E71" s="73">
        <v>1000</v>
      </c>
    </row>
    <row r="72" spans="3:5" ht="12.75">
      <c r="C72" s="6">
        <v>4790</v>
      </c>
      <c r="D72" t="s">
        <v>474</v>
      </c>
      <c r="E72" s="73">
        <v>243007</v>
      </c>
    </row>
    <row r="73" spans="3:5" ht="12.75">
      <c r="C73" s="6">
        <v>4800</v>
      </c>
      <c r="D73" t="s">
        <v>475</v>
      </c>
      <c r="E73" s="73">
        <v>23350</v>
      </c>
    </row>
    <row r="75" spans="1:5" ht="12.75">
      <c r="A75" s="7">
        <v>854</v>
      </c>
      <c r="B75" s="7"/>
      <c r="C75" s="7"/>
      <c r="D75" s="5" t="s">
        <v>46</v>
      </c>
      <c r="E75" s="86">
        <f>SUM(E76)</f>
        <v>103800</v>
      </c>
    </row>
    <row r="76" spans="1:7" s="55" customFormat="1" ht="12.75">
      <c r="A76" s="56"/>
      <c r="B76" s="56">
        <v>85416</v>
      </c>
      <c r="C76" s="56"/>
      <c r="D76" s="55" t="s">
        <v>405</v>
      </c>
      <c r="E76" s="88">
        <f>SUM(E77:E77)</f>
        <v>103800</v>
      </c>
      <c r="G76" s="88"/>
    </row>
    <row r="77" spans="3:5" ht="12.75">
      <c r="C77" s="6">
        <v>3240</v>
      </c>
      <c r="D77" s="57" t="s">
        <v>196</v>
      </c>
      <c r="E77" s="73">
        <v>103800</v>
      </c>
    </row>
    <row r="78" ht="12.75">
      <c r="D78" s="57"/>
    </row>
    <row r="79" ht="12.75">
      <c r="D79" s="57"/>
    </row>
    <row r="80" ht="13.5" customHeight="1">
      <c r="D80" s="55"/>
    </row>
    <row r="81" ht="13.5" customHeight="1"/>
    <row r="82" ht="13.5" customHeight="1">
      <c r="D82" s="55"/>
    </row>
    <row r="87" ht="12.75">
      <c r="E87" s="73" t="s">
        <v>17</v>
      </c>
    </row>
    <row r="88" spans="4:5" ht="12.75">
      <c r="D88" s="7" t="s">
        <v>468</v>
      </c>
      <c r="E88" s="73" t="s">
        <v>503</v>
      </c>
    </row>
    <row r="89" spans="4:5" ht="12.75">
      <c r="D89" s="9" t="s">
        <v>8</v>
      </c>
      <c r="E89" s="73" t="s">
        <v>141</v>
      </c>
    </row>
    <row r="90" spans="4:5" ht="12.75">
      <c r="D90" s="2"/>
      <c r="E90" s="73" t="s">
        <v>504</v>
      </c>
    </row>
    <row r="91" spans="1:5" ht="12.75">
      <c r="A91" s="1" t="s">
        <v>0</v>
      </c>
      <c r="B91" s="1" t="s">
        <v>4</v>
      </c>
      <c r="C91" s="1" t="s">
        <v>5</v>
      </c>
      <c r="D91" s="1" t="s">
        <v>6</v>
      </c>
      <c r="E91" s="76" t="s">
        <v>7</v>
      </c>
    </row>
    <row r="92" spans="1:5" ht="12.75">
      <c r="A92" s="7">
        <v>750</v>
      </c>
      <c r="D92" s="5" t="s">
        <v>370</v>
      </c>
      <c r="E92" s="86">
        <f>E103+E93</f>
        <v>1392818</v>
      </c>
    </row>
    <row r="93" spans="1:5" ht="12.75">
      <c r="A93" s="7"/>
      <c r="B93" s="52" t="s">
        <v>63</v>
      </c>
      <c r="C93" s="53"/>
      <c r="D93" s="66" t="s">
        <v>64</v>
      </c>
      <c r="E93" s="86">
        <f>SUM(E94:E102)</f>
        <v>92594</v>
      </c>
    </row>
    <row r="94" spans="1:5" ht="12.75">
      <c r="A94" s="7"/>
      <c r="B94" s="52"/>
      <c r="C94" s="71">
        <v>3030</v>
      </c>
      <c r="D94" s="70" t="s">
        <v>314</v>
      </c>
      <c r="E94" s="108">
        <v>6000</v>
      </c>
    </row>
    <row r="95" spans="1:5" ht="12.75">
      <c r="A95" s="7"/>
      <c r="C95" s="6">
        <v>4010</v>
      </c>
      <c r="D95" t="s">
        <v>34</v>
      </c>
      <c r="E95" s="108">
        <v>65000</v>
      </c>
    </row>
    <row r="96" spans="1:5" ht="12.75">
      <c r="A96" s="7"/>
      <c r="C96" s="6">
        <v>4040</v>
      </c>
      <c r="D96" t="s">
        <v>35</v>
      </c>
      <c r="E96" s="108">
        <v>4900</v>
      </c>
    </row>
    <row r="97" spans="1:5" ht="12.75">
      <c r="A97" s="7"/>
      <c r="C97" s="6">
        <v>4110</v>
      </c>
      <c r="D97" t="s">
        <v>36</v>
      </c>
      <c r="E97" s="108">
        <v>10300</v>
      </c>
    </row>
    <row r="98" spans="1:5" ht="12.75">
      <c r="A98" s="7"/>
      <c r="C98" s="6">
        <v>4120</v>
      </c>
      <c r="D98" t="s">
        <v>445</v>
      </c>
      <c r="E98" s="108">
        <v>1500</v>
      </c>
    </row>
    <row r="99" spans="1:5" ht="12.75">
      <c r="A99" s="7"/>
      <c r="C99" s="6">
        <v>4170</v>
      </c>
      <c r="D99" t="s">
        <v>197</v>
      </c>
      <c r="E99" s="108">
        <v>700</v>
      </c>
    </row>
    <row r="100" spans="1:5" ht="12.75">
      <c r="A100" s="7"/>
      <c r="C100" s="6">
        <v>4280</v>
      </c>
      <c r="D100" t="s">
        <v>213</v>
      </c>
      <c r="E100" s="108">
        <v>500</v>
      </c>
    </row>
    <row r="101" spans="1:5" ht="12.75">
      <c r="A101" s="7"/>
      <c r="C101" s="6">
        <v>4440</v>
      </c>
      <c r="D101" t="s">
        <v>45</v>
      </c>
      <c r="E101" s="108">
        <v>2494</v>
      </c>
    </row>
    <row r="102" spans="1:5" ht="12.75">
      <c r="A102" s="7"/>
      <c r="C102" s="6">
        <v>4710</v>
      </c>
      <c r="D102" t="s">
        <v>433</v>
      </c>
      <c r="E102" s="108">
        <v>1200</v>
      </c>
    </row>
    <row r="103" spans="1:7" s="5" customFormat="1" ht="12.75">
      <c r="A103" s="7"/>
      <c r="B103" s="7">
        <v>75085</v>
      </c>
      <c r="C103" s="7"/>
      <c r="D103" s="5" t="s">
        <v>369</v>
      </c>
      <c r="E103" s="86">
        <f>SUM(E104:E121)</f>
        <v>1300224</v>
      </c>
      <c r="G103" s="86"/>
    </row>
    <row r="104" spans="1:7" s="5" customFormat="1" ht="12.75">
      <c r="A104" s="7"/>
      <c r="B104" s="7"/>
      <c r="C104" s="6">
        <v>3020</v>
      </c>
      <c r="D104" t="s">
        <v>33</v>
      </c>
      <c r="E104" s="90">
        <v>6000</v>
      </c>
      <c r="G104" s="86"/>
    </row>
    <row r="105" spans="3:5" ht="12.75">
      <c r="C105" s="6">
        <v>4010</v>
      </c>
      <c r="D105" t="s">
        <v>34</v>
      </c>
      <c r="E105" s="73">
        <v>870000</v>
      </c>
    </row>
    <row r="106" spans="1:7" ht="12.75">
      <c r="A106"/>
      <c r="B106"/>
      <c r="C106" s="6">
        <v>4040</v>
      </c>
      <c r="D106" t="s">
        <v>35</v>
      </c>
      <c r="E106" s="73">
        <v>76000</v>
      </c>
      <c r="G106"/>
    </row>
    <row r="107" spans="1:7" ht="12.75">
      <c r="A107"/>
      <c r="B107"/>
      <c r="C107" s="6">
        <v>4110</v>
      </c>
      <c r="D107" t="s">
        <v>36</v>
      </c>
      <c r="E107" s="73">
        <v>168300</v>
      </c>
      <c r="G107"/>
    </row>
    <row r="108" spans="1:7" ht="12.75">
      <c r="A108"/>
      <c r="B108"/>
      <c r="C108" s="6">
        <v>4120</v>
      </c>
      <c r="D108" t="s">
        <v>445</v>
      </c>
      <c r="E108" s="73">
        <v>22000</v>
      </c>
      <c r="G108"/>
    </row>
    <row r="109" spans="1:7" ht="12.75">
      <c r="A109"/>
      <c r="B109"/>
      <c r="C109" s="6">
        <v>4170</v>
      </c>
      <c r="D109" t="s">
        <v>197</v>
      </c>
      <c r="E109" s="73">
        <v>5300</v>
      </c>
      <c r="G109"/>
    </row>
    <row r="110" spans="1:7" ht="12.75">
      <c r="A110"/>
      <c r="B110"/>
      <c r="C110" s="6">
        <v>4210</v>
      </c>
      <c r="D110" t="s">
        <v>39</v>
      </c>
      <c r="E110" s="73">
        <v>30000</v>
      </c>
      <c r="G110"/>
    </row>
    <row r="111" spans="1:7" ht="12.75">
      <c r="A111"/>
      <c r="B111"/>
      <c r="C111" s="6">
        <v>4260</v>
      </c>
      <c r="D111" t="s">
        <v>40</v>
      </c>
      <c r="E111" s="73">
        <v>32000</v>
      </c>
      <c r="G111"/>
    </row>
    <row r="112" spans="1:7" ht="12.75">
      <c r="A112"/>
      <c r="B112"/>
      <c r="C112" s="6">
        <v>4270</v>
      </c>
      <c r="D112" t="s">
        <v>41</v>
      </c>
      <c r="E112" s="73">
        <v>5000</v>
      </c>
      <c r="G112"/>
    </row>
    <row r="113" spans="1:7" ht="12.75">
      <c r="A113"/>
      <c r="B113"/>
      <c r="C113" s="6">
        <v>4280</v>
      </c>
      <c r="D113" t="s">
        <v>213</v>
      </c>
      <c r="E113" s="73">
        <v>2500</v>
      </c>
      <c r="G113"/>
    </row>
    <row r="114" spans="1:7" ht="12.75">
      <c r="A114"/>
      <c r="B114"/>
      <c r="C114" s="6">
        <v>4300</v>
      </c>
      <c r="D114" t="s">
        <v>42</v>
      </c>
      <c r="E114" s="73">
        <v>30000</v>
      </c>
      <c r="G114"/>
    </row>
    <row r="115" spans="1:7" ht="12.75">
      <c r="A115"/>
      <c r="B115"/>
      <c r="C115" s="6">
        <v>4360</v>
      </c>
      <c r="D115" t="s">
        <v>273</v>
      </c>
      <c r="E115" s="73">
        <v>11000</v>
      </c>
      <c r="G115"/>
    </row>
    <row r="116" spans="1:7" ht="12.75">
      <c r="A116"/>
      <c r="B116"/>
      <c r="C116" s="6">
        <v>4410</v>
      </c>
      <c r="D116" t="s">
        <v>43</v>
      </c>
      <c r="E116" s="73">
        <v>3000</v>
      </c>
      <c r="G116"/>
    </row>
    <row r="117" spans="1:7" ht="12.75">
      <c r="A117"/>
      <c r="B117"/>
      <c r="C117" s="6">
        <v>4430</v>
      </c>
      <c r="D117" t="s">
        <v>44</v>
      </c>
      <c r="E117" s="73">
        <v>5000</v>
      </c>
      <c r="G117"/>
    </row>
    <row r="118" spans="1:7" ht="12.75">
      <c r="A118"/>
      <c r="B118"/>
      <c r="C118" s="6">
        <v>4440</v>
      </c>
      <c r="D118" t="s">
        <v>45</v>
      </c>
      <c r="E118" s="73">
        <v>26124</v>
      </c>
      <c r="G118"/>
    </row>
    <row r="119" spans="1:7" ht="12.75">
      <c r="A119"/>
      <c r="B119"/>
      <c r="C119" s="6">
        <v>4700</v>
      </c>
      <c r="D119" t="s">
        <v>222</v>
      </c>
      <c r="E119" s="73">
        <v>3000</v>
      </c>
      <c r="G119"/>
    </row>
    <row r="120" spans="1:7" ht="12.75">
      <c r="A120"/>
      <c r="B120"/>
      <c r="D120" t="s">
        <v>223</v>
      </c>
      <c r="G120"/>
    </row>
    <row r="121" spans="1:7" ht="12.75">
      <c r="A121"/>
      <c r="B121"/>
      <c r="C121" s="6">
        <v>4710</v>
      </c>
      <c r="D121" t="s">
        <v>433</v>
      </c>
      <c r="E121" s="73">
        <v>5000</v>
      </c>
      <c r="G121"/>
    </row>
    <row r="122" spans="1:7" s="55" customFormat="1" ht="12.75">
      <c r="A122" s="56">
        <v>801</v>
      </c>
      <c r="B122" s="56"/>
      <c r="C122" s="56"/>
      <c r="D122" s="55" t="s">
        <v>9</v>
      </c>
      <c r="E122" s="88">
        <f>E123+E129</f>
        <v>366134</v>
      </c>
      <c r="G122" s="88"/>
    </row>
    <row r="123" spans="1:7" s="5" customFormat="1" ht="12.75">
      <c r="A123" s="7"/>
      <c r="B123" s="7">
        <v>80113</v>
      </c>
      <c r="C123" s="7"/>
      <c r="D123" s="5" t="s">
        <v>142</v>
      </c>
      <c r="E123" s="86">
        <f>SUM(E124:E128)</f>
        <v>18000</v>
      </c>
      <c r="G123" s="86"/>
    </row>
    <row r="124" spans="1:7" s="5" customFormat="1" ht="12.75">
      <c r="A124" s="7"/>
      <c r="B124" s="7"/>
      <c r="C124" s="6">
        <v>4170</v>
      </c>
      <c r="D124" t="s">
        <v>197</v>
      </c>
      <c r="E124" s="89">
        <v>2000</v>
      </c>
      <c r="G124" s="86"/>
    </row>
    <row r="125" spans="1:7" s="5" customFormat="1" ht="12.75">
      <c r="A125" s="7"/>
      <c r="B125" s="7"/>
      <c r="C125" s="6">
        <v>4210</v>
      </c>
      <c r="D125" t="s">
        <v>39</v>
      </c>
      <c r="E125" s="89">
        <v>8000</v>
      </c>
      <c r="G125" s="86"/>
    </row>
    <row r="126" spans="1:7" s="5" customFormat="1" ht="12.75">
      <c r="A126" s="7"/>
      <c r="B126" s="7"/>
      <c r="C126" s="6">
        <v>4270</v>
      </c>
      <c r="D126" t="s">
        <v>41</v>
      </c>
      <c r="E126" s="89">
        <v>2500</v>
      </c>
      <c r="G126" s="86"/>
    </row>
    <row r="127" spans="1:7" s="5" customFormat="1" ht="12.75">
      <c r="A127" s="7"/>
      <c r="B127" s="7"/>
      <c r="C127" s="6">
        <v>4300</v>
      </c>
      <c r="D127" t="s">
        <v>42</v>
      </c>
      <c r="E127" s="89">
        <v>2000</v>
      </c>
      <c r="G127" s="86"/>
    </row>
    <row r="128" spans="3:5" ht="12.75">
      <c r="C128" s="6">
        <v>4430</v>
      </c>
      <c r="D128" t="s">
        <v>44</v>
      </c>
      <c r="E128" s="89">
        <v>3500</v>
      </c>
    </row>
    <row r="129" spans="1:7" s="5" customFormat="1" ht="12.75">
      <c r="A129" s="7"/>
      <c r="B129" s="7">
        <v>80195</v>
      </c>
      <c r="C129" s="7"/>
      <c r="D129" s="5" t="s">
        <v>1</v>
      </c>
      <c r="E129" s="86">
        <f>SUM(E130:E133)</f>
        <v>348134</v>
      </c>
      <c r="G129" s="86"/>
    </row>
    <row r="130" spans="3:7" ht="12.75">
      <c r="C130" s="6">
        <v>4210</v>
      </c>
      <c r="D130" t="s">
        <v>39</v>
      </c>
      <c r="E130" s="73">
        <v>5500</v>
      </c>
      <c r="G130"/>
    </row>
    <row r="131" spans="3:7" ht="12.75">
      <c r="C131" s="6">
        <v>4300</v>
      </c>
      <c r="D131" t="s">
        <v>42</v>
      </c>
      <c r="E131" s="73">
        <v>3500</v>
      </c>
      <c r="G131"/>
    </row>
    <row r="132" spans="3:7" ht="12.75">
      <c r="C132" s="6">
        <v>4360</v>
      </c>
      <c r="D132" t="s">
        <v>273</v>
      </c>
      <c r="E132" s="73">
        <v>3000</v>
      </c>
      <c r="G132"/>
    </row>
    <row r="133" spans="3:7" ht="12.75">
      <c r="C133" s="6">
        <v>4440</v>
      </c>
      <c r="D133" t="s">
        <v>45</v>
      </c>
      <c r="E133" s="73">
        <v>336134</v>
      </c>
      <c r="G133"/>
    </row>
    <row r="134" spans="1:7" ht="12.75">
      <c r="A134" s="7"/>
      <c r="D134" s="57"/>
      <c r="E134" s="90"/>
      <c r="G134"/>
    </row>
    <row r="135" spans="1:7" ht="12.75">
      <c r="A135" s="7"/>
      <c r="D135" s="57"/>
      <c r="E135" s="90"/>
      <c r="G135"/>
    </row>
    <row r="136" spans="1:7" ht="12.75">
      <c r="A136" s="7"/>
      <c r="D136" s="70"/>
      <c r="E136" s="90"/>
      <c r="G136"/>
    </row>
    <row r="137" spans="1:7" ht="12.75">
      <c r="A137" s="7"/>
      <c r="D137" s="70"/>
      <c r="E137" s="90"/>
      <c r="G137"/>
    </row>
    <row r="138" spans="1:7" ht="12.75">
      <c r="A138" s="7"/>
      <c r="D138" s="70"/>
      <c r="E138" s="90"/>
      <c r="G138"/>
    </row>
    <row r="139" spans="1:7" ht="12.75">
      <c r="A139" s="7"/>
      <c r="D139" s="70"/>
      <c r="E139" s="90"/>
      <c r="G139"/>
    </row>
    <row r="140" spans="1:7" ht="12.75">
      <c r="A140" s="7"/>
      <c r="D140" s="70"/>
      <c r="E140" s="90"/>
      <c r="G140"/>
    </row>
    <row r="141" spans="1:7" ht="12.75">
      <c r="A141" s="7"/>
      <c r="E141" s="86"/>
      <c r="G141"/>
    </row>
    <row r="145" ht="12.75">
      <c r="E145" s="73" t="s">
        <v>18</v>
      </c>
    </row>
    <row r="146" ht="12.75">
      <c r="E146" s="73" t="s">
        <v>503</v>
      </c>
    </row>
    <row r="147" spans="4:5" ht="12.75">
      <c r="D147" s="7" t="s">
        <v>468</v>
      </c>
      <c r="E147" s="73" t="s">
        <v>141</v>
      </c>
    </row>
    <row r="148" spans="4:5" ht="12.75">
      <c r="D148" s="7" t="s">
        <v>11</v>
      </c>
      <c r="E148" s="73" t="s">
        <v>504</v>
      </c>
    </row>
    <row r="149" spans="1:5" ht="12.75">
      <c r="A149" s="1" t="s">
        <v>0</v>
      </c>
      <c r="B149" s="1" t="s">
        <v>4</v>
      </c>
      <c r="C149" s="1" t="s">
        <v>5</v>
      </c>
      <c r="D149" s="1" t="s">
        <v>6</v>
      </c>
      <c r="E149" s="76" t="s">
        <v>7</v>
      </c>
    </row>
    <row r="150" spans="1:7" s="5" customFormat="1" ht="12.75">
      <c r="A150" s="7">
        <v>852</v>
      </c>
      <c r="B150" s="7"/>
      <c r="C150" s="7"/>
      <c r="D150" s="5" t="s">
        <v>170</v>
      </c>
      <c r="E150" s="86">
        <f>E157+E163+E190+E216+E151+E228+E161+E154+E202+E219+E187</f>
        <v>5625341</v>
      </c>
      <c r="G150" s="86"/>
    </row>
    <row r="151" spans="1:7" s="2" customFormat="1" ht="12.75">
      <c r="A151" s="9"/>
      <c r="B151" s="9">
        <v>85202</v>
      </c>
      <c r="C151" s="9"/>
      <c r="D151" s="2" t="s">
        <v>177</v>
      </c>
      <c r="E151" s="88">
        <f>E152</f>
        <v>1250000</v>
      </c>
      <c r="G151" s="89"/>
    </row>
    <row r="152" spans="1:7" s="2" customFormat="1" ht="12.75">
      <c r="A152" s="9"/>
      <c r="B152" s="9"/>
      <c r="C152" s="9">
        <v>4330</v>
      </c>
      <c r="D152" s="2" t="s">
        <v>194</v>
      </c>
      <c r="E152" s="89">
        <v>1250000</v>
      </c>
      <c r="G152" s="89"/>
    </row>
    <row r="153" spans="1:7" s="5" customFormat="1" ht="13.5" customHeight="1">
      <c r="A153" s="7"/>
      <c r="B153" s="7"/>
      <c r="C153" s="6"/>
      <c r="D153" t="s">
        <v>195</v>
      </c>
      <c r="E153" s="89"/>
      <c r="G153" s="86"/>
    </row>
    <row r="154" spans="1:7" s="5" customFormat="1" ht="13.5" customHeight="1">
      <c r="A154" s="7"/>
      <c r="B154" s="33" t="s">
        <v>357</v>
      </c>
      <c r="C154" s="60"/>
      <c r="D154" s="46" t="s">
        <v>358</v>
      </c>
      <c r="E154" s="115">
        <f>SUM(E155:E156)</f>
        <v>2000</v>
      </c>
      <c r="G154" s="86"/>
    </row>
    <row r="155" spans="1:7" s="5" customFormat="1" ht="13.5" customHeight="1">
      <c r="A155" s="7"/>
      <c r="B155" s="59"/>
      <c r="C155" s="6">
        <v>4210</v>
      </c>
      <c r="D155" t="s">
        <v>39</v>
      </c>
      <c r="E155" s="107">
        <v>1000</v>
      </c>
      <c r="G155" s="86"/>
    </row>
    <row r="156" spans="1:7" s="5" customFormat="1" ht="13.5" customHeight="1">
      <c r="A156" s="7"/>
      <c r="B156" s="59"/>
      <c r="C156" s="6">
        <v>4300</v>
      </c>
      <c r="D156" t="s">
        <v>42</v>
      </c>
      <c r="E156" s="107">
        <v>1000</v>
      </c>
      <c r="G156" s="86"/>
    </row>
    <row r="157" spans="2:5" ht="12.75">
      <c r="B157" s="6">
        <v>85214</v>
      </c>
      <c r="D157" t="s">
        <v>251</v>
      </c>
      <c r="E157" s="88">
        <f>SUM(E159:E160)</f>
        <v>842000</v>
      </c>
    </row>
    <row r="158" ht="12.75">
      <c r="D158" t="s">
        <v>206</v>
      </c>
    </row>
    <row r="159" spans="3:5" ht="12.75">
      <c r="C159" s="6">
        <v>3110</v>
      </c>
      <c r="D159" t="s">
        <v>50</v>
      </c>
      <c r="E159" s="73">
        <v>827000</v>
      </c>
    </row>
    <row r="160" spans="3:5" ht="12.75">
      <c r="C160" s="6">
        <v>4300</v>
      </c>
      <c r="D160" t="s">
        <v>42</v>
      </c>
      <c r="E160" s="73">
        <v>15000</v>
      </c>
    </row>
    <row r="161" spans="2:5" ht="12.75">
      <c r="B161" s="6">
        <v>85216</v>
      </c>
      <c r="D161" t="s">
        <v>256</v>
      </c>
      <c r="E161" s="88">
        <f>SUM(E162:E162)</f>
        <v>616667</v>
      </c>
    </row>
    <row r="162" spans="3:5" ht="12.75">
      <c r="C162" s="6">
        <v>3110</v>
      </c>
      <c r="D162" t="s">
        <v>50</v>
      </c>
      <c r="E162" s="73">
        <v>616667</v>
      </c>
    </row>
    <row r="163" spans="2:5" ht="12.75">
      <c r="B163" s="6">
        <v>85219</v>
      </c>
      <c r="D163" t="s">
        <v>268</v>
      </c>
      <c r="E163" s="88">
        <f>SUM(E164:E185)</f>
        <v>1743694</v>
      </c>
    </row>
    <row r="164" spans="3:5" ht="12.75">
      <c r="C164" s="6">
        <v>3020</v>
      </c>
      <c r="D164" t="s">
        <v>33</v>
      </c>
      <c r="E164" s="73">
        <v>22950</v>
      </c>
    </row>
    <row r="165" spans="1:7" ht="12.75">
      <c r="A165"/>
      <c r="B165"/>
      <c r="C165" s="6">
        <v>4010</v>
      </c>
      <c r="D165" t="s">
        <v>34</v>
      </c>
      <c r="E165" s="73">
        <v>1200000</v>
      </c>
      <c r="G165"/>
    </row>
    <row r="166" spans="1:7" ht="12.75">
      <c r="A166"/>
      <c r="B166"/>
      <c r="C166" s="6">
        <v>4040</v>
      </c>
      <c r="D166" t="s">
        <v>35</v>
      </c>
      <c r="E166" s="73">
        <v>95000</v>
      </c>
      <c r="G166"/>
    </row>
    <row r="167" spans="1:7" ht="12.75">
      <c r="A167"/>
      <c r="B167"/>
      <c r="C167" s="6">
        <v>4110</v>
      </c>
      <c r="D167" t="s">
        <v>36</v>
      </c>
      <c r="E167" s="73">
        <v>215000</v>
      </c>
      <c r="G167"/>
    </row>
    <row r="168" spans="1:7" ht="12.75">
      <c r="A168"/>
      <c r="B168"/>
      <c r="C168" s="6">
        <v>4120</v>
      </c>
      <c r="D168" t="s">
        <v>445</v>
      </c>
      <c r="E168" s="73">
        <v>25000</v>
      </c>
      <c r="G168"/>
    </row>
    <row r="169" spans="1:7" ht="12.75">
      <c r="A169"/>
      <c r="B169"/>
      <c r="C169" s="6">
        <v>4140</v>
      </c>
      <c r="D169" t="s">
        <v>303</v>
      </c>
      <c r="E169" s="73">
        <v>100</v>
      </c>
      <c r="G169"/>
    </row>
    <row r="170" spans="1:7" ht="12.75">
      <c r="A170"/>
      <c r="B170"/>
      <c r="C170" s="6">
        <v>4170</v>
      </c>
      <c r="D170" t="s">
        <v>197</v>
      </c>
      <c r="E170" s="73">
        <v>27000</v>
      </c>
      <c r="G170"/>
    </row>
    <row r="171" spans="1:7" ht="12.75">
      <c r="A171"/>
      <c r="B171"/>
      <c r="C171" s="6">
        <v>4210</v>
      </c>
      <c r="D171" t="s">
        <v>39</v>
      </c>
      <c r="E171" s="73">
        <v>25000</v>
      </c>
      <c r="G171"/>
    </row>
    <row r="172" spans="1:7" ht="12.75">
      <c r="A172"/>
      <c r="B172"/>
      <c r="C172" s="6">
        <v>4260</v>
      </c>
      <c r="D172" t="s">
        <v>40</v>
      </c>
      <c r="E172" s="73">
        <v>25000</v>
      </c>
      <c r="G172"/>
    </row>
    <row r="173" spans="1:7" ht="12.75">
      <c r="A173"/>
      <c r="B173"/>
      <c r="C173" s="6">
        <v>4270</v>
      </c>
      <c r="D173" t="s">
        <v>41</v>
      </c>
      <c r="E173" s="73">
        <v>3000</v>
      </c>
      <c r="G173"/>
    </row>
    <row r="174" spans="1:7" ht="12.75">
      <c r="A174"/>
      <c r="B174"/>
      <c r="C174" s="6">
        <v>4280</v>
      </c>
      <c r="D174" t="s">
        <v>213</v>
      </c>
      <c r="E174" s="73">
        <v>1000</v>
      </c>
      <c r="G174"/>
    </row>
    <row r="175" spans="1:7" ht="12.75">
      <c r="A175"/>
      <c r="B175"/>
      <c r="C175" s="6">
        <v>4300</v>
      </c>
      <c r="D175" t="s">
        <v>42</v>
      </c>
      <c r="E175" s="73">
        <v>30000</v>
      </c>
      <c r="G175"/>
    </row>
    <row r="176" spans="1:7" ht="12.75">
      <c r="A176"/>
      <c r="B176"/>
      <c r="C176" s="6">
        <v>4360</v>
      </c>
      <c r="D176" t="s">
        <v>273</v>
      </c>
      <c r="E176" s="73">
        <v>16234</v>
      </c>
      <c r="G176"/>
    </row>
    <row r="177" spans="1:7" ht="12.75">
      <c r="A177"/>
      <c r="B177"/>
      <c r="C177" s="6">
        <v>4400</v>
      </c>
      <c r="D177" t="s">
        <v>240</v>
      </c>
      <c r="E177" s="73">
        <v>1000</v>
      </c>
      <c r="G177"/>
    </row>
    <row r="178" spans="1:7" ht="12.75">
      <c r="A178"/>
      <c r="B178"/>
      <c r="D178" t="s">
        <v>228</v>
      </c>
      <c r="G178"/>
    </row>
    <row r="179" spans="1:7" ht="12.75">
      <c r="A179"/>
      <c r="B179"/>
      <c r="C179" s="6">
        <v>4410</v>
      </c>
      <c r="D179" t="s">
        <v>43</v>
      </c>
      <c r="E179" s="73">
        <v>2000</v>
      </c>
      <c r="G179"/>
    </row>
    <row r="180" spans="1:7" ht="12.75">
      <c r="A180"/>
      <c r="B180"/>
      <c r="C180" s="6">
        <v>4430</v>
      </c>
      <c r="D180" t="s">
        <v>44</v>
      </c>
      <c r="E180" s="73">
        <v>4000</v>
      </c>
      <c r="G180"/>
    </row>
    <row r="181" spans="1:7" ht="12.75">
      <c r="A181"/>
      <c r="C181" s="6">
        <v>4440</v>
      </c>
      <c r="D181" t="s">
        <v>45</v>
      </c>
      <c r="E181" s="73">
        <v>43800</v>
      </c>
      <c r="G181"/>
    </row>
    <row r="182" spans="1:7" ht="12.75">
      <c r="A182"/>
      <c r="C182" s="6">
        <v>4480</v>
      </c>
      <c r="D182" t="s">
        <v>54</v>
      </c>
      <c r="E182" s="73">
        <v>4110</v>
      </c>
      <c r="G182"/>
    </row>
    <row r="183" spans="1:7" ht="12.75">
      <c r="A183"/>
      <c r="C183" s="6">
        <v>4520</v>
      </c>
      <c r="D183" t="s">
        <v>306</v>
      </c>
      <c r="E183" s="73">
        <v>1000</v>
      </c>
      <c r="G183"/>
    </row>
    <row r="184" spans="1:7" ht="12.75">
      <c r="A184"/>
      <c r="C184" s="6">
        <v>4700</v>
      </c>
      <c r="D184" t="s">
        <v>216</v>
      </c>
      <c r="E184" s="73">
        <v>2500</v>
      </c>
      <c r="G184"/>
    </row>
    <row r="185" spans="1:7" ht="12.75">
      <c r="A185"/>
      <c r="D185" t="s">
        <v>217</v>
      </c>
      <c r="G185"/>
    </row>
    <row r="186" spans="1:7" ht="12.75">
      <c r="A186"/>
      <c r="G186"/>
    </row>
    <row r="187" spans="1:7" ht="12.75">
      <c r="A187"/>
      <c r="B187" s="6">
        <v>85219</v>
      </c>
      <c r="D187" t="s">
        <v>507</v>
      </c>
      <c r="E187" s="73">
        <f>E188</f>
        <v>4680</v>
      </c>
      <c r="G187"/>
    </row>
    <row r="188" spans="1:7" ht="12.75">
      <c r="A188"/>
      <c r="C188" s="6">
        <v>3110</v>
      </c>
      <c r="D188" t="s">
        <v>50</v>
      </c>
      <c r="E188" s="73">
        <v>4680</v>
      </c>
      <c r="G188"/>
    </row>
    <row r="189" spans="1:7" ht="12.75">
      <c r="A189"/>
      <c r="G189"/>
    </row>
    <row r="190" spans="1:7" ht="12.75">
      <c r="A190"/>
      <c r="B190" s="6">
        <v>85228</v>
      </c>
      <c r="D190" t="s">
        <v>138</v>
      </c>
      <c r="E190" s="88">
        <f>SUM(E191:E200)</f>
        <v>850000</v>
      </c>
      <c r="G190"/>
    </row>
    <row r="191" spans="1:7" ht="12.75">
      <c r="A191"/>
      <c r="C191" s="6">
        <v>4010</v>
      </c>
      <c r="D191" t="s">
        <v>34</v>
      </c>
      <c r="E191" s="73">
        <v>20000</v>
      </c>
      <c r="G191"/>
    </row>
    <row r="192" spans="1:7" ht="12.75">
      <c r="A192"/>
      <c r="C192" s="6">
        <v>4110</v>
      </c>
      <c r="D192" t="s">
        <v>36</v>
      </c>
      <c r="E192" s="73">
        <v>110547</v>
      </c>
      <c r="G192"/>
    </row>
    <row r="193" spans="1:7" ht="12.75">
      <c r="A193"/>
      <c r="C193" s="6">
        <v>4120</v>
      </c>
      <c r="D193" t="s">
        <v>445</v>
      </c>
      <c r="E193" s="73">
        <v>7516</v>
      </c>
      <c r="G193"/>
    </row>
    <row r="194" spans="1:7" ht="12.75">
      <c r="A194"/>
      <c r="C194" s="6">
        <v>4170</v>
      </c>
      <c r="D194" t="s">
        <v>197</v>
      </c>
      <c r="E194" s="73">
        <v>700000</v>
      </c>
      <c r="G194"/>
    </row>
    <row r="195" spans="1:7" ht="12.75">
      <c r="A195"/>
      <c r="C195" s="6">
        <v>4210</v>
      </c>
      <c r="D195" t="s">
        <v>39</v>
      </c>
      <c r="E195" s="73">
        <v>5400</v>
      </c>
      <c r="G195"/>
    </row>
    <row r="196" spans="1:7" ht="12.75">
      <c r="A196"/>
      <c r="C196" s="6">
        <v>4280</v>
      </c>
      <c r="D196" t="s">
        <v>213</v>
      </c>
      <c r="E196" s="73">
        <v>1600</v>
      </c>
      <c r="G196"/>
    </row>
    <row r="197" spans="1:7" ht="12.75">
      <c r="A197"/>
      <c r="C197" s="6">
        <v>4300</v>
      </c>
      <c r="D197" t="s">
        <v>42</v>
      </c>
      <c r="E197" s="73">
        <v>1500</v>
      </c>
      <c r="G197"/>
    </row>
    <row r="198" spans="1:7" ht="12.75">
      <c r="A198"/>
      <c r="C198" s="6">
        <v>4360</v>
      </c>
      <c r="D198" t="s">
        <v>273</v>
      </c>
      <c r="E198" s="73">
        <v>500</v>
      </c>
      <c r="G198"/>
    </row>
    <row r="199" spans="1:7" ht="12.75">
      <c r="A199"/>
      <c r="C199" s="6">
        <v>4410</v>
      </c>
      <c r="D199" t="s">
        <v>43</v>
      </c>
      <c r="E199" s="73">
        <v>937</v>
      </c>
      <c r="G199"/>
    </row>
    <row r="200" spans="1:7" ht="12.75">
      <c r="A200"/>
      <c r="C200" s="6">
        <v>4710</v>
      </c>
      <c r="D200" t="s">
        <v>433</v>
      </c>
      <c r="E200" s="73">
        <v>2000</v>
      </c>
      <c r="G200"/>
    </row>
    <row r="202" spans="1:7" ht="12.75">
      <c r="A202"/>
      <c r="B202" s="6">
        <v>85228</v>
      </c>
      <c r="D202" t="s">
        <v>428</v>
      </c>
      <c r="E202" s="88">
        <f>SUM(E203:E214)</f>
        <v>183000</v>
      </c>
      <c r="G202"/>
    </row>
    <row r="203" spans="1:7" ht="12.75">
      <c r="A203"/>
      <c r="C203" s="6">
        <v>3020</v>
      </c>
      <c r="D203" t="s">
        <v>33</v>
      </c>
      <c r="E203" s="73">
        <v>1600</v>
      </c>
      <c r="G203"/>
    </row>
    <row r="204" spans="1:7" ht="12.75">
      <c r="A204"/>
      <c r="C204" s="6">
        <v>4010</v>
      </c>
      <c r="D204" t="s">
        <v>34</v>
      </c>
      <c r="E204" s="73">
        <v>90993</v>
      </c>
      <c r="G204"/>
    </row>
    <row r="205" spans="1:7" ht="12.75">
      <c r="A205"/>
      <c r="C205" s="6">
        <v>4040</v>
      </c>
      <c r="D205" t="s">
        <v>35</v>
      </c>
      <c r="E205" s="73">
        <v>14000</v>
      </c>
      <c r="G205"/>
    </row>
    <row r="206" spans="1:7" ht="12.75">
      <c r="A206"/>
      <c r="C206" s="6">
        <v>4110</v>
      </c>
      <c r="D206" t="s">
        <v>36</v>
      </c>
      <c r="E206" s="73">
        <v>23000</v>
      </c>
      <c r="G206"/>
    </row>
    <row r="207" spans="1:7" ht="12.75">
      <c r="A207"/>
      <c r="C207" s="6">
        <v>4120</v>
      </c>
      <c r="D207" t="s">
        <v>445</v>
      </c>
      <c r="E207" s="73">
        <v>3000</v>
      </c>
      <c r="G207"/>
    </row>
    <row r="208" spans="1:7" ht="12.75">
      <c r="A208"/>
      <c r="C208" s="6">
        <v>4210</v>
      </c>
      <c r="D208" t="s">
        <v>39</v>
      </c>
      <c r="E208" s="73">
        <v>870</v>
      </c>
      <c r="G208"/>
    </row>
    <row r="209" spans="1:7" ht="12.75">
      <c r="A209"/>
      <c r="C209" s="6">
        <v>4280</v>
      </c>
      <c r="D209" t="s">
        <v>213</v>
      </c>
      <c r="E209" s="73">
        <v>100</v>
      </c>
      <c r="G209"/>
    </row>
    <row r="210" spans="1:7" ht="12.75">
      <c r="A210"/>
      <c r="C210" s="6">
        <v>4300</v>
      </c>
      <c r="D210" t="s">
        <v>42</v>
      </c>
      <c r="E210" s="73">
        <v>40000</v>
      </c>
      <c r="G210"/>
    </row>
    <row r="211" spans="1:7" ht="12.75">
      <c r="A211"/>
      <c r="C211" s="6">
        <v>4360</v>
      </c>
      <c r="D211" t="s">
        <v>273</v>
      </c>
      <c r="E211" s="73">
        <v>1000</v>
      </c>
      <c r="G211"/>
    </row>
    <row r="212" spans="1:7" ht="12.75">
      <c r="A212"/>
      <c r="C212" s="6">
        <v>4410</v>
      </c>
      <c r="D212" t="s">
        <v>43</v>
      </c>
      <c r="E212" s="73">
        <v>953</v>
      </c>
      <c r="G212"/>
    </row>
    <row r="213" spans="1:7" ht="12.75">
      <c r="A213"/>
      <c r="C213" s="6">
        <v>4440</v>
      </c>
      <c r="D213" t="s">
        <v>45</v>
      </c>
      <c r="E213" s="73">
        <v>7484</v>
      </c>
      <c r="G213"/>
    </row>
    <row r="214" spans="1:7" ht="12.75">
      <c r="A214"/>
      <c r="C214" s="6">
        <v>4710</v>
      </c>
      <c r="D214" t="s">
        <v>433</v>
      </c>
      <c r="G214"/>
    </row>
    <row r="216" spans="2:7" ht="12.75">
      <c r="B216" s="6">
        <v>85230</v>
      </c>
      <c r="D216" t="s">
        <v>387</v>
      </c>
      <c r="E216" s="88">
        <f>SUM(E217:E217)</f>
        <v>40000</v>
      </c>
      <c r="G216"/>
    </row>
    <row r="217" spans="3:7" ht="13.5" customHeight="1">
      <c r="C217" s="6">
        <v>3110</v>
      </c>
      <c r="D217" t="s">
        <v>50</v>
      </c>
      <c r="E217" s="73">
        <v>40000</v>
      </c>
      <c r="G217"/>
    </row>
    <row r="218" ht="13.5" customHeight="1">
      <c r="G218"/>
    </row>
    <row r="219" spans="2:7" ht="13.5" customHeight="1">
      <c r="B219" s="6">
        <v>85295</v>
      </c>
      <c r="D219" t="s">
        <v>455</v>
      </c>
      <c r="E219" s="88">
        <f>SUM(E220:E225)</f>
        <v>28500</v>
      </c>
      <c r="G219"/>
    </row>
    <row r="220" spans="3:7" ht="13.5" customHeight="1">
      <c r="C220" s="6">
        <v>4110</v>
      </c>
      <c r="D220" t="s">
        <v>36</v>
      </c>
      <c r="E220" s="73">
        <v>3684</v>
      </c>
      <c r="G220"/>
    </row>
    <row r="221" spans="3:7" ht="13.5" customHeight="1">
      <c r="C221" s="6">
        <v>4170</v>
      </c>
      <c r="D221" t="s">
        <v>197</v>
      </c>
      <c r="E221" s="73">
        <v>21100</v>
      </c>
      <c r="G221"/>
    </row>
    <row r="222" spans="3:7" ht="13.5" customHeight="1">
      <c r="C222" s="6">
        <v>4210</v>
      </c>
      <c r="D222" t="s">
        <v>39</v>
      </c>
      <c r="E222" s="73">
        <v>1248</v>
      </c>
      <c r="G222"/>
    </row>
    <row r="223" spans="3:7" ht="13.5" customHeight="1">
      <c r="C223" s="6">
        <v>4220</v>
      </c>
      <c r="D223" t="s">
        <v>48</v>
      </c>
      <c r="E223" s="73">
        <v>568</v>
      </c>
      <c r="G223"/>
    </row>
    <row r="224" spans="3:7" ht="13.5" customHeight="1">
      <c r="C224" s="6">
        <v>4260</v>
      </c>
      <c r="D224" t="s">
        <v>40</v>
      </c>
      <c r="E224" s="73">
        <v>1700</v>
      </c>
      <c r="G224"/>
    </row>
    <row r="225" spans="3:7" ht="13.5" customHeight="1">
      <c r="C225" s="6">
        <v>4300</v>
      </c>
      <c r="D225" t="s">
        <v>42</v>
      </c>
      <c r="E225" s="73">
        <v>200</v>
      </c>
      <c r="G225"/>
    </row>
    <row r="226" ht="13.5" customHeight="1">
      <c r="G226"/>
    </row>
    <row r="227" spans="1:7" ht="12.75">
      <c r="A227" s="7">
        <v>852</v>
      </c>
      <c r="B227" s="7"/>
      <c r="C227" s="7"/>
      <c r="D227" s="5" t="s">
        <v>253</v>
      </c>
      <c r="G227"/>
    </row>
    <row r="228" spans="2:7" ht="12.75">
      <c r="B228" s="6">
        <v>85213</v>
      </c>
      <c r="D228" t="s">
        <v>114</v>
      </c>
      <c r="E228" s="88">
        <f>SUM(E230:E230)</f>
        <v>64800</v>
      </c>
      <c r="G228"/>
    </row>
    <row r="229" spans="4:7" ht="12.75">
      <c r="D229" t="s">
        <v>185</v>
      </c>
      <c r="G229"/>
    </row>
    <row r="230" spans="3:7" ht="12.75">
      <c r="C230" s="6">
        <v>4130</v>
      </c>
      <c r="D230" t="s">
        <v>112</v>
      </c>
      <c r="E230" s="73">
        <v>64800</v>
      </c>
      <c r="G230"/>
    </row>
    <row r="232" spans="1:7" ht="12.75">
      <c r="A232" s="7">
        <v>851</v>
      </c>
      <c r="B232" s="7"/>
      <c r="C232" s="7"/>
      <c r="D232" s="5" t="s">
        <v>19</v>
      </c>
      <c r="E232" s="86">
        <f>E233+E253</f>
        <v>421700</v>
      </c>
      <c r="G232"/>
    </row>
    <row r="233" spans="2:7" ht="12.75">
      <c r="B233" s="6">
        <v>85154</v>
      </c>
      <c r="D233" t="s">
        <v>20</v>
      </c>
      <c r="E233" s="88">
        <f>SUM(E234:E252)</f>
        <v>418700</v>
      </c>
      <c r="G233"/>
    </row>
    <row r="234" spans="3:7" ht="12.75">
      <c r="C234" s="6">
        <v>3020</v>
      </c>
      <c r="D234" t="s">
        <v>33</v>
      </c>
      <c r="E234" s="73">
        <v>1790</v>
      </c>
      <c r="G234"/>
    </row>
    <row r="235" spans="3:7" ht="12.75">
      <c r="C235" s="6">
        <v>4010</v>
      </c>
      <c r="D235" t="s">
        <v>34</v>
      </c>
      <c r="E235" s="73">
        <v>235000</v>
      </c>
      <c r="G235"/>
    </row>
    <row r="236" spans="3:7" ht="12.75">
      <c r="C236" s="6">
        <v>4040</v>
      </c>
      <c r="D236" t="s">
        <v>35</v>
      </c>
      <c r="E236" s="73">
        <v>18500</v>
      </c>
      <c r="G236"/>
    </row>
    <row r="237" spans="3:7" ht="12.75">
      <c r="C237" s="6">
        <v>4110</v>
      </c>
      <c r="D237" t="s">
        <v>36</v>
      </c>
      <c r="E237" s="73">
        <v>42000</v>
      </c>
      <c r="G237"/>
    </row>
    <row r="238" spans="3:7" ht="12.75">
      <c r="C238" s="6">
        <v>4120</v>
      </c>
      <c r="D238" t="s">
        <v>445</v>
      </c>
      <c r="E238" s="73">
        <v>5670</v>
      </c>
      <c r="G238"/>
    </row>
    <row r="239" spans="3:7" ht="12.75">
      <c r="C239" s="6">
        <v>4170</v>
      </c>
      <c r="D239" t="s">
        <v>197</v>
      </c>
      <c r="E239" s="73">
        <v>6000</v>
      </c>
      <c r="G239"/>
    </row>
    <row r="240" spans="3:7" ht="12.75">
      <c r="C240" s="6">
        <v>4210</v>
      </c>
      <c r="D240" t="s">
        <v>39</v>
      </c>
      <c r="E240" s="73">
        <v>13000</v>
      </c>
      <c r="G240"/>
    </row>
    <row r="241" spans="3:7" ht="12.75">
      <c r="C241" s="6">
        <v>4260</v>
      </c>
      <c r="D241" t="s">
        <v>40</v>
      </c>
      <c r="E241" s="73">
        <v>19000</v>
      </c>
      <c r="G241"/>
    </row>
    <row r="242" spans="3:7" ht="12.75">
      <c r="C242" s="6">
        <v>4270</v>
      </c>
      <c r="D242" t="s">
        <v>41</v>
      </c>
      <c r="E242" s="73">
        <v>2269</v>
      </c>
      <c r="G242"/>
    </row>
    <row r="243" spans="3:7" ht="12.75">
      <c r="C243" s="6">
        <v>4280</v>
      </c>
      <c r="D243" t="s">
        <v>213</v>
      </c>
      <c r="E243" s="73">
        <v>100</v>
      </c>
      <c r="G243"/>
    </row>
    <row r="244" spans="3:7" ht="12.75">
      <c r="C244" s="6">
        <v>4300</v>
      </c>
      <c r="D244" t="s">
        <v>42</v>
      </c>
      <c r="E244" s="73">
        <v>60000</v>
      </c>
      <c r="G244"/>
    </row>
    <row r="245" spans="3:7" ht="12.75">
      <c r="C245" s="6">
        <v>4360</v>
      </c>
      <c r="D245" t="s">
        <v>273</v>
      </c>
      <c r="E245" s="73">
        <v>4600</v>
      </c>
      <c r="G245"/>
    </row>
    <row r="246" spans="3:7" ht="12.75">
      <c r="C246" s="6">
        <v>4410</v>
      </c>
      <c r="D246" t="s">
        <v>43</v>
      </c>
      <c r="E246" s="73">
        <v>1000</v>
      </c>
      <c r="G246"/>
    </row>
    <row r="247" spans="3:7" ht="12.75">
      <c r="C247" s="6">
        <v>4430</v>
      </c>
      <c r="D247" t="s">
        <v>44</v>
      </c>
      <c r="E247" s="73">
        <v>1150</v>
      </c>
      <c r="G247"/>
    </row>
    <row r="248" spans="3:7" ht="12.75">
      <c r="C248" s="6">
        <v>4440</v>
      </c>
      <c r="D248" t="s">
        <v>45</v>
      </c>
      <c r="E248" s="73">
        <v>5821</v>
      </c>
      <c r="G248"/>
    </row>
    <row r="249" spans="3:7" ht="12.75">
      <c r="C249" s="6">
        <v>4480</v>
      </c>
      <c r="D249" t="s">
        <v>54</v>
      </c>
      <c r="E249" s="73">
        <v>1000</v>
      </c>
      <c r="G249"/>
    </row>
    <row r="250" spans="1:7" ht="12.75">
      <c r="A250" s="3"/>
      <c r="B250" s="3"/>
      <c r="C250" s="6">
        <v>4520</v>
      </c>
      <c r="D250" t="s">
        <v>306</v>
      </c>
      <c r="E250" s="73">
        <v>800</v>
      </c>
      <c r="G250"/>
    </row>
    <row r="251" spans="3:7" ht="12.75">
      <c r="C251" s="6">
        <v>4700</v>
      </c>
      <c r="D251" t="s">
        <v>222</v>
      </c>
      <c r="E251" s="73">
        <v>1000</v>
      </c>
      <c r="G251"/>
    </row>
    <row r="252" spans="4:7" ht="12.75">
      <c r="D252" t="s">
        <v>223</v>
      </c>
      <c r="G252"/>
    </row>
    <row r="253" spans="2:7" ht="12.75">
      <c r="B253" s="6">
        <v>85153</v>
      </c>
      <c r="D253" t="s">
        <v>208</v>
      </c>
      <c r="E253" s="88">
        <f>SUM(E254:E255)</f>
        <v>3000</v>
      </c>
      <c r="G253"/>
    </row>
    <row r="254" spans="3:7" ht="12.75">
      <c r="C254" s="6">
        <v>4210</v>
      </c>
      <c r="D254" t="s">
        <v>39</v>
      </c>
      <c r="E254" s="73">
        <v>1000</v>
      </c>
      <c r="G254"/>
    </row>
    <row r="255" spans="3:7" ht="12.75">
      <c r="C255" s="6">
        <v>4300</v>
      </c>
      <c r="D255" t="s">
        <v>42</v>
      </c>
      <c r="E255" s="73">
        <v>2000</v>
      </c>
      <c r="G255"/>
    </row>
    <row r="256" ht="12.75">
      <c r="G256"/>
    </row>
    <row r="257" spans="1:7" s="55" customFormat="1" ht="12.75">
      <c r="A257" s="56">
        <v>855</v>
      </c>
      <c r="B257" s="56"/>
      <c r="C257" s="56"/>
      <c r="D257" s="55" t="s">
        <v>376</v>
      </c>
      <c r="E257" s="88">
        <f>E258+E271</f>
        <v>443779</v>
      </c>
      <c r="G257" s="88"/>
    </row>
    <row r="258" spans="2:5" ht="12.75">
      <c r="B258" s="51">
        <v>85504</v>
      </c>
      <c r="C258" s="51"/>
      <c r="D258" s="57" t="s">
        <v>305</v>
      </c>
      <c r="E258" s="88">
        <f>SUM(E259:E270)</f>
        <v>203779</v>
      </c>
    </row>
    <row r="259" spans="2:5" ht="12.75">
      <c r="B259" s="51"/>
      <c r="C259" s="6">
        <v>3020</v>
      </c>
      <c r="D259" t="s">
        <v>33</v>
      </c>
      <c r="E259" s="90">
        <v>1500</v>
      </c>
    </row>
    <row r="260" spans="2:5" ht="12.75">
      <c r="B260" s="51"/>
      <c r="C260" s="6">
        <v>4010</v>
      </c>
      <c r="D260" t="s">
        <v>34</v>
      </c>
      <c r="E260" s="90">
        <v>141000</v>
      </c>
    </row>
    <row r="261" spans="2:5" ht="12.75">
      <c r="B261" s="51"/>
      <c r="C261" s="6">
        <v>4040</v>
      </c>
      <c r="D261" t="s">
        <v>35</v>
      </c>
      <c r="E261" s="90">
        <v>12300</v>
      </c>
    </row>
    <row r="262" spans="2:5" ht="12.75">
      <c r="B262" s="51"/>
      <c r="C262" s="6">
        <v>4110</v>
      </c>
      <c r="D262" t="s">
        <v>36</v>
      </c>
      <c r="E262" s="90">
        <v>26200</v>
      </c>
    </row>
    <row r="263" spans="2:5" ht="12.75">
      <c r="B263" s="51"/>
      <c r="C263" s="6">
        <v>4120</v>
      </c>
      <c r="D263" t="s">
        <v>445</v>
      </c>
      <c r="E263" s="90">
        <v>3650</v>
      </c>
    </row>
    <row r="264" spans="2:5" ht="12.75">
      <c r="B264" s="51"/>
      <c r="C264" s="6">
        <v>4210</v>
      </c>
      <c r="D264" t="s">
        <v>39</v>
      </c>
      <c r="E264" s="90">
        <v>1060</v>
      </c>
    </row>
    <row r="265" spans="1:7" ht="12.75">
      <c r="A265"/>
      <c r="B265" s="51"/>
      <c r="C265" s="6">
        <v>4260</v>
      </c>
      <c r="D265" t="s">
        <v>40</v>
      </c>
      <c r="E265" s="90">
        <v>3430</v>
      </c>
      <c r="G265"/>
    </row>
    <row r="266" spans="1:7" ht="12.75">
      <c r="A266"/>
      <c r="B266" s="51"/>
      <c r="C266" s="6">
        <v>4300</v>
      </c>
      <c r="D266" t="s">
        <v>42</v>
      </c>
      <c r="E266" s="90">
        <v>3750</v>
      </c>
      <c r="G266"/>
    </row>
    <row r="267" spans="1:7" ht="12.75">
      <c r="A267"/>
      <c r="B267" s="51"/>
      <c r="C267" s="6">
        <v>4360</v>
      </c>
      <c r="D267" t="s">
        <v>273</v>
      </c>
      <c r="E267" s="90">
        <v>2700</v>
      </c>
      <c r="G267"/>
    </row>
    <row r="268" spans="1:7" ht="12.75">
      <c r="A268"/>
      <c r="B268" s="51"/>
      <c r="C268" s="6">
        <v>4410</v>
      </c>
      <c r="D268" t="s">
        <v>43</v>
      </c>
      <c r="E268" s="90">
        <v>2700</v>
      </c>
      <c r="G268"/>
    </row>
    <row r="269" spans="1:7" ht="12.75">
      <c r="A269"/>
      <c r="B269" s="51"/>
      <c r="C269" s="6">
        <v>4440</v>
      </c>
      <c r="D269" t="s">
        <v>45</v>
      </c>
      <c r="E269" s="90">
        <v>4989</v>
      </c>
      <c r="G269"/>
    </row>
    <row r="270" spans="1:7" ht="12.75">
      <c r="A270"/>
      <c r="B270" s="51"/>
      <c r="C270" s="6">
        <v>4700</v>
      </c>
      <c r="D270" t="s">
        <v>216</v>
      </c>
      <c r="E270" s="90">
        <v>500</v>
      </c>
      <c r="G270"/>
    </row>
    <row r="271" spans="1:7" ht="12.75">
      <c r="A271"/>
      <c r="B271" s="33" t="s">
        <v>386</v>
      </c>
      <c r="C271" s="60"/>
      <c r="D271" s="69" t="s">
        <v>304</v>
      </c>
      <c r="E271" s="98">
        <f>E272</f>
        <v>240000</v>
      </c>
      <c r="G271"/>
    </row>
    <row r="272" spans="1:7" ht="12.75">
      <c r="A272"/>
      <c r="B272" s="59"/>
      <c r="C272" s="60">
        <v>4330</v>
      </c>
      <c r="D272" s="46" t="s">
        <v>315</v>
      </c>
      <c r="E272" s="99">
        <v>240000</v>
      </c>
      <c r="G272"/>
    </row>
    <row r="273" spans="1:7" ht="12.75">
      <c r="A273"/>
      <c r="B273" s="59"/>
      <c r="C273" s="60"/>
      <c r="D273" s="46" t="s">
        <v>195</v>
      </c>
      <c r="E273" s="99"/>
      <c r="G273"/>
    </row>
    <row r="283" ht="12.75">
      <c r="E283" s="73" t="s">
        <v>224</v>
      </c>
    </row>
    <row r="284" spans="4:5" ht="12.75">
      <c r="D284" s="7" t="s">
        <v>469</v>
      </c>
      <c r="E284" s="73" t="s">
        <v>503</v>
      </c>
    </row>
    <row r="285" spans="4:5" ht="12.75">
      <c r="D285" s="6" t="s">
        <v>12</v>
      </c>
      <c r="E285" s="73" t="s">
        <v>141</v>
      </c>
    </row>
    <row r="286" ht="12.75">
      <c r="E286" s="73" t="s">
        <v>504</v>
      </c>
    </row>
    <row r="287" spans="1:5" ht="12.75">
      <c r="A287" s="1" t="s">
        <v>0</v>
      </c>
      <c r="B287" s="1" t="s">
        <v>4</v>
      </c>
      <c r="C287" s="1" t="s">
        <v>5</v>
      </c>
      <c r="D287" s="1" t="s">
        <v>6</v>
      </c>
      <c r="E287" s="76" t="s">
        <v>7</v>
      </c>
    </row>
    <row r="288" spans="1:7" s="5" customFormat="1" ht="12.75">
      <c r="A288" s="7">
        <v>801</v>
      </c>
      <c r="B288" s="7"/>
      <c r="C288" s="7"/>
      <c r="D288" s="5" t="s">
        <v>9</v>
      </c>
      <c r="E288" s="86">
        <f>E289+E314</f>
        <v>1956352</v>
      </c>
      <c r="G288" s="86"/>
    </row>
    <row r="289" spans="1:7" s="55" customFormat="1" ht="12.75">
      <c r="A289" s="56"/>
      <c r="B289" s="56">
        <v>80104</v>
      </c>
      <c r="C289" s="56"/>
      <c r="D289" s="55" t="s">
        <v>139</v>
      </c>
      <c r="E289" s="88">
        <f>SUM(E290:E313)</f>
        <v>1950060</v>
      </c>
      <c r="G289" s="88"/>
    </row>
    <row r="290" spans="3:5" ht="12.75">
      <c r="C290" s="6">
        <v>3020</v>
      </c>
      <c r="D290" t="s">
        <v>33</v>
      </c>
      <c r="E290" s="73">
        <v>12000</v>
      </c>
    </row>
    <row r="291" spans="3:5" ht="12.75">
      <c r="C291" s="6">
        <v>3050</v>
      </c>
      <c r="D291" t="s">
        <v>227</v>
      </c>
      <c r="E291" s="73">
        <v>1440</v>
      </c>
    </row>
    <row r="292" spans="1:7" ht="12.75">
      <c r="A292"/>
      <c r="B292"/>
      <c r="C292" s="6">
        <v>4010</v>
      </c>
      <c r="D292" t="s">
        <v>34</v>
      </c>
      <c r="E292" s="73">
        <v>559500</v>
      </c>
      <c r="G292"/>
    </row>
    <row r="293" spans="1:5" ht="12.75">
      <c r="A293"/>
      <c r="B293"/>
      <c r="C293" s="6">
        <v>4040</v>
      </c>
      <c r="D293" t="s">
        <v>35</v>
      </c>
      <c r="E293" s="73">
        <v>46541</v>
      </c>
    </row>
    <row r="294" spans="1:7" ht="12.75">
      <c r="A294"/>
      <c r="B294"/>
      <c r="C294" s="6">
        <v>4110</v>
      </c>
      <c r="D294" t="s">
        <v>36</v>
      </c>
      <c r="E294" s="73">
        <v>209000</v>
      </c>
      <c r="G294"/>
    </row>
    <row r="295" spans="1:7" ht="12.75">
      <c r="A295"/>
      <c r="B295"/>
      <c r="C295" s="6">
        <v>4120</v>
      </c>
      <c r="D295" t="s">
        <v>445</v>
      </c>
      <c r="E295" s="73">
        <v>31000</v>
      </c>
      <c r="G295"/>
    </row>
    <row r="296" spans="1:7" ht="12.75">
      <c r="A296"/>
      <c r="B296"/>
      <c r="C296" s="6">
        <v>4140</v>
      </c>
      <c r="D296" t="s">
        <v>37</v>
      </c>
      <c r="E296" s="73">
        <v>17600</v>
      </c>
      <c r="G296"/>
    </row>
    <row r="297" spans="1:7" ht="12.75">
      <c r="A297"/>
      <c r="B297"/>
      <c r="D297" t="s">
        <v>38</v>
      </c>
      <c r="G297"/>
    </row>
    <row r="298" spans="1:7" ht="12.75">
      <c r="A298"/>
      <c r="B298"/>
      <c r="C298" s="6">
        <v>4170</v>
      </c>
      <c r="D298" t="s">
        <v>197</v>
      </c>
      <c r="E298" s="73">
        <v>5000</v>
      </c>
      <c r="G298"/>
    </row>
    <row r="299" spans="1:7" ht="12.75">
      <c r="A299"/>
      <c r="B299"/>
      <c r="C299" s="6">
        <v>4210</v>
      </c>
      <c r="D299" t="s">
        <v>39</v>
      </c>
      <c r="E299" s="73">
        <v>10000</v>
      </c>
      <c r="G299"/>
    </row>
    <row r="300" spans="1:7" ht="12.75">
      <c r="A300"/>
      <c r="B300"/>
      <c r="C300" s="6">
        <v>4240</v>
      </c>
      <c r="D300" t="s">
        <v>350</v>
      </c>
      <c r="E300" s="73">
        <v>3000</v>
      </c>
      <c r="G300"/>
    </row>
    <row r="301" spans="1:7" ht="12.75">
      <c r="A301"/>
      <c r="B301"/>
      <c r="C301" s="6">
        <v>4260</v>
      </c>
      <c r="D301" t="s">
        <v>40</v>
      </c>
      <c r="E301" s="73">
        <v>72000</v>
      </c>
      <c r="G301"/>
    </row>
    <row r="302" spans="1:7" ht="12.75">
      <c r="A302"/>
      <c r="B302"/>
      <c r="C302" s="6">
        <v>4270</v>
      </c>
      <c r="D302" t="s">
        <v>41</v>
      </c>
      <c r="E302" s="73">
        <v>10000</v>
      </c>
      <c r="G302"/>
    </row>
    <row r="303" spans="1:7" ht="12.75">
      <c r="A303"/>
      <c r="B303"/>
      <c r="C303" s="6">
        <v>4280</v>
      </c>
      <c r="D303" t="s">
        <v>213</v>
      </c>
      <c r="E303" s="73">
        <v>2000</v>
      </c>
      <c r="G303"/>
    </row>
    <row r="304" spans="1:7" ht="12.75">
      <c r="A304"/>
      <c r="B304"/>
      <c r="C304" s="6">
        <v>4300</v>
      </c>
      <c r="D304" t="s">
        <v>42</v>
      </c>
      <c r="E304" s="73">
        <v>5800</v>
      </c>
      <c r="G304"/>
    </row>
    <row r="305" spans="1:7" ht="12.75">
      <c r="A305"/>
      <c r="B305"/>
      <c r="C305" s="6">
        <v>4360</v>
      </c>
      <c r="D305" t="s">
        <v>273</v>
      </c>
      <c r="E305" s="73">
        <v>3000</v>
      </c>
      <c r="G305"/>
    </row>
    <row r="306" spans="1:7" ht="12.75">
      <c r="A306"/>
      <c r="B306"/>
      <c r="C306" s="6">
        <v>4410</v>
      </c>
      <c r="D306" t="s">
        <v>43</v>
      </c>
      <c r="E306" s="73">
        <v>850</v>
      </c>
      <c r="G306"/>
    </row>
    <row r="307" spans="1:7" ht="12.75">
      <c r="A307"/>
      <c r="B307"/>
      <c r="C307" s="6">
        <v>4430</v>
      </c>
      <c r="D307" t="s">
        <v>44</v>
      </c>
      <c r="E307" s="73">
        <v>2000</v>
      </c>
      <c r="G307"/>
    </row>
    <row r="308" spans="1:5" ht="12.75">
      <c r="A308" s="3"/>
      <c r="B308" s="3"/>
      <c r="C308" s="6">
        <v>4440</v>
      </c>
      <c r="D308" t="s">
        <v>45</v>
      </c>
      <c r="E308" s="84">
        <v>75170</v>
      </c>
    </row>
    <row r="309" spans="1:5" ht="12.75">
      <c r="A309" s="3"/>
      <c r="B309" s="3"/>
      <c r="C309" s="6">
        <v>4700</v>
      </c>
      <c r="D309" t="s">
        <v>222</v>
      </c>
      <c r="E309" s="84">
        <v>700</v>
      </c>
    </row>
    <row r="310" spans="1:5" ht="12.75">
      <c r="A310" s="3"/>
      <c r="B310" s="3"/>
      <c r="D310" t="s">
        <v>223</v>
      </c>
      <c r="E310" s="84"/>
    </row>
    <row r="311" spans="1:5" ht="12.75">
      <c r="A311" s="3"/>
      <c r="B311" s="3"/>
      <c r="C311" s="6">
        <v>4710</v>
      </c>
      <c r="D311" t="s">
        <v>433</v>
      </c>
      <c r="E311" s="84">
        <v>3000</v>
      </c>
    </row>
    <row r="312" spans="1:5" ht="12.75">
      <c r="A312" s="3"/>
      <c r="B312" s="3"/>
      <c r="C312" s="6">
        <v>4790</v>
      </c>
      <c r="D312" t="s">
        <v>472</v>
      </c>
      <c r="E312" s="84">
        <v>786500</v>
      </c>
    </row>
    <row r="313" spans="1:5" ht="12.75">
      <c r="A313" s="3"/>
      <c r="B313" s="3"/>
      <c r="C313" s="6">
        <v>4800</v>
      </c>
      <c r="D313" t="s">
        <v>473</v>
      </c>
      <c r="E313" s="84">
        <v>93959</v>
      </c>
    </row>
    <row r="314" spans="1:7" s="55" customFormat="1" ht="12.75">
      <c r="A314" s="56"/>
      <c r="B314" s="56">
        <v>80146</v>
      </c>
      <c r="C314" s="56"/>
      <c r="D314" s="55" t="s">
        <v>135</v>
      </c>
      <c r="E314" s="88">
        <f>SUM(E315:E318)</f>
        <v>6292</v>
      </c>
      <c r="G314" s="88"/>
    </row>
    <row r="315" spans="1:5" ht="12.75">
      <c r="A315" s="7"/>
      <c r="B315" s="7"/>
      <c r="C315" s="6">
        <v>4210</v>
      </c>
      <c r="D315" t="s">
        <v>39</v>
      </c>
      <c r="E315" s="90">
        <v>500</v>
      </c>
    </row>
    <row r="316" spans="1:5" ht="12.75">
      <c r="A316" s="7"/>
      <c r="B316" s="7"/>
      <c r="C316" s="6">
        <v>4410</v>
      </c>
      <c r="D316" t="s">
        <v>43</v>
      </c>
      <c r="E316" s="90">
        <v>300</v>
      </c>
    </row>
    <row r="317" spans="3:5" ht="12.75">
      <c r="C317" s="6">
        <v>4700</v>
      </c>
      <c r="D317" t="s">
        <v>222</v>
      </c>
      <c r="E317" s="73">
        <v>5492</v>
      </c>
    </row>
    <row r="318" ht="12.75">
      <c r="D318" t="s">
        <v>223</v>
      </c>
    </row>
    <row r="327" spans="1:5" ht="12.75">
      <c r="A327" s="3"/>
      <c r="B327" s="3"/>
      <c r="E327" s="84"/>
    </row>
    <row r="328" ht="12.75">
      <c r="E328" s="73" t="s">
        <v>198</v>
      </c>
    </row>
    <row r="329" spans="4:5" ht="12.75">
      <c r="D329" s="7" t="s">
        <v>470</v>
      </c>
      <c r="E329" s="73" t="s">
        <v>503</v>
      </c>
    </row>
    <row r="330" spans="4:5" ht="12.75">
      <c r="D330" s="6" t="s">
        <v>13</v>
      </c>
      <c r="E330" s="73" t="s">
        <v>141</v>
      </c>
    </row>
    <row r="331" ht="12.75">
      <c r="E331" s="73" t="s">
        <v>504</v>
      </c>
    </row>
    <row r="332" spans="1:5" ht="12.75">
      <c r="A332" s="1" t="s">
        <v>0</v>
      </c>
      <c r="B332" s="1" t="s">
        <v>4</v>
      </c>
      <c r="C332" s="1" t="s">
        <v>5</v>
      </c>
      <c r="D332" s="1" t="s">
        <v>6</v>
      </c>
      <c r="E332" s="76" t="s">
        <v>7</v>
      </c>
    </row>
    <row r="333" spans="1:7" s="5" customFormat="1" ht="12.75">
      <c r="A333" s="7">
        <v>801</v>
      </c>
      <c r="B333" s="7"/>
      <c r="C333" s="7"/>
      <c r="D333" s="5" t="s">
        <v>9</v>
      </c>
      <c r="E333" s="86">
        <f>SUM(E334+E356+E361)</f>
        <v>1772973</v>
      </c>
      <c r="G333" s="86"/>
    </row>
    <row r="334" spans="1:7" s="55" customFormat="1" ht="12.75">
      <c r="A334" s="56"/>
      <c r="B334" s="56">
        <v>80104</v>
      </c>
      <c r="C334" s="56"/>
      <c r="D334" s="55" t="s">
        <v>139</v>
      </c>
      <c r="E334" s="88">
        <f>SUM(E335:E355)</f>
        <v>1639103</v>
      </c>
      <c r="G334" s="88"/>
    </row>
    <row r="335" spans="3:7" ht="12.75">
      <c r="C335" s="6">
        <v>3020</v>
      </c>
      <c r="D335" t="s">
        <v>33</v>
      </c>
      <c r="E335" s="73">
        <v>10000</v>
      </c>
      <c r="G335"/>
    </row>
    <row r="336" spans="3:7" ht="12.75">
      <c r="C336" s="6">
        <v>4010</v>
      </c>
      <c r="D336" t="s">
        <v>34</v>
      </c>
      <c r="E336" s="73">
        <v>490118</v>
      </c>
      <c r="G336"/>
    </row>
    <row r="337" spans="3:7" ht="12.75">
      <c r="C337" s="6">
        <v>4040</v>
      </c>
      <c r="D337" t="s">
        <v>35</v>
      </c>
      <c r="E337" s="73">
        <v>43700</v>
      </c>
      <c r="G337"/>
    </row>
    <row r="338" spans="3:7" ht="12.75">
      <c r="C338" s="6">
        <v>4110</v>
      </c>
      <c r="D338" t="s">
        <v>36</v>
      </c>
      <c r="E338" s="73">
        <v>192589</v>
      </c>
      <c r="G338"/>
    </row>
    <row r="339" spans="3:7" ht="12.75">
      <c r="C339" s="6">
        <v>4120</v>
      </c>
      <c r="D339" t="s">
        <v>445</v>
      </c>
      <c r="E339" s="73">
        <v>24055</v>
      </c>
      <c r="G339"/>
    </row>
    <row r="340" spans="3:7" ht="12.75">
      <c r="C340" s="6">
        <v>4170</v>
      </c>
      <c r="D340" t="s">
        <v>197</v>
      </c>
      <c r="E340" s="73">
        <v>5000</v>
      </c>
      <c r="G340"/>
    </row>
    <row r="341" spans="3:7" ht="12.75">
      <c r="C341" s="6">
        <v>4210</v>
      </c>
      <c r="D341" t="s">
        <v>39</v>
      </c>
      <c r="E341" s="73">
        <v>10000</v>
      </c>
      <c r="G341"/>
    </row>
    <row r="342" spans="3:7" ht="12.75">
      <c r="C342" s="6">
        <v>4240</v>
      </c>
      <c r="D342" t="s">
        <v>350</v>
      </c>
      <c r="E342" s="73">
        <v>3000</v>
      </c>
      <c r="G342"/>
    </row>
    <row r="343" spans="3:7" ht="12.75">
      <c r="C343" s="6">
        <v>4260</v>
      </c>
      <c r="D343" t="s">
        <v>40</v>
      </c>
      <c r="E343" s="73">
        <v>63000</v>
      </c>
      <c r="G343"/>
    </row>
    <row r="344" spans="3:7" ht="12.75">
      <c r="C344" s="6">
        <v>4270</v>
      </c>
      <c r="D344" t="s">
        <v>41</v>
      </c>
      <c r="E344" s="73">
        <v>10000</v>
      </c>
      <c r="G344"/>
    </row>
    <row r="345" spans="3:7" ht="12.75">
      <c r="C345" s="6">
        <v>4280</v>
      </c>
      <c r="D345" t="s">
        <v>213</v>
      </c>
      <c r="E345" s="73">
        <v>2000</v>
      </c>
      <c r="G345"/>
    </row>
    <row r="346" spans="3:7" ht="12.75">
      <c r="C346" s="6">
        <v>4300</v>
      </c>
      <c r="D346" t="s">
        <v>42</v>
      </c>
      <c r="E346" s="73">
        <v>5800</v>
      </c>
      <c r="G346"/>
    </row>
    <row r="347" spans="3:7" ht="12.75">
      <c r="C347" s="6">
        <v>4360</v>
      </c>
      <c r="D347" t="s">
        <v>273</v>
      </c>
      <c r="E347" s="73">
        <v>3000</v>
      </c>
      <c r="G347"/>
    </row>
    <row r="348" spans="3:7" ht="12.75">
      <c r="C348" s="6">
        <v>4410</v>
      </c>
      <c r="D348" t="s">
        <v>43</v>
      </c>
      <c r="E348" s="73">
        <v>850</v>
      </c>
      <c r="G348"/>
    </row>
    <row r="349" spans="3:7" ht="12.75">
      <c r="C349" s="6">
        <v>4430</v>
      </c>
      <c r="D349" t="s">
        <v>44</v>
      </c>
      <c r="E349" s="73">
        <v>2500</v>
      </c>
      <c r="G349"/>
    </row>
    <row r="350" spans="1:7" ht="12.75">
      <c r="A350" s="3"/>
      <c r="B350" s="3"/>
      <c r="C350" s="6">
        <v>4440</v>
      </c>
      <c r="D350" t="s">
        <v>45</v>
      </c>
      <c r="E350" s="84">
        <v>59306</v>
      </c>
      <c r="G350"/>
    </row>
    <row r="351" spans="1:7" ht="12.75">
      <c r="A351" s="3"/>
      <c r="B351" s="3"/>
      <c r="C351" s="6">
        <v>4700</v>
      </c>
      <c r="D351" t="s">
        <v>222</v>
      </c>
      <c r="E351" s="84">
        <v>500</v>
      </c>
      <c r="G351"/>
    </row>
    <row r="352" spans="1:7" ht="12.75">
      <c r="A352" s="3"/>
      <c r="B352" s="3"/>
      <c r="D352" t="s">
        <v>223</v>
      </c>
      <c r="E352" s="84"/>
      <c r="G352"/>
    </row>
    <row r="353" spans="1:5" ht="12.75">
      <c r="A353" s="3"/>
      <c r="B353" s="3"/>
      <c r="C353" s="6">
        <v>4710</v>
      </c>
      <c r="D353" t="s">
        <v>433</v>
      </c>
      <c r="E353" s="84">
        <v>1000</v>
      </c>
    </row>
    <row r="354" spans="1:5" ht="12.75">
      <c r="A354" s="3"/>
      <c r="B354" s="3"/>
      <c r="C354" s="6">
        <v>4790</v>
      </c>
      <c r="D354" t="s">
        <v>472</v>
      </c>
      <c r="E354" s="84">
        <v>648407</v>
      </c>
    </row>
    <row r="355" spans="1:5" ht="12.75">
      <c r="A355" s="3"/>
      <c r="B355" s="3"/>
      <c r="C355" s="6">
        <v>4800</v>
      </c>
      <c r="D355" t="s">
        <v>473</v>
      </c>
      <c r="E355" s="84">
        <v>64278</v>
      </c>
    </row>
    <row r="356" spans="1:7" s="55" customFormat="1" ht="12.75">
      <c r="A356" s="56"/>
      <c r="B356" s="56">
        <v>80146</v>
      </c>
      <c r="C356" s="56"/>
      <c r="D356" s="55" t="s">
        <v>135</v>
      </c>
      <c r="E356" s="88">
        <f>SUM(E357:E360)</f>
        <v>5955</v>
      </c>
      <c r="G356" s="88"/>
    </row>
    <row r="357" spans="1:5" ht="12.75">
      <c r="A357" s="7"/>
      <c r="B357" s="9"/>
      <c r="C357" s="6">
        <v>4210</v>
      </c>
      <c r="D357" t="s">
        <v>39</v>
      </c>
      <c r="E357" s="89">
        <v>1848</v>
      </c>
    </row>
    <row r="358" spans="3:5" ht="12.75">
      <c r="C358" s="6">
        <v>4410</v>
      </c>
      <c r="D358" t="s">
        <v>43</v>
      </c>
      <c r="E358" s="73">
        <v>207</v>
      </c>
    </row>
    <row r="359" spans="3:5" ht="12.75">
      <c r="C359" s="6">
        <v>4700</v>
      </c>
      <c r="D359" t="s">
        <v>222</v>
      </c>
      <c r="E359" s="73">
        <v>3900</v>
      </c>
    </row>
    <row r="360" ht="12.75">
      <c r="D360" t="s">
        <v>223</v>
      </c>
    </row>
    <row r="361" spans="1:7" s="55" customFormat="1" ht="15.75">
      <c r="A361" s="56"/>
      <c r="B361" s="123" t="s">
        <v>338</v>
      </c>
      <c r="C361" s="124"/>
      <c r="D361" s="119" t="s">
        <v>351</v>
      </c>
      <c r="E361" s="88">
        <f>SUM(E364:E372)</f>
        <v>127915</v>
      </c>
      <c r="G361" s="88"/>
    </row>
    <row r="362" spans="1:7" s="55" customFormat="1" ht="15.75">
      <c r="A362" s="56"/>
      <c r="B362" s="125"/>
      <c r="C362" s="124"/>
      <c r="D362" s="119" t="s">
        <v>429</v>
      </c>
      <c r="E362" s="88"/>
      <c r="G362" s="88"/>
    </row>
    <row r="363" spans="1:7" s="55" customFormat="1" ht="15.75">
      <c r="A363" s="56"/>
      <c r="B363" s="125"/>
      <c r="C363" s="124"/>
      <c r="D363" s="119" t="s">
        <v>353</v>
      </c>
      <c r="E363" s="88"/>
      <c r="G363" s="88"/>
    </row>
    <row r="364" spans="2:5" ht="15">
      <c r="B364" s="117"/>
      <c r="C364" s="6">
        <v>3020</v>
      </c>
      <c r="D364" t="s">
        <v>33</v>
      </c>
      <c r="E364" s="73">
        <v>288</v>
      </c>
    </row>
    <row r="365" spans="3:5" ht="12.75">
      <c r="C365" s="6">
        <v>4110</v>
      </c>
      <c r="D365" t="s">
        <v>36</v>
      </c>
      <c r="E365" s="73">
        <v>17350</v>
      </c>
    </row>
    <row r="366" spans="3:5" ht="12.75">
      <c r="C366" s="6">
        <v>4120</v>
      </c>
      <c r="D366" t="s">
        <v>445</v>
      </c>
      <c r="E366" s="73">
        <v>2486</v>
      </c>
    </row>
    <row r="367" spans="3:5" ht="12.75">
      <c r="C367" s="6">
        <v>4210</v>
      </c>
      <c r="D367" t="s">
        <v>39</v>
      </c>
      <c r="E367" s="73">
        <v>2000</v>
      </c>
    </row>
    <row r="368" spans="3:5" ht="12.75">
      <c r="C368" s="6">
        <v>4240</v>
      </c>
      <c r="D368" t="s">
        <v>477</v>
      </c>
      <c r="E368" s="73">
        <v>1000</v>
      </c>
    </row>
    <row r="369" spans="3:5" ht="12.75">
      <c r="C369" s="6">
        <v>4440</v>
      </c>
      <c r="D369" t="s">
        <v>479</v>
      </c>
      <c r="E369" s="73">
        <v>3028</v>
      </c>
    </row>
    <row r="370" spans="3:5" ht="12.75">
      <c r="C370" s="6">
        <v>4710</v>
      </c>
      <c r="D370" t="s">
        <v>433</v>
      </c>
      <c r="E370" s="73">
        <v>300</v>
      </c>
    </row>
    <row r="371" spans="3:5" ht="12.75">
      <c r="C371" s="6">
        <v>4790</v>
      </c>
      <c r="D371" t="s">
        <v>480</v>
      </c>
      <c r="E371" s="73">
        <v>95907</v>
      </c>
    </row>
    <row r="372" spans="3:5" ht="12.75">
      <c r="C372" s="6">
        <v>4800</v>
      </c>
      <c r="D372" t="s">
        <v>475</v>
      </c>
      <c r="E372" s="73">
        <v>5556</v>
      </c>
    </row>
    <row r="374" spans="1:5" ht="12.75">
      <c r="A374" s="3"/>
      <c r="B374" s="3"/>
      <c r="C374" s="3"/>
      <c r="D374" s="15"/>
      <c r="E374" s="75"/>
    </row>
    <row r="375" spans="1:5" ht="12.75">
      <c r="A375" s="21"/>
      <c r="B375" s="21"/>
      <c r="C375" s="21"/>
      <c r="D375" s="22"/>
      <c r="E375" s="109"/>
    </row>
    <row r="376" ht="12.75">
      <c r="E376" s="73" t="s">
        <v>16</v>
      </c>
    </row>
    <row r="377" spans="4:5" ht="12.75">
      <c r="D377" s="7" t="s">
        <v>469</v>
      </c>
      <c r="E377" s="73" t="s">
        <v>503</v>
      </c>
    </row>
    <row r="378" spans="4:5" ht="12.75">
      <c r="D378" s="6" t="s">
        <v>14</v>
      </c>
      <c r="E378" s="73" t="s">
        <v>141</v>
      </c>
    </row>
    <row r="379" ht="12.75">
      <c r="E379" s="73" t="s">
        <v>504</v>
      </c>
    </row>
    <row r="380" spans="1:5" ht="12.75">
      <c r="A380" s="1" t="s">
        <v>0</v>
      </c>
      <c r="B380" s="1" t="s">
        <v>4</v>
      </c>
      <c r="C380" s="1" t="s">
        <v>5</v>
      </c>
      <c r="D380" s="1" t="s">
        <v>6</v>
      </c>
      <c r="E380" s="76" t="s">
        <v>7</v>
      </c>
    </row>
    <row r="381" spans="1:7" s="5" customFormat="1" ht="12.75">
      <c r="A381" s="7">
        <v>801</v>
      </c>
      <c r="B381" s="7"/>
      <c r="C381" s="7"/>
      <c r="D381" s="5" t="s">
        <v>9</v>
      </c>
      <c r="E381" s="86">
        <f>E382+E404+E410</f>
        <v>2400418</v>
      </c>
      <c r="G381" s="86"/>
    </row>
    <row r="382" spans="1:7" s="55" customFormat="1" ht="12.75">
      <c r="A382" s="56"/>
      <c r="B382" s="56">
        <v>80104</v>
      </c>
      <c r="C382" s="56"/>
      <c r="D382" s="55" t="s">
        <v>139</v>
      </c>
      <c r="E382" s="88">
        <f>SUM(E383:E403)</f>
        <v>2282500</v>
      </c>
      <c r="G382" s="88"/>
    </row>
    <row r="383" spans="3:5" ht="12.75">
      <c r="C383" s="6">
        <v>3020</v>
      </c>
      <c r="D383" t="s">
        <v>33</v>
      </c>
      <c r="E383" s="73">
        <v>11300</v>
      </c>
    </row>
    <row r="384" spans="3:5" ht="12.75">
      <c r="C384" s="6">
        <v>4010</v>
      </c>
      <c r="D384" t="s">
        <v>34</v>
      </c>
      <c r="E384" s="73">
        <v>668521</v>
      </c>
    </row>
    <row r="385" spans="3:5" ht="12.75">
      <c r="C385" s="6">
        <v>4040</v>
      </c>
      <c r="D385" t="s">
        <v>35</v>
      </c>
      <c r="E385" s="73">
        <v>55600</v>
      </c>
    </row>
    <row r="386" spans="3:7" ht="12.75">
      <c r="C386" s="6">
        <v>4110</v>
      </c>
      <c r="D386" t="s">
        <v>36</v>
      </c>
      <c r="E386" s="73">
        <v>262720</v>
      </c>
      <c r="G386"/>
    </row>
    <row r="387" spans="3:7" ht="12.75">
      <c r="C387" s="6">
        <v>4120</v>
      </c>
      <c r="D387" t="s">
        <v>445</v>
      </c>
      <c r="E387" s="73">
        <v>32420</v>
      </c>
      <c r="G387"/>
    </row>
    <row r="388" spans="3:7" ht="12.75">
      <c r="C388" s="6">
        <v>4170</v>
      </c>
      <c r="D388" t="s">
        <v>197</v>
      </c>
      <c r="E388" s="73">
        <v>5000</v>
      </c>
      <c r="G388"/>
    </row>
    <row r="389" spans="3:7" ht="12.75">
      <c r="C389" s="6">
        <v>4210</v>
      </c>
      <c r="D389" t="s">
        <v>39</v>
      </c>
      <c r="E389" s="73">
        <v>10000</v>
      </c>
      <c r="G389"/>
    </row>
    <row r="390" spans="3:7" ht="12.75">
      <c r="C390" s="6">
        <v>4240</v>
      </c>
      <c r="D390" t="s">
        <v>350</v>
      </c>
      <c r="E390" s="73">
        <v>3000</v>
      </c>
      <c r="G390"/>
    </row>
    <row r="391" spans="3:7" ht="12.75">
      <c r="C391" s="6">
        <v>4260</v>
      </c>
      <c r="D391" t="s">
        <v>40</v>
      </c>
      <c r="E391" s="73">
        <v>82000</v>
      </c>
      <c r="G391"/>
    </row>
    <row r="392" spans="3:7" ht="12.75">
      <c r="C392" s="6">
        <v>4270</v>
      </c>
      <c r="D392" t="s">
        <v>41</v>
      </c>
      <c r="E392" s="73">
        <v>10000</v>
      </c>
      <c r="G392"/>
    </row>
    <row r="393" spans="3:7" ht="12.75">
      <c r="C393" s="6">
        <v>4280</v>
      </c>
      <c r="D393" t="s">
        <v>213</v>
      </c>
      <c r="E393" s="73">
        <v>2000</v>
      </c>
      <c r="G393"/>
    </row>
    <row r="394" spans="3:7" ht="12.75">
      <c r="C394" s="6">
        <v>4300</v>
      </c>
      <c r="D394" t="s">
        <v>42</v>
      </c>
      <c r="E394" s="73">
        <v>5800</v>
      </c>
      <c r="G394"/>
    </row>
    <row r="395" spans="3:7" ht="12.75">
      <c r="C395" s="6">
        <v>4360</v>
      </c>
      <c r="D395" t="s">
        <v>273</v>
      </c>
      <c r="E395" s="73">
        <v>1920</v>
      </c>
      <c r="G395"/>
    </row>
    <row r="396" spans="3:7" ht="12.75">
      <c r="C396" s="6">
        <v>4410</v>
      </c>
      <c r="D396" t="s">
        <v>43</v>
      </c>
      <c r="E396" s="73">
        <v>850</v>
      </c>
      <c r="G396"/>
    </row>
    <row r="397" spans="3:7" ht="12.75">
      <c r="C397" s="6">
        <v>4430</v>
      </c>
      <c r="D397" t="s">
        <v>44</v>
      </c>
      <c r="E397" s="73">
        <v>3500</v>
      </c>
      <c r="G397"/>
    </row>
    <row r="398" spans="1:7" ht="12.75">
      <c r="A398" s="3"/>
      <c r="B398" s="3"/>
      <c r="C398" s="6">
        <v>4440</v>
      </c>
      <c r="D398" t="s">
        <v>45</v>
      </c>
      <c r="E398" s="84">
        <v>71020</v>
      </c>
      <c r="G398"/>
    </row>
    <row r="399" spans="1:7" ht="12.75">
      <c r="A399" s="3"/>
      <c r="B399" s="3"/>
      <c r="C399" s="6">
        <v>4700</v>
      </c>
      <c r="D399" t="s">
        <v>222</v>
      </c>
      <c r="E399" s="133">
        <v>700</v>
      </c>
      <c r="G399"/>
    </row>
    <row r="400" spans="1:7" ht="12.75">
      <c r="A400" s="3"/>
      <c r="B400" s="3"/>
      <c r="D400" t="s">
        <v>223</v>
      </c>
      <c r="E400" s="133"/>
      <c r="G400"/>
    </row>
    <row r="401" spans="1:7" ht="12.75">
      <c r="A401" s="3"/>
      <c r="B401" s="3"/>
      <c r="C401" s="6">
        <v>4710</v>
      </c>
      <c r="D401" t="s">
        <v>433</v>
      </c>
      <c r="E401" s="84">
        <v>1000</v>
      </c>
      <c r="G401"/>
    </row>
    <row r="402" spans="1:7" ht="12.75">
      <c r="A402" s="3"/>
      <c r="B402" s="3"/>
      <c r="C402" s="6">
        <v>4790</v>
      </c>
      <c r="D402" t="s">
        <v>474</v>
      </c>
      <c r="E402" s="84">
        <v>965549</v>
      </c>
      <c r="G402"/>
    </row>
    <row r="403" spans="1:7" ht="12.75">
      <c r="A403" s="3"/>
      <c r="B403" s="3"/>
      <c r="C403" s="6">
        <v>4800</v>
      </c>
      <c r="D403" t="s">
        <v>475</v>
      </c>
      <c r="E403" s="84">
        <v>89600</v>
      </c>
      <c r="G403"/>
    </row>
    <row r="404" spans="1:7" s="55" customFormat="1" ht="12.75">
      <c r="A404" s="56"/>
      <c r="B404" s="56">
        <v>80146</v>
      </c>
      <c r="C404" s="56"/>
      <c r="D404" s="55" t="s">
        <v>135</v>
      </c>
      <c r="E404" s="88">
        <f>SUM(E405:E409)</f>
        <v>8379</v>
      </c>
      <c r="G404" s="88"/>
    </row>
    <row r="405" spans="1:5" ht="12.75">
      <c r="A405" s="7"/>
      <c r="B405" s="7"/>
      <c r="C405" s="6">
        <v>4210</v>
      </c>
      <c r="D405" t="s">
        <v>39</v>
      </c>
      <c r="E405" s="108">
        <v>1500</v>
      </c>
    </row>
    <row r="406" spans="1:5" ht="12.75">
      <c r="A406" s="7"/>
      <c r="B406" s="7"/>
      <c r="C406" s="6">
        <v>4300</v>
      </c>
      <c r="D406" t="s">
        <v>42</v>
      </c>
      <c r="E406" s="108">
        <v>2000</v>
      </c>
    </row>
    <row r="407" spans="1:5" ht="12.75">
      <c r="A407" s="7"/>
      <c r="B407" s="7"/>
      <c r="C407" s="6">
        <v>4410</v>
      </c>
      <c r="D407" t="s">
        <v>43</v>
      </c>
      <c r="E407" s="108">
        <v>525</v>
      </c>
    </row>
    <row r="408" spans="3:5" ht="12.75">
      <c r="C408" s="6">
        <v>4700</v>
      </c>
      <c r="D408" t="s">
        <v>222</v>
      </c>
      <c r="E408" s="73">
        <v>4354</v>
      </c>
    </row>
    <row r="409" ht="12.75">
      <c r="D409" t="s">
        <v>223</v>
      </c>
    </row>
    <row r="410" spans="1:7" s="55" customFormat="1" ht="15.75">
      <c r="A410" s="56"/>
      <c r="B410" s="123" t="s">
        <v>338</v>
      </c>
      <c r="C410" s="124"/>
      <c r="D410" s="119" t="s">
        <v>351</v>
      </c>
      <c r="E410" s="88">
        <f>SUM(E413:E419)</f>
        <v>109539</v>
      </c>
      <c r="G410" s="88"/>
    </row>
    <row r="411" spans="1:7" s="55" customFormat="1" ht="15.75">
      <c r="A411" s="56"/>
      <c r="B411" s="125"/>
      <c r="C411" s="124"/>
      <c r="D411" s="119" t="s">
        <v>429</v>
      </c>
      <c r="E411" s="88"/>
      <c r="G411" s="88"/>
    </row>
    <row r="412" spans="1:7" s="55" customFormat="1" ht="15.75">
      <c r="A412" s="56"/>
      <c r="B412" s="125"/>
      <c r="C412" s="124"/>
      <c r="D412" s="119" t="s">
        <v>353</v>
      </c>
      <c r="E412" s="88"/>
      <c r="G412" s="88"/>
    </row>
    <row r="413" spans="1:7" ht="15">
      <c r="A413"/>
      <c r="B413" s="117"/>
      <c r="C413" s="6">
        <v>3020</v>
      </c>
      <c r="D413" t="s">
        <v>33</v>
      </c>
      <c r="E413" s="108">
        <v>250</v>
      </c>
      <c r="G413"/>
    </row>
    <row r="414" spans="1:7" ht="15">
      <c r="A414"/>
      <c r="B414" s="117"/>
      <c r="C414" s="118">
        <v>4110</v>
      </c>
      <c r="D414" s="116" t="s">
        <v>36</v>
      </c>
      <c r="E414" s="108">
        <v>15270</v>
      </c>
      <c r="G414"/>
    </row>
    <row r="415" spans="1:7" ht="15">
      <c r="A415"/>
      <c r="B415" s="117"/>
      <c r="C415" s="6">
        <v>4120</v>
      </c>
      <c r="D415" t="s">
        <v>445</v>
      </c>
      <c r="E415" s="108">
        <v>1000</v>
      </c>
      <c r="G415"/>
    </row>
    <row r="416" spans="1:7" ht="12.75">
      <c r="A416"/>
      <c r="C416" s="6">
        <v>4240</v>
      </c>
      <c r="D416" t="s">
        <v>350</v>
      </c>
      <c r="E416" s="73">
        <v>2000</v>
      </c>
      <c r="G416"/>
    </row>
    <row r="417" spans="1:7" ht="12.75">
      <c r="A417"/>
      <c r="C417" s="6">
        <v>4440</v>
      </c>
      <c r="D417" t="s">
        <v>45</v>
      </c>
      <c r="E417" s="73">
        <v>3029</v>
      </c>
      <c r="G417"/>
    </row>
    <row r="418" spans="3:5" ht="12.75">
      <c r="C418" s="6">
        <v>4790</v>
      </c>
      <c r="D418" t="s">
        <v>474</v>
      </c>
      <c r="E418" s="73">
        <v>79916</v>
      </c>
    </row>
    <row r="419" spans="3:5" ht="12.75">
      <c r="C419" s="6">
        <v>4800</v>
      </c>
      <c r="D419" t="s">
        <v>481</v>
      </c>
      <c r="E419" s="73">
        <v>8074</v>
      </c>
    </row>
    <row r="427" spans="1:11" ht="12.75">
      <c r="A427"/>
      <c r="G427" s="87"/>
      <c r="H427" s="6"/>
      <c r="I427" s="6"/>
      <c r="K427" s="4"/>
    </row>
    <row r="428" spans="7:11" ht="12.75">
      <c r="G428" s="87"/>
      <c r="H428" s="6"/>
      <c r="I428" s="6"/>
      <c r="K428" s="4"/>
    </row>
    <row r="429" spans="1:11" ht="12.75">
      <c r="A429" s="3"/>
      <c r="B429" s="3"/>
      <c r="E429" s="75"/>
      <c r="G429" s="87"/>
      <c r="H429" s="6"/>
      <c r="I429" s="6"/>
      <c r="K429" s="4"/>
    </row>
    <row r="430" spans="1:11" ht="12.75">
      <c r="A430" s="21"/>
      <c r="B430" s="21"/>
      <c r="C430" s="21"/>
      <c r="D430" s="22"/>
      <c r="E430" s="109"/>
      <c r="G430" s="87"/>
      <c r="H430" s="6"/>
      <c r="I430" s="6"/>
      <c r="K430" s="4"/>
    </row>
    <row r="431" spans="5:11" ht="12.75">
      <c r="E431" s="73" t="s">
        <v>10</v>
      </c>
      <c r="G431" s="87"/>
      <c r="H431" s="6"/>
      <c r="I431" s="6"/>
      <c r="K431" s="4"/>
    </row>
    <row r="432" spans="4:11" ht="12.75">
      <c r="D432" s="7" t="s">
        <v>469</v>
      </c>
      <c r="E432" s="73" t="s">
        <v>503</v>
      </c>
      <c r="G432" s="87"/>
      <c r="H432" s="6"/>
      <c r="I432" s="6"/>
      <c r="K432" s="4"/>
    </row>
    <row r="433" spans="4:11" ht="12.75">
      <c r="D433" s="6" t="s">
        <v>15</v>
      </c>
      <c r="E433" s="73" t="s">
        <v>141</v>
      </c>
      <c r="G433" s="87"/>
      <c r="H433" s="6"/>
      <c r="I433" s="6"/>
      <c r="K433" s="4"/>
    </row>
    <row r="434" spans="5:11" ht="12.75">
      <c r="E434" s="73" t="s">
        <v>504</v>
      </c>
      <c r="G434" s="87"/>
      <c r="H434" s="6"/>
      <c r="I434" s="6"/>
      <c r="K434" s="4"/>
    </row>
    <row r="435" spans="1:11" ht="12.75">
      <c r="A435" s="1" t="s">
        <v>0</v>
      </c>
      <c r="B435" s="1" t="s">
        <v>4</v>
      </c>
      <c r="C435" s="1" t="s">
        <v>5</v>
      </c>
      <c r="D435" s="1" t="s">
        <v>6</v>
      </c>
      <c r="E435" s="76" t="s">
        <v>7</v>
      </c>
      <c r="G435" s="87"/>
      <c r="H435" s="6"/>
      <c r="I435" s="6"/>
      <c r="K435" s="4"/>
    </row>
    <row r="436" spans="1:11" s="5" customFormat="1" ht="12.75">
      <c r="A436" s="7">
        <v>801</v>
      </c>
      <c r="B436" s="7"/>
      <c r="C436" s="7"/>
      <c r="D436" s="5" t="s">
        <v>9</v>
      </c>
      <c r="E436" s="86">
        <f>E437+E461+E466</f>
        <v>2322438</v>
      </c>
      <c r="G436" s="91"/>
      <c r="H436" s="7"/>
      <c r="I436" s="7"/>
      <c r="K436" s="8"/>
    </row>
    <row r="437" spans="1:11" s="55" customFormat="1" ht="12.75">
      <c r="A437" s="56"/>
      <c r="B437" s="56">
        <v>80104</v>
      </c>
      <c r="C437" s="56"/>
      <c r="D437" s="55" t="s">
        <v>139</v>
      </c>
      <c r="E437" s="88">
        <f>SUM(E438:E460)</f>
        <v>2295540</v>
      </c>
      <c r="G437" s="126"/>
      <c r="H437" s="56"/>
      <c r="I437" s="56"/>
      <c r="K437" s="127"/>
    </row>
    <row r="438" spans="3:11" ht="12.75">
      <c r="C438" s="6">
        <v>3020</v>
      </c>
      <c r="D438" t="s">
        <v>33</v>
      </c>
      <c r="E438" s="73">
        <v>10700</v>
      </c>
      <c r="G438" s="87"/>
      <c r="H438" s="6"/>
      <c r="I438" s="6"/>
      <c r="K438" s="4"/>
    </row>
    <row r="439" spans="3:11" ht="12.75">
      <c r="C439" s="6">
        <v>4010</v>
      </c>
      <c r="D439" t="s">
        <v>34</v>
      </c>
      <c r="E439" s="73">
        <v>621058</v>
      </c>
      <c r="G439" s="87"/>
      <c r="H439" s="6"/>
      <c r="I439" s="6"/>
      <c r="K439" s="4"/>
    </row>
    <row r="440" spans="3:11" ht="12.75">
      <c r="C440" s="6">
        <v>4040</v>
      </c>
      <c r="D440" t="s">
        <v>35</v>
      </c>
      <c r="E440" s="73">
        <v>55000</v>
      </c>
      <c r="G440" s="87"/>
      <c r="H440" s="6"/>
      <c r="I440" s="6"/>
      <c r="K440" s="4"/>
    </row>
    <row r="441" spans="3:11" ht="12.75">
      <c r="C441" s="6">
        <v>4110</v>
      </c>
      <c r="D441" t="s">
        <v>36</v>
      </c>
      <c r="E441" s="73">
        <v>267880</v>
      </c>
      <c r="G441" s="87"/>
      <c r="H441" s="6"/>
      <c r="I441" s="6"/>
      <c r="K441" s="4"/>
    </row>
    <row r="442" spans="3:11" ht="12.75">
      <c r="C442" s="6">
        <v>4120</v>
      </c>
      <c r="D442" t="s">
        <v>445</v>
      </c>
      <c r="E442" s="73">
        <v>33000</v>
      </c>
      <c r="G442" s="87"/>
      <c r="H442" s="6"/>
      <c r="I442" s="6"/>
      <c r="K442" s="4"/>
    </row>
    <row r="443" spans="3:11" ht="12.75">
      <c r="C443" s="6">
        <v>4170</v>
      </c>
      <c r="D443" t="s">
        <v>197</v>
      </c>
      <c r="E443" s="73">
        <v>5000</v>
      </c>
      <c r="G443" s="87"/>
      <c r="H443" s="6"/>
      <c r="I443" s="6"/>
      <c r="K443" s="4"/>
    </row>
    <row r="444" spans="3:11" ht="12.75">
      <c r="C444" s="6">
        <v>4210</v>
      </c>
      <c r="D444" t="s">
        <v>39</v>
      </c>
      <c r="E444" s="73">
        <v>10000</v>
      </c>
      <c r="G444" s="87"/>
      <c r="H444" s="6"/>
      <c r="I444" s="6"/>
      <c r="K444" s="4"/>
    </row>
    <row r="445" spans="3:11" ht="12.75">
      <c r="C445" s="6">
        <v>4240</v>
      </c>
      <c r="D445" t="s">
        <v>350</v>
      </c>
      <c r="E445" s="73">
        <v>3000</v>
      </c>
      <c r="G445" s="87"/>
      <c r="H445" s="6"/>
      <c r="I445" s="6"/>
      <c r="K445" s="4"/>
    </row>
    <row r="446" spans="3:11" ht="12.75">
      <c r="C446" s="6">
        <v>4260</v>
      </c>
      <c r="D446" t="s">
        <v>40</v>
      </c>
      <c r="E446" s="73">
        <v>80000</v>
      </c>
      <c r="G446" s="87"/>
      <c r="H446" s="6"/>
      <c r="I446" s="6"/>
      <c r="K446" s="4"/>
    </row>
    <row r="447" spans="3:11" ht="12.75">
      <c r="C447" s="6">
        <v>4270</v>
      </c>
      <c r="D447" t="s">
        <v>41</v>
      </c>
      <c r="E447" s="73">
        <v>10000</v>
      </c>
      <c r="G447" s="87"/>
      <c r="H447" s="6"/>
      <c r="I447" s="6"/>
      <c r="K447" s="4"/>
    </row>
    <row r="448" spans="3:11" ht="12.75">
      <c r="C448" s="6">
        <v>4280</v>
      </c>
      <c r="D448" t="s">
        <v>213</v>
      </c>
      <c r="E448" s="73">
        <v>2000</v>
      </c>
      <c r="G448" s="87"/>
      <c r="H448" s="6"/>
      <c r="I448" s="6"/>
      <c r="K448" s="4"/>
    </row>
    <row r="449" spans="3:11" ht="12.75">
      <c r="C449" s="6">
        <v>4300</v>
      </c>
      <c r="D449" t="s">
        <v>42</v>
      </c>
      <c r="E449" s="73">
        <v>5800</v>
      </c>
      <c r="G449" s="87"/>
      <c r="H449" s="6"/>
      <c r="I449" s="6"/>
      <c r="K449" s="4"/>
    </row>
    <row r="450" spans="3:11" ht="12.75">
      <c r="C450" s="6">
        <v>4360</v>
      </c>
      <c r="D450" t="s">
        <v>273</v>
      </c>
      <c r="E450" s="73">
        <v>3840</v>
      </c>
      <c r="G450" s="87"/>
      <c r="H450" s="6"/>
      <c r="I450" s="6"/>
      <c r="K450" s="4"/>
    </row>
    <row r="451" spans="3:11" ht="12.75">
      <c r="C451" s="6">
        <v>4400</v>
      </c>
      <c r="D451" t="s">
        <v>240</v>
      </c>
      <c r="E451" s="73">
        <v>16200</v>
      </c>
      <c r="G451" s="87"/>
      <c r="H451" s="6"/>
      <c r="I451" s="6"/>
      <c r="K451" s="4"/>
    </row>
    <row r="452" spans="4:11" ht="12.75">
      <c r="D452" t="s">
        <v>228</v>
      </c>
      <c r="G452" s="87"/>
      <c r="H452" s="6"/>
      <c r="I452" s="6"/>
      <c r="K452" s="4"/>
    </row>
    <row r="453" spans="3:11" ht="12.75">
      <c r="C453" s="6">
        <v>4410</v>
      </c>
      <c r="D453" t="s">
        <v>43</v>
      </c>
      <c r="E453" s="73">
        <v>850</v>
      </c>
      <c r="G453" s="87"/>
      <c r="H453" s="6"/>
      <c r="I453" s="6"/>
      <c r="K453" s="4"/>
    </row>
    <row r="454" spans="3:11" ht="12.75">
      <c r="C454" s="6">
        <v>4430</v>
      </c>
      <c r="D454" t="s">
        <v>44</v>
      </c>
      <c r="E454" s="73">
        <v>2500</v>
      </c>
      <c r="G454" s="87"/>
      <c r="H454" s="6"/>
      <c r="I454" s="6"/>
      <c r="K454" s="4"/>
    </row>
    <row r="455" spans="1:11" ht="12.75">
      <c r="A455" s="3"/>
      <c r="B455" s="3"/>
      <c r="C455" s="6">
        <v>4440</v>
      </c>
      <c r="D455" t="s">
        <v>45</v>
      </c>
      <c r="E455" s="84">
        <v>82522</v>
      </c>
      <c r="G455" s="87"/>
      <c r="H455" s="6"/>
      <c r="I455" s="6"/>
      <c r="K455" s="4"/>
    </row>
    <row r="456" spans="1:11" ht="12.75">
      <c r="A456" s="3"/>
      <c r="B456" s="3"/>
      <c r="C456" s="6">
        <v>4700</v>
      </c>
      <c r="D456" t="s">
        <v>222</v>
      </c>
      <c r="E456" s="84">
        <v>700</v>
      </c>
      <c r="G456" s="87"/>
      <c r="H456" s="6"/>
      <c r="I456" s="6"/>
      <c r="K456" s="4"/>
    </row>
    <row r="457" spans="1:11" ht="12.75">
      <c r="A457" s="3"/>
      <c r="B457" s="3"/>
      <c r="D457" t="s">
        <v>223</v>
      </c>
      <c r="G457" s="87"/>
      <c r="H457" s="6"/>
      <c r="I457" s="6"/>
      <c r="K457" s="4"/>
    </row>
    <row r="458" spans="1:11" ht="12.75">
      <c r="A458" s="3"/>
      <c r="B458" s="3"/>
      <c r="C458" s="6">
        <v>4710</v>
      </c>
      <c r="D458" t="s">
        <v>433</v>
      </c>
      <c r="E458" s="84">
        <v>1000</v>
      </c>
      <c r="G458" s="87"/>
      <c r="H458" s="6"/>
      <c r="I458" s="6"/>
      <c r="K458" s="4"/>
    </row>
    <row r="459" spans="1:11" ht="12.75">
      <c r="A459" s="3"/>
      <c r="B459" s="3"/>
      <c r="C459" s="6">
        <v>4790</v>
      </c>
      <c r="D459" t="s">
        <v>472</v>
      </c>
      <c r="E459" s="84">
        <v>989990</v>
      </c>
      <c r="G459" s="87"/>
      <c r="H459" s="6"/>
      <c r="I459" s="6"/>
      <c r="K459" s="4"/>
    </row>
    <row r="460" spans="1:11" ht="12.75">
      <c r="A460" s="3"/>
      <c r="B460" s="3"/>
      <c r="C460" s="6">
        <v>4800</v>
      </c>
      <c r="D460" t="s">
        <v>473</v>
      </c>
      <c r="E460" s="84">
        <v>94500</v>
      </c>
      <c r="G460" s="87"/>
      <c r="H460" s="6"/>
      <c r="I460" s="6"/>
      <c r="K460" s="4"/>
    </row>
    <row r="461" spans="1:11" ht="12" customHeight="1">
      <c r="A461" s="7"/>
      <c r="B461" s="7">
        <v>80146</v>
      </c>
      <c r="C461" s="7"/>
      <c r="D461" s="5" t="s">
        <v>135</v>
      </c>
      <c r="E461" s="86">
        <f>SUM(E462:E465)</f>
        <v>8044</v>
      </c>
      <c r="G461" s="87"/>
      <c r="H461" s="6"/>
      <c r="I461" s="6"/>
      <c r="K461" s="4"/>
    </row>
    <row r="462" spans="1:11" ht="12" customHeight="1">
      <c r="A462" s="7"/>
      <c r="B462" s="7"/>
      <c r="C462" s="6">
        <v>4210</v>
      </c>
      <c r="D462" t="s">
        <v>39</v>
      </c>
      <c r="E462" s="108">
        <v>2413</v>
      </c>
      <c r="G462" s="87"/>
      <c r="H462" s="6"/>
      <c r="I462" s="6"/>
      <c r="K462" s="4"/>
    </row>
    <row r="463" spans="3:11" ht="12.75" customHeight="1">
      <c r="C463" s="6">
        <v>4700</v>
      </c>
      <c r="D463" t="s">
        <v>222</v>
      </c>
      <c r="E463" s="73">
        <v>5631</v>
      </c>
      <c r="G463" s="87"/>
      <c r="H463" s="6"/>
      <c r="I463" s="6"/>
      <c r="K463" s="4"/>
    </row>
    <row r="464" spans="4:11" ht="12.75" customHeight="1">
      <c r="D464" t="s">
        <v>223</v>
      </c>
      <c r="G464" s="87"/>
      <c r="H464" s="6"/>
      <c r="I464" s="6"/>
      <c r="K464" s="4"/>
    </row>
    <row r="465" spans="7:11" ht="12.75" customHeight="1">
      <c r="G465" s="87"/>
      <c r="H465" s="6"/>
      <c r="I465" s="6"/>
      <c r="K465" s="4"/>
    </row>
    <row r="466" spans="2:11" ht="12.75" customHeight="1">
      <c r="B466" s="123" t="s">
        <v>338</v>
      </c>
      <c r="C466" s="124"/>
      <c r="D466" s="119" t="s">
        <v>351</v>
      </c>
      <c r="E466" s="88">
        <f>SUM(E469:E472)</f>
        <v>18854</v>
      </c>
      <c r="G466" s="87"/>
      <c r="H466" s="6"/>
      <c r="I466" s="6"/>
      <c r="K466" s="4"/>
    </row>
    <row r="467" spans="2:11" ht="12.75" customHeight="1">
      <c r="B467" s="125"/>
      <c r="C467" s="124"/>
      <c r="D467" s="119" t="s">
        <v>352</v>
      </c>
      <c r="G467" s="87"/>
      <c r="H467" s="6"/>
      <c r="I467" s="6"/>
      <c r="K467" s="4"/>
    </row>
    <row r="468" spans="2:11" ht="12.75" customHeight="1">
      <c r="B468" s="125"/>
      <c r="C468" s="124"/>
      <c r="D468" s="119" t="s">
        <v>353</v>
      </c>
      <c r="G468" s="87"/>
      <c r="H468" s="6"/>
      <c r="I468" s="6"/>
      <c r="K468" s="4"/>
    </row>
    <row r="469" spans="2:11" ht="12.75" customHeight="1">
      <c r="B469" s="125"/>
      <c r="C469" s="118">
        <v>4110</v>
      </c>
      <c r="D469" s="116" t="s">
        <v>36</v>
      </c>
      <c r="E469" s="73">
        <v>2700</v>
      </c>
      <c r="G469" s="87"/>
      <c r="H469" s="6"/>
      <c r="I469" s="6"/>
      <c r="K469" s="4"/>
    </row>
    <row r="470" spans="2:11" ht="12.75" customHeight="1">
      <c r="B470" s="125"/>
      <c r="C470" s="118">
        <v>4120</v>
      </c>
      <c r="D470" t="s">
        <v>445</v>
      </c>
      <c r="E470" s="73">
        <v>400</v>
      </c>
      <c r="G470" s="87"/>
      <c r="H470" s="6"/>
      <c r="I470" s="6"/>
      <c r="K470" s="4"/>
    </row>
    <row r="471" spans="3:11" ht="12.75" customHeight="1">
      <c r="C471" s="6">
        <v>4790</v>
      </c>
      <c r="D471" t="s">
        <v>474</v>
      </c>
      <c r="E471" s="73">
        <v>15104</v>
      </c>
      <c r="G471" s="87"/>
      <c r="H471" s="6"/>
      <c r="I471" s="6"/>
      <c r="K471" s="4"/>
    </row>
    <row r="472" spans="3:11" ht="12.75" customHeight="1">
      <c r="C472" s="6">
        <v>4800</v>
      </c>
      <c r="D472" t="s">
        <v>475</v>
      </c>
      <c r="E472" s="73">
        <v>650</v>
      </c>
      <c r="G472" s="87"/>
      <c r="H472" s="6"/>
      <c r="I472" s="6"/>
      <c r="K472" s="4"/>
    </row>
    <row r="473" spans="7:11" ht="12.75" customHeight="1">
      <c r="G473" s="87"/>
      <c r="H473" s="6"/>
      <c r="I473" s="6"/>
      <c r="K473" s="4"/>
    </row>
    <row r="474" spans="7:11" ht="12.75" customHeight="1">
      <c r="G474" s="87"/>
      <c r="H474" s="6"/>
      <c r="I474" s="6"/>
      <c r="K474" s="4"/>
    </row>
    <row r="475" spans="7:11" ht="12.75" customHeight="1">
      <c r="G475" s="87"/>
      <c r="H475" s="6"/>
      <c r="I475" s="6"/>
      <c r="K475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89">
      <selection activeCell="D230" sqref="D230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1" customWidth="1"/>
  </cols>
  <sheetData>
    <row r="1" spans="1:5" ht="12.75">
      <c r="A1" s="6" t="s">
        <v>71</v>
      </c>
      <c r="E1" s="72" t="s">
        <v>404</v>
      </c>
    </row>
    <row r="2" ht="12.75">
      <c r="E2" s="73" t="s">
        <v>503</v>
      </c>
    </row>
    <row r="3" spans="4:5" ht="15.75">
      <c r="D3" s="42" t="s">
        <v>110</v>
      </c>
      <c r="E3" s="73" t="s">
        <v>141</v>
      </c>
    </row>
    <row r="4" spans="1:5" ht="12.75">
      <c r="A4" s="21"/>
      <c r="B4" s="21"/>
      <c r="C4" s="38"/>
      <c r="D4" s="43"/>
      <c r="E4" s="74" t="s">
        <v>504</v>
      </c>
    </row>
    <row r="5" spans="1:5" ht="12.75">
      <c r="A5" s="3" t="s">
        <v>0</v>
      </c>
      <c r="B5" s="3" t="s">
        <v>24</v>
      </c>
      <c r="C5" s="33" t="s">
        <v>89</v>
      </c>
      <c r="D5" s="16" t="s">
        <v>90</v>
      </c>
      <c r="E5" s="75" t="s">
        <v>471</v>
      </c>
    </row>
    <row r="6" spans="1:5" ht="12.75">
      <c r="A6" s="1">
        <v>1</v>
      </c>
      <c r="B6" s="1">
        <v>2</v>
      </c>
      <c r="C6" s="31" t="s">
        <v>91</v>
      </c>
      <c r="D6" s="1">
        <v>4</v>
      </c>
      <c r="E6" s="110">
        <v>5</v>
      </c>
    </row>
    <row r="7" spans="1:5" ht="12.75">
      <c r="A7" s="23"/>
      <c r="B7" s="23"/>
      <c r="C7" s="36"/>
      <c r="D7" s="47" t="s">
        <v>211</v>
      </c>
      <c r="E7" s="77">
        <f>E20+E49+E59+E66+E110+E126+E207+E118+E9+E163+E46+E16</f>
        <v>123047268</v>
      </c>
    </row>
    <row r="8" spans="1:5" ht="12.75">
      <c r="A8" s="21"/>
      <c r="B8" s="21"/>
      <c r="C8" s="38"/>
      <c r="D8" s="44" t="s">
        <v>212</v>
      </c>
      <c r="E8" s="78"/>
    </row>
    <row r="9" spans="1:5" ht="12.75">
      <c r="A9" s="53">
        <v>150</v>
      </c>
      <c r="B9" s="53"/>
      <c r="C9" s="52"/>
      <c r="D9" s="64" t="s">
        <v>312</v>
      </c>
      <c r="E9" s="130">
        <f>E10</f>
        <v>590000</v>
      </c>
    </row>
    <row r="10" spans="1:5" ht="12.75">
      <c r="A10" s="53"/>
      <c r="B10" s="53">
        <v>15011</v>
      </c>
      <c r="C10" s="52"/>
      <c r="D10" s="64" t="s">
        <v>313</v>
      </c>
      <c r="E10" s="130">
        <f>SUM(E11:E15)</f>
        <v>590000</v>
      </c>
    </row>
    <row r="11" spans="1:5" ht="12.75">
      <c r="A11" s="3"/>
      <c r="B11" s="3"/>
      <c r="C11" s="34" t="s">
        <v>153</v>
      </c>
      <c r="D11" s="13" t="s">
        <v>93</v>
      </c>
      <c r="E11" s="80">
        <v>450000</v>
      </c>
    </row>
    <row r="12" spans="1:5" ht="12.75">
      <c r="A12" s="3"/>
      <c r="B12" s="3"/>
      <c r="C12" s="33"/>
      <c r="D12" s="16" t="s">
        <v>123</v>
      </c>
      <c r="E12" s="79"/>
    </row>
    <row r="13" spans="1:5" ht="12.75">
      <c r="A13" s="3"/>
      <c r="B13" s="3"/>
      <c r="C13" s="33"/>
      <c r="D13" s="16" t="s">
        <v>124</v>
      </c>
      <c r="E13" s="79"/>
    </row>
    <row r="14" spans="1:5" ht="12.75">
      <c r="A14" s="3"/>
      <c r="B14" s="3"/>
      <c r="C14" s="33"/>
      <c r="D14" s="16" t="s">
        <v>125</v>
      </c>
      <c r="E14" s="80"/>
    </row>
    <row r="15" spans="1:5" ht="12.75">
      <c r="A15" s="21"/>
      <c r="B15" s="21"/>
      <c r="C15" s="38" t="s">
        <v>151</v>
      </c>
      <c r="D15" s="43" t="s">
        <v>88</v>
      </c>
      <c r="E15" s="111">
        <v>140000</v>
      </c>
    </row>
    <row r="16" spans="1:5" ht="12.75">
      <c r="A16" s="53">
        <v>600</v>
      </c>
      <c r="B16" s="53"/>
      <c r="C16" s="52"/>
      <c r="D16" s="64" t="s">
        <v>454</v>
      </c>
      <c r="E16" s="130">
        <f>E17</f>
        <v>570000</v>
      </c>
    </row>
    <row r="17" spans="1:5" ht="12.75">
      <c r="A17" s="53"/>
      <c r="B17" s="53">
        <v>60019</v>
      </c>
      <c r="C17" s="52"/>
      <c r="D17" s="64" t="s">
        <v>482</v>
      </c>
      <c r="E17" s="130">
        <f>E18</f>
        <v>570000</v>
      </c>
    </row>
    <row r="18" spans="1:5" ht="12.75">
      <c r="A18" s="3"/>
      <c r="B18" s="3"/>
      <c r="C18" s="41" t="s">
        <v>191</v>
      </c>
      <c r="D18" s="50" t="s">
        <v>233</v>
      </c>
      <c r="E18" s="80">
        <v>570000</v>
      </c>
    </row>
    <row r="19" spans="1:5" ht="12.75">
      <c r="A19" s="21"/>
      <c r="B19" s="21"/>
      <c r="C19" s="38"/>
      <c r="D19" s="43" t="s">
        <v>234</v>
      </c>
      <c r="E19" s="111"/>
    </row>
    <row r="20" spans="1:5" ht="12.75">
      <c r="A20" s="56">
        <v>700</v>
      </c>
      <c r="B20" s="56"/>
      <c r="C20" s="68"/>
      <c r="D20" s="131" t="s">
        <v>92</v>
      </c>
      <c r="E20" s="129">
        <f>E21+E33</f>
        <v>10481600</v>
      </c>
    </row>
    <row r="21" spans="1:5" ht="12.75">
      <c r="A21" s="56"/>
      <c r="B21" s="56">
        <v>70005</v>
      </c>
      <c r="C21" s="68"/>
      <c r="D21" s="131" t="s">
        <v>27</v>
      </c>
      <c r="E21" s="129">
        <f>SUM(E22:E32)</f>
        <v>1382000</v>
      </c>
    </row>
    <row r="22" spans="3:5" ht="12.75">
      <c r="C22" s="34" t="s">
        <v>152</v>
      </c>
      <c r="D22" s="13" t="s">
        <v>316</v>
      </c>
      <c r="E22" s="81">
        <v>50000</v>
      </c>
    </row>
    <row r="23" spans="3:5" ht="12.75">
      <c r="C23" s="34" t="s">
        <v>317</v>
      </c>
      <c r="D23" s="13" t="s">
        <v>318</v>
      </c>
      <c r="E23" s="81">
        <v>100000</v>
      </c>
    </row>
    <row r="24" spans="3:5" ht="12.75">
      <c r="C24" s="34" t="s">
        <v>153</v>
      </c>
      <c r="D24" s="13" t="s">
        <v>320</v>
      </c>
      <c r="E24" s="81">
        <v>250000</v>
      </c>
    </row>
    <row r="25" ht="12.75">
      <c r="D25" s="13" t="s">
        <v>123</v>
      </c>
    </row>
    <row r="26" ht="12.75">
      <c r="D26" s="13" t="s">
        <v>124</v>
      </c>
    </row>
    <row r="27" ht="12.75">
      <c r="D27" s="13" t="s">
        <v>125</v>
      </c>
    </row>
    <row r="28" spans="3:5" ht="12.75">
      <c r="C28" s="34" t="s">
        <v>203</v>
      </c>
      <c r="D28" s="13" t="s">
        <v>301</v>
      </c>
      <c r="E28" s="81">
        <v>80000</v>
      </c>
    </row>
    <row r="29" ht="12.75">
      <c r="D29" s="13" t="s">
        <v>302</v>
      </c>
    </row>
    <row r="30" spans="1:5" ht="12.75">
      <c r="A30" s="3"/>
      <c r="B30" s="3"/>
      <c r="C30" s="33" t="s">
        <v>154</v>
      </c>
      <c r="D30" s="16" t="s">
        <v>295</v>
      </c>
      <c r="E30" s="82">
        <v>900000</v>
      </c>
    </row>
    <row r="31" spans="1:5" ht="12.75">
      <c r="A31" s="3"/>
      <c r="B31" s="3"/>
      <c r="C31" s="33"/>
      <c r="D31" s="16" t="s">
        <v>296</v>
      </c>
      <c r="E31" s="82"/>
    </row>
    <row r="32" spans="1:5" ht="12.75">
      <c r="A32" s="3"/>
      <c r="B32" s="3"/>
      <c r="C32" s="33" t="s">
        <v>155</v>
      </c>
      <c r="D32" s="16" t="s">
        <v>321</v>
      </c>
      <c r="E32" s="82">
        <v>2000</v>
      </c>
    </row>
    <row r="33" spans="1:5" ht="12.75">
      <c r="A33" s="3"/>
      <c r="B33" s="3">
        <v>70007</v>
      </c>
      <c r="C33" s="33"/>
      <c r="D33" s="16" t="s">
        <v>483</v>
      </c>
      <c r="E33" s="82">
        <f>SUM(E34:E43)</f>
        <v>9099600</v>
      </c>
    </row>
    <row r="34" spans="1:5" ht="12.75">
      <c r="A34" s="3"/>
      <c r="B34" s="3"/>
      <c r="C34" s="34" t="s">
        <v>389</v>
      </c>
      <c r="D34" s="13" t="s">
        <v>390</v>
      </c>
      <c r="E34" s="82">
        <v>50000</v>
      </c>
    </row>
    <row r="35" spans="1:5" ht="12.75">
      <c r="A35" s="3"/>
      <c r="B35" s="3"/>
      <c r="D35" s="13" t="s">
        <v>391</v>
      </c>
      <c r="E35" s="82"/>
    </row>
    <row r="36" spans="1:5" ht="12.75">
      <c r="A36" s="3"/>
      <c r="B36" s="3"/>
      <c r="D36" s="13" t="s">
        <v>392</v>
      </c>
      <c r="E36" s="82"/>
    </row>
    <row r="37" spans="1:5" ht="12.75">
      <c r="A37" s="3"/>
      <c r="B37" s="3"/>
      <c r="C37" s="34" t="s">
        <v>153</v>
      </c>
      <c r="D37" s="13" t="s">
        <v>320</v>
      </c>
      <c r="E37" s="82">
        <v>1900000</v>
      </c>
    </row>
    <row r="38" spans="1:5" ht="12.75">
      <c r="A38" s="3"/>
      <c r="B38" s="3"/>
      <c r="D38" s="13" t="s">
        <v>123</v>
      </c>
      <c r="E38" s="82"/>
    </row>
    <row r="39" spans="1:5" ht="12.75">
      <c r="A39" s="3"/>
      <c r="B39" s="3"/>
      <c r="D39" s="13" t="s">
        <v>124</v>
      </c>
      <c r="E39" s="82"/>
    </row>
    <row r="40" spans="1:5" ht="12.75">
      <c r="A40" s="3"/>
      <c r="B40" s="3"/>
      <c r="D40" s="13" t="s">
        <v>125</v>
      </c>
      <c r="E40" s="82"/>
    </row>
    <row r="41" spans="1:5" ht="12.75">
      <c r="A41" s="3"/>
      <c r="B41" s="3"/>
      <c r="C41" s="33" t="s">
        <v>151</v>
      </c>
      <c r="D41" s="16" t="s">
        <v>88</v>
      </c>
      <c r="E41" s="82">
        <v>2300000</v>
      </c>
    </row>
    <row r="42" spans="1:5" ht="12.75">
      <c r="A42" s="3"/>
      <c r="B42" s="3"/>
      <c r="C42" s="33" t="s">
        <v>155</v>
      </c>
      <c r="D42" s="16" t="s">
        <v>321</v>
      </c>
      <c r="E42" s="82">
        <v>50000</v>
      </c>
    </row>
    <row r="43" spans="1:5" ht="12.75">
      <c r="A43" s="3"/>
      <c r="B43" s="3"/>
      <c r="C43" s="33" t="s">
        <v>484</v>
      </c>
      <c r="D43" s="16" t="s">
        <v>461</v>
      </c>
      <c r="E43" s="82">
        <v>4799600</v>
      </c>
    </row>
    <row r="44" spans="1:5" ht="12.75">
      <c r="A44" s="3"/>
      <c r="B44" s="3"/>
      <c r="C44" s="33"/>
      <c r="D44" s="16" t="s">
        <v>485</v>
      </c>
      <c r="E44" s="82"/>
    </row>
    <row r="45" spans="1:5" ht="12.75">
      <c r="A45" s="21"/>
      <c r="B45" s="21"/>
      <c r="C45" s="38"/>
      <c r="D45" s="43" t="s">
        <v>501</v>
      </c>
      <c r="E45" s="83"/>
    </row>
    <row r="46" spans="1:5" ht="12.75">
      <c r="A46" s="53">
        <v>710</v>
      </c>
      <c r="B46" s="53"/>
      <c r="C46" s="52"/>
      <c r="D46" s="64" t="s">
        <v>319</v>
      </c>
      <c r="E46" s="130">
        <f>E47</f>
        <v>250000</v>
      </c>
    </row>
    <row r="47" spans="1:5" ht="12.75">
      <c r="A47" s="53"/>
      <c r="B47" s="53">
        <v>71035</v>
      </c>
      <c r="C47" s="52"/>
      <c r="D47" s="64" t="s">
        <v>345</v>
      </c>
      <c r="E47" s="130">
        <f>SUM(E48:E48)</f>
        <v>250000</v>
      </c>
    </row>
    <row r="48" spans="1:5" ht="12.75">
      <c r="A48" s="21"/>
      <c r="B48" s="21"/>
      <c r="C48" s="38" t="s">
        <v>151</v>
      </c>
      <c r="D48" s="43" t="s">
        <v>88</v>
      </c>
      <c r="E48" s="83">
        <v>250000</v>
      </c>
    </row>
    <row r="49" spans="1:5" ht="12.75">
      <c r="A49" s="56">
        <v>750</v>
      </c>
      <c r="B49" s="56"/>
      <c r="C49" s="68"/>
      <c r="D49" s="131" t="s">
        <v>94</v>
      </c>
      <c r="E49" s="129">
        <f>E50+E57</f>
        <v>426041</v>
      </c>
    </row>
    <row r="50" spans="1:5" ht="12.75">
      <c r="A50" s="56"/>
      <c r="B50" s="56">
        <v>75011</v>
      </c>
      <c r="C50" s="68"/>
      <c r="D50" s="131" t="s">
        <v>104</v>
      </c>
      <c r="E50" s="129">
        <f>SUM(E51:E55)</f>
        <v>301041</v>
      </c>
    </row>
    <row r="51" spans="1:5" ht="12.75">
      <c r="A51" s="3"/>
      <c r="B51" s="3"/>
      <c r="C51" s="33" t="s">
        <v>169</v>
      </c>
      <c r="D51" s="16" t="s">
        <v>105</v>
      </c>
      <c r="E51" s="82">
        <v>301010</v>
      </c>
    </row>
    <row r="52" spans="1:5" ht="12.75">
      <c r="A52" s="3"/>
      <c r="B52" s="3"/>
      <c r="C52" s="33"/>
      <c r="D52" s="15" t="s">
        <v>106</v>
      </c>
      <c r="E52" s="84"/>
    </row>
    <row r="53" spans="1:5" ht="12.75">
      <c r="A53" s="3"/>
      <c r="B53" s="3"/>
      <c r="C53" s="33"/>
      <c r="D53" s="15" t="s">
        <v>107</v>
      </c>
      <c r="E53" s="84"/>
    </row>
    <row r="54" spans="1:5" ht="12.75">
      <c r="A54" s="3"/>
      <c r="B54" s="3"/>
      <c r="C54" s="33" t="s">
        <v>182</v>
      </c>
      <c r="D54" s="16" t="s">
        <v>183</v>
      </c>
      <c r="E54" s="84">
        <v>31</v>
      </c>
    </row>
    <row r="55" spans="1:5" ht="12.75">
      <c r="A55" s="3"/>
      <c r="B55" s="3"/>
      <c r="C55" s="33"/>
      <c r="D55" s="16" t="s">
        <v>259</v>
      </c>
      <c r="E55" s="84"/>
    </row>
    <row r="56" spans="1:5" ht="12.75">
      <c r="A56" s="3"/>
      <c r="B56" s="3"/>
      <c r="C56" s="33"/>
      <c r="D56" s="16" t="s">
        <v>184</v>
      </c>
      <c r="E56" s="84"/>
    </row>
    <row r="57" spans="1:5" ht="12.75">
      <c r="A57" s="3"/>
      <c r="B57" s="53">
        <v>75023</v>
      </c>
      <c r="C57" s="52"/>
      <c r="D57" s="64" t="s">
        <v>132</v>
      </c>
      <c r="E57" s="130">
        <f>SUM(E58:E58)</f>
        <v>125000</v>
      </c>
    </row>
    <row r="58" spans="1:5" ht="12.75">
      <c r="A58" s="21"/>
      <c r="B58" s="21"/>
      <c r="C58" s="38" t="s">
        <v>151</v>
      </c>
      <c r="D58" s="43" t="s">
        <v>88</v>
      </c>
      <c r="E58" s="83">
        <v>125000</v>
      </c>
    </row>
    <row r="59" spans="1:5" ht="12.75">
      <c r="A59" s="56">
        <v>751</v>
      </c>
      <c r="B59" s="56"/>
      <c r="C59" s="68"/>
      <c r="D59" s="131" t="s">
        <v>126</v>
      </c>
      <c r="E59" s="88">
        <f>E61</f>
        <v>5294</v>
      </c>
    </row>
    <row r="60" spans="1:5" ht="12.75">
      <c r="A60" s="56"/>
      <c r="B60" s="56"/>
      <c r="C60" s="68"/>
      <c r="D60" s="55" t="s">
        <v>127</v>
      </c>
      <c r="E60" s="73"/>
    </row>
    <row r="61" spans="1:5" ht="12.75">
      <c r="A61" s="53"/>
      <c r="B61" s="53">
        <v>75101</v>
      </c>
      <c r="C61" s="52"/>
      <c r="D61" s="66" t="s">
        <v>108</v>
      </c>
      <c r="E61" s="115">
        <f>E63</f>
        <v>5294</v>
      </c>
    </row>
    <row r="62" spans="1:5" ht="12.75">
      <c r="A62" s="3"/>
      <c r="B62" s="3"/>
      <c r="C62" s="33"/>
      <c r="D62" s="16" t="s">
        <v>109</v>
      </c>
      <c r="E62" s="75"/>
    </row>
    <row r="63" spans="1:5" ht="12.75">
      <c r="A63" s="3"/>
      <c r="B63" s="3"/>
      <c r="C63" s="33" t="s">
        <v>169</v>
      </c>
      <c r="D63" s="15" t="s">
        <v>105</v>
      </c>
      <c r="E63" s="84">
        <v>5294</v>
      </c>
    </row>
    <row r="64" spans="1:5" s="15" customFormat="1" ht="12.75">
      <c r="A64" s="3"/>
      <c r="B64" s="3"/>
      <c r="C64" s="33"/>
      <c r="D64" s="15" t="s">
        <v>106</v>
      </c>
      <c r="E64" s="84"/>
    </row>
    <row r="65" spans="1:5" s="15" customFormat="1" ht="12.75">
      <c r="A65" s="21"/>
      <c r="B65" s="21"/>
      <c r="C65" s="38"/>
      <c r="D65" s="43" t="s">
        <v>107</v>
      </c>
      <c r="E65" s="74"/>
    </row>
    <row r="66" spans="1:5" ht="12.75">
      <c r="A66" s="56">
        <v>756</v>
      </c>
      <c r="B66" s="56"/>
      <c r="C66" s="68"/>
      <c r="D66" s="131" t="s">
        <v>147</v>
      </c>
      <c r="E66" s="129">
        <f>SUM(+E70+E73+E98+E107+E84+E104)</f>
        <v>52846877</v>
      </c>
    </row>
    <row r="67" spans="1:4" ht="12.75">
      <c r="A67" s="56"/>
      <c r="B67" s="56"/>
      <c r="C67" s="68"/>
      <c r="D67" s="131" t="s">
        <v>148</v>
      </c>
    </row>
    <row r="68" spans="1:4" ht="12.75">
      <c r="A68" s="56"/>
      <c r="B68" s="56"/>
      <c r="C68" s="68"/>
      <c r="D68" s="131" t="s">
        <v>149</v>
      </c>
    </row>
    <row r="69" spans="1:4" ht="12.75">
      <c r="A69" s="56"/>
      <c r="B69" s="56"/>
      <c r="C69" s="68"/>
      <c r="D69" s="131" t="s">
        <v>150</v>
      </c>
    </row>
    <row r="70" spans="1:5" ht="12.75">
      <c r="A70" s="56"/>
      <c r="B70" s="56">
        <v>75601</v>
      </c>
      <c r="C70" s="68"/>
      <c r="D70" s="131" t="s">
        <v>95</v>
      </c>
      <c r="E70" s="129">
        <f>E71</f>
        <v>310000</v>
      </c>
    </row>
    <row r="71" spans="3:5" ht="12.75">
      <c r="C71" s="34" t="s">
        <v>156</v>
      </c>
      <c r="D71" s="13" t="s">
        <v>322</v>
      </c>
      <c r="E71" s="81">
        <v>310000</v>
      </c>
    </row>
    <row r="72" ht="12.75">
      <c r="D72" s="13" t="s">
        <v>96</v>
      </c>
    </row>
    <row r="73" spans="1:5" ht="12.75">
      <c r="A73" s="56"/>
      <c r="B73" s="56">
        <v>75615</v>
      </c>
      <c r="C73" s="68"/>
      <c r="D73" s="131" t="s">
        <v>97</v>
      </c>
      <c r="E73" s="129">
        <f>SUM(E76:E83)</f>
        <v>17623520</v>
      </c>
    </row>
    <row r="74" ht="12.75">
      <c r="D74" s="13" t="s">
        <v>186</v>
      </c>
    </row>
    <row r="75" spans="4:5" ht="12.75">
      <c r="D75" t="s">
        <v>187</v>
      </c>
      <c r="E75" s="73"/>
    </row>
    <row r="76" spans="3:5" ht="12.75">
      <c r="C76" s="34" t="s">
        <v>157</v>
      </c>
      <c r="D76" s="45" t="s">
        <v>323</v>
      </c>
      <c r="E76" s="73">
        <v>17180000</v>
      </c>
    </row>
    <row r="77" spans="3:5" ht="12.75">
      <c r="C77" s="34" t="s">
        <v>158</v>
      </c>
      <c r="D77" s="45" t="s">
        <v>324</v>
      </c>
      <c r="E77" s="73">
        <v>320</v>
      </c>
    </row>
    <row r="78" spans="3:5" ht="12.75">
      <c r="C78" s="34" t="s">
        <v>159</v>
      </c>
      <c r="D78" t="s">
        <v>325</v>
      </c>
      <c r="E78" s="73">
        <v>385000</v>
      </c>
    </row>
    <row r="79" spans="3:5" ht="12.75">
      <c r="C79" s="34" t="s">
        <v>160</v>
      </c>
      <c r="D79" t="s">
        <v>326</v>
      </c>
      <c r="E79" s="73">
        <v>50000</v>
      </c>
    </row>
    <row r="80" spans="3:5" ht="12.75">
      <c r="C80" s="34" t="s">
        <v>393</v>
      </c>
      <c r="D80" t="s">
        <v>394</v>
      </c>
      <c r="E80" s="73">
        <v>200</v>
      </c>
    </row>
    <row r="81" spans="4:5" ht="12.75">
      <c r="D81" t="s">
        <v>395</v>
      </c>
      <c r="E81" s="73"/>
    </row>
    <row r="82" spans="1:5" ht="12.75">
      <c r="A82" s="3"/>
      <c r="B82" s="3"/>
      <c r="C82" s="33" t="s">
        <v>161</v>
      </c>
      <c r="D82" s="15" t="s">
        <v>328</v>
      </c>
      <c r="E82" s="84">
        <v>8000</v>
      </c>
    </row>
    <row r="83" spans="1:5" ht="12.75">
      <c r="A83" s="3"/>
      <c r="B83" s="3"/>
      <c r="C83" s="33"/>
      <c r="D83" s="46" t="s">
        <v>327</v>
      </c>
      <c r="E83" s="84"/>
    </row>
    <row r="84" spans="1:5" ht="12.75">
      <c r="A84" s="53"/>
      <c r="B84" s="53">
        <v>75616</v>
      </c>
      <c r="C84" s="52"/>
      <c r="D84" s="54" t="s">
        <v>188</v>
      </c>
      <c r="E84" s="115">
        <f>SUM(E87:E97)</f>
        <v>7142620</v>
      </c>
    </row>
    <row r="85" spans="1:5" ht="12.75">
      <c r="A85" s="3"/>
      <c r="B85" s="3"/>
      <c r="C85" s="33"/>
      <c r="D85" s="46" t="s">
        <v>189</v>
      </c>
      <c r="E85" s="84"/>
    </row>
    <row r="86" spans="1:5" ht="12.75">
      <c r="A86" s="3"/>
      <c r="B86" s="3"/>
      <c r="C86" s="33"/>
      <c r="D86" s="46" t="s">
        <v>190</v>
      </c>
      <c r="E86" s="84"/>
    </row>
    <row r="87" spans="1:5" ht="12.75">
      <c r="A87" s="3"/>
      <c r="B87" s="3"/>
      <c r="C87" s="34" t="s">
        <v>157</v>
      </c>
      <c r="D87" s="45" t="s">
        <v>323</v>
      </c>
      <c r="E87" s="84">
        <v>5300000</v>
      </c>
    </row>
    <row r="88" spans="1:5" ht="12.75">
      <c r="A88" s="3"/>
      <c r="B88" s="3"/>
      <c r="C88" s="34" t="s">
        <v>158</v>
      </c>
      <c r="D88" s="45" t="s">
        <v>324</v>
      </c>
      <c r="E88" s="84">
        <v>50000</v>
      </c>
    </row>
    <row r="89" spans="1:5" ht="12.75">
      <c r="A89" s="3"/>
      <c r="B89" s="3"/>
      <c r="C89" s="33" t="s">
        <v>162</v>
      </c>
      <c r="D89" s="46" t="s">
        <v>329</v>
      </c>
      <c r="E89" s="84">
        <v>420</v>
      </c>
    </row>
    <row r="90" spans="1:5" ht="12.75">
      <c r="A90" s="3"/>
      <c r="B90" s="3"/>
      <c r="C90" s="34" t="s">
        <v>159</v>
      </c>
      <c r="D90" t="s">
        <v>325</v>
      </c>
      <c r="E90" s="84">
        <v>400000</v>
      </c>
    </row>
    <row r="91" spans="1:5" ht="12.75">
      <c r="A91" s="3"/>
      <c r="B91" s="3"/>
      <c r="C91" s="33" t="s">
        <v>163</v>
      </c>
      <c r="D91" s="15" t="s">
        <v>330</v>
      </c>
      <c r="E91" s="84">
        <v>120000</v>
      </c>
    </row>
    <row r="92" spans="1:5" ht="12.75">
      <c r="A92" s="3"/>
      <c r="B92" s="3"/>
      <c r="C92" s="33" t="s">
        <v>486</v>
      </c>
      <c r="D92" s="46" t="s">
        <v>487</v>
      </c>
      <c r="E92" s="84">
        <v>36000</v>
      </c>
    </row>
    <row r="93" spans="1:5" ht="12.75">
      <c r="A93" s="3"/>
      <c r="B93" s="3"/>
      <c r="C93" s="34" t="s">
        <v>160</v>
      </c>
      <c r="D93" t="s">
        <v>326</v>
      </c>
      <c r="E93" s="84">
        <v>1200000</v>
      </c>
    </row>
    <row r="94" spans="1:5" ht="12.75">
      <c r="A94" s="3"/>
      <c r="B94" s="3"/>
      <c r="C94" s="34" t="s">
        <v>393</v>
      </c>
      <c r="D94" t="s">
        <v>394</v>
      </c>
      <c r="E94" s="84">
        <v>11200</v>
      </c>
    </row>
    <row r="95" spans="1:5" ht="12.75">
      <c r="A95" s="3"/>
      <c r="B95" s="3"/>
      <c r="D95" t="s">
        <v>395</v>
      </c>
      <c r="E95" s="84"/>
    </row>
    <row r="96" spans="1:5" ht="12.75">
      <c r="A96" s="3"/>
      <c r="B96" s="3"/>
      <c r="C96" s="33" t="s">
        <v>161</v>
      </c>
      <c r="D96" s="15" t="s">
        <v>328</v>
      </c>
      <c r="E96" s="84">
        <v>25000</v>
      </c>
    </row>
    <row r="97" spans="1:5" ht="12.75">
      <c r="A97" s="3"/>
      <c r="B97" s="3"/>
      <c r="C97" s="33"/>
      <c r="D97" s="46" t="s">
        <v>327</v>
      </c>
      <c r="E97" s="84"/>
    </row>
    <row r="98" spans="1:5" ht="12.75">
      <c r="A98" s="56"/>
      <c r="B98" s="56">
        <v>75618</v>
      </c>
      <c r="C98" s="68"/>
      <c r="D98" s="131" t="s">
        <v>133</v>
      </c>
      <c r="E98" s="129">
        <f>SUM(E100:E103)</f>
        <v>1220000</v>
      </c>
    </row>
    <row r="99" ht="12.75">
      <c r="D99" s="13" t="s">
        <v>134</v>
      </c>
    </row>
    <row r="100" spans="3:5" ht="12.75">
      <c r="C100" s="34" t="s">
        <v>164</v>
      </c>
      <c r="D100" s="13" t="s">
        <v>98</v>
      </c>
      <c r="E100" s="81">
        <v>470000</v>
      </c>
    </row>
    <row r="101" spans="3:5" ht="12.75">
      <c r="C101" s="34" t="s">
        <v>165</v>
      </c>
      <c r="D101" s="13" t="s">
        <v>136</v>
      </c>
      <c r="E101" s="81">
        <v>600000</v>
      </c>
    </row>
    <row r="102" spans="1:5" ht="12.75">
      <c r="A102" s="49"/>
      <c r="B102" s="49"/>
      <c r="C102" s="41" t="s">
        <v>191</v>
      </c>
      <c r="D102" s="50" t="s">
        <v>233</v>
      </c>
      <c r="E102" s="85">
        <v>150000</v>
      </c>
    </row>
    <row r="103" ht="12.75">
      <c r="D103" s="13" t="s">
        <v>234</v>
      </c>
    </row>
    <row r="104" spans="1:5" s="55" customFormat="1" ht="12.75">
      <c r="A104" s="56"/>
      <c r="B104" s="56">
        <v>75619</v>
      </c>
      <c r="C104" s="68"/>
      <c r="D104" s="131" t="s">
        <v>488</v>
      </c>
      <c r="E104" s="129">
        <f>E105</f>
        <v>100000</v>
      </c>
    </row>
    <row r="105" spans="3:5" ht="12.75">
      <c r="C105" s="34" t="s">
        <v>489</v>
      </c>
      <c r="D105" s="13" t="s">
        <v>490</v>
      </c>
      <c r="E105" s="81">
        <v>100000</v>
      </c>
    </row>
    <row r="106" ht="12.75">
      <c r="D106" s="13" t="s">
        <v>491</v>
      </c>
    </row>
    <row r="107" spans="1:5" ht="12.75">
      <c r="A107" s="53"/>
      <c r="B107" s="53">
        <v>75621</v>
      </c>
      <c r="C107" s="52"/>
      <c r="D107" s="64" t="s">
        <v>456</v>
      </c>
      <c r="E107" s="130">
        <f>SUM(E108:E109)</f>
        <v>26450737</v>
      </c>
    </row>
    <row r="108" spans="1:5" ht="12.75">
      <c r="A108" s="3"/>
      <c r="B108" s="3"/>
      <c r="C108" s="33" t="s">
        <v>166</v>
      </c>
      <c r="D108" s="16" t="s">
        <v>95</v>
      </c>
      <c r="E108" s="82">
        <v>24721198</v>
      </c>
    </row>
    <row r="109" spans="1:5" ht="12.75">
      <c r="A109" s="21"/>
      <c r="B109" s="21"/>
      <c r="C109" s="38" t="s">
        <v>167</v>
      </c>
      <c r="D109" s="43" t="s">
        <v>331</v>
      </c>
      <c r="E109" s="83">
        <v>1729539</v>
      </c>
    </row>
    <row r="110" spans="1:5" ht="12.75">
      <c r="A110" s="56">
        <v>758</v>
      </c>
      <c r="B110" s="56"/>
      <c r="C110" s="68"/>
      <c r="D110" s="131" t="s">
        <v>99</v>
      </c>
      <c r="E110" s="129">
        <f>E111+E114+E116</f>
        <v>19606360</v>
      </c>
    </row>
    <row r="111" spans="1:5" ht="12.75">
      <c r="A111" s="56"/>
      <c r="B111" s="56">
        <v>75801</v>
      </c>
      <c r="C111" s="68"/>
      <c r="D111" s="131" t="s">
        <v>100</v>
      </c>
      <c r="E111" s="129">
        <f>E113</f>
        <v>19349930</v>
      </c>
    </row>
    <row r="112" ht="12.75">
      <c r="D112" s="13" t="s">
        <v>101</v>
      </c>
    </row>
    <row r="113" spans="3:5" ht="12.75">
      <c r="C113" s="34" t="s">
        <v>168</v>
      </c>
      <c r="D113" s="13" t="s">
        <v>102</v>
      </c>
      <c r="E113" s="81">
        <v>19349930</v>
      </c>
    </row>
    <row r="114" spans="1:5" ht="12.75">
      <c r="A114" s="3"/>
      <c r="B114" s="53">
        <v>75814</v>
      </c>
      <c r="C114" s="52"/>
      <c r="D114" s="64" t="s">
        <v>103</v>
      </c>
      <c r="E114" s="130">
        <f>SUM(E115:E115)</f>
        <v>10000</v>
      </c>
    </row>
    <row r="115" spans="1:5" ht="12.75">
      <c r="A115" s="3"/>
      <c r="B115" s="3"/>
      <c r="C115" s="33" t="s">
        <v>155</v>
      </c>
      <c r="D115" s="16" t="s">
        <v>332</v>
      </c>
      <c r="E115" s="82">
        <v>10000</v>
      </c>
    </row>
    <row r="116" spans="1:5" ht="12.75">
      <c r="A116" s="3"/>
      <c r="B116" s="53">
        <v>75831</v>
      </c>
      <c r="C116" s="52"/>
      <c r="D116" s="64" t="s">
        <v>257</v>
      </c>
      <c r="E116" s="130">
        <f>E117</f>
        <v>246430</v>
      </c>
    </row>
    <row r="117" spans="1:5" ht="12.75">
      <c r="A117" s="21"/>
      <c r="B117" s="21"/>
      <c r="C117" s="38" t="s">
        <v>168</v>
      </c>
      <c r="D117" s="43" t="s">
        <v>102</v>
      </c>
      <c r="E117" s="83">
        <v>246430</v>
      </c>
    </row>
    <row r="118" spans="1:5" ht="12.75">
      <c r="A118" s="53">
        <v>801</v>
      </c>
      <c r="B118" s="53"/>
      <c r="C118" s="52"/>
      <c r="D118" s="64" t="s">
        <v>279</v>
      </c>
      <c r="E118" s="130">
        <f>E119</f>
        <v>2987630</v>
      </c>
    </row>
    <row r="119" spans="1:5" ht="12.75">
      <c r="A119" s="3"/>
      <c r="B119" s="53">
        <v>80104</v>
      </c>
      <c r="C119" s="52"/>
      <c r="D119" s="64" t="s">
        <v>283</v>
      </c>
      <c r="E119" s="130">
        <f>SUM(E120:E125)</f>
        <v>2987630</v>
      </c>
    </row>
    <row r="120" spans="1:5" ht="12.75">
      <c r="A120" s="3"/>
      <c r="B120" s="3"/>
      <c r="C120" s="34" t="s">
        <v>151</v>
      </c>
      <c r="D120" s="13" t="s">
        <v>88</v>
      </c>
      <c r="E120" s="82">
        <v>500000</v>
      </c>
    </row>
    <row r="121" spans="1:5" ht="12.75">
      <c r="A121" s="3"/>
      <c r="B121" s="3"/>
      <c r="C121" s="33" t="s">
        <v>178</v>
      </c>
      <c r="D121" s="16" t="s">
        <v>396</v>
      </c>
      <c r="E121" s="82">
        <v>1287630</v>
      </c>
    </row>
    <row r="122" spans="1:5" ht="12.75">
      <c r="A122" s="3"/>
      <c r="B122" s="3"/>
      <c r="C122" s="33"/>
      <c r="D122" s="16" t="s">
        <v>179</v>
      </c>
      <c r="E122" s="82"/>
    </row>
    <row r="123" spans="1:5" ht="12.75">
      <c r="A123" s="3"/>
      <c r="B123" s="3"/>
      <c r="C123" s="33" t="s">
        <v>297</v>
      </c>
      <c r="D123" s="16" t="s">
        <v>298</v>
      </c>
      <c r="E123" s="82">
        <v>1200000</v>
      </c>
    </row>
    <row r="124" spans="1:5" ht="12.75">
      <c r="A124" s="3"/>
      <c r="B124" s="3"/>
      <c r="C124" s="33"/>
      <c r="D124" s="16" t="s">
        <v>299</v>
      </c>
      <c r="E124" s="82"/>
    </row>
    <row r="125" spans="1:5" ht="12.75">
      <c r="A125" s="21"/>
      <c r="B125" s="21"/>
      <c r="C125" s="38"/>
      <c r="D125" s="43" t="s">
        <v>300</v>
      </c>
      <c r="E125" s="83"/>
    </row>
    <row r="126" spans="1:5" ht="12.75">
      <c r="A126" s="56">
        <v>852</v>
      </c>
      <c r="B126" s="56"/>
      <c r="C126" s="68"/>
      <c r="D126" s="131" t="s">
        <v>171</v>
      </c>
      <c r="E126" s="130">
        <f>E139+E150+E127+E134+E147+E156+E143</f>
        <v>1937000</v>
      </c>
    </row>
    <row r="127" spans="1:5" ht="12.75">
      <c r="A127" s="56"/>
      <c r="B127" s="56">
        <v>85203</v>
      </c>
      <c r="C127" s="68"/>
      <c r="D127" s="131" t="s">
        <v>137</v>
      </c>
      <c r="E127" s="130">
        <f>SUM(E128:E133)</f>
        <v>465660</v>
      </c>
    </row>
    <row r="128" spans="3:5" ht="12.75">
      <c r="C128" s="34" t="s">
        <v>169</v>
      </c>
      <c r="D128" s="13" t="s">
        <v>105</v>
      </c>
      <c r="E128" s="82">
        <v>465600</v>
      </c>
    </row>
    <row r="129" spans="4:5" ht="12.75">
      <c r="D129" s="13" t="s">
        <v>106</v>
      </c>
      <c r="E129" s="82"/>
    </row>
    <row r="130" spans="4:5" ht="12.75">
      <c r="D130" s="13" t="s">
        <v>107</v>
      </c>
      <c r="E130" s="82"/>
    </row>
    <row r="131" spans="3:5" ht="12.75">
      <c r="C131" s="33" t="s">
        <v>182</v>
      </c>
      <c r="D131" s="16" t="s">
        <v>183</v>
      </c>
      <c r="E131" s="82">
        <v>60</v>
      </c>
    </row>
    <row r="132" spans="3:5" ht="12.75">
      <c r="C132" s="33"/>
      <c r="D132" s="16" t="s">
        <v>259</v>
      </c>
      <c r="E132" s="82"/>
    </row>
    <row r="133" spans="1:5" ht="12.75">
      <c r="A133" s="21"/>
      <c r="B133" s="21"/>
      <c r="C133" s="38"/>
      <c r="D133" s="43" t="s">
        <v>184</v>
      </c>
      <c r="E133" s="83"/>
    </row>
    <row r="134" spans="1:5" ht="12.75">
      <c r="A134"/>
      <c r="B134" s="56">
        <v>85213</v>
      </c>
      <c r="C134" s="68"/>
      <c r="D134" s="131" t="s">
        <v>115</v>
      </c>
      <c r="E134" s="130">
        <f>SUM(E137:E138)</f>
        <v>64800</v>
      </c>
    </row>
    <row r="135" spans="1:5" ht="12.75">
      <c r="A135"/>
      <c r="D135" s="13" t="s">
        <v>430</v>
      </c>
      <c r="E135" s="82"/>
    </row>
    <row r="136" spans="1:5" ht="12.75">
      <c r="A136"/>
      <c r="D136" s="13" t="s">
        <v>431</v>
      </c>
      <c r="E136" s="82"/>
    </row>
    <row r="137" spans="3:5" ht="12.75">
      <c r="C137" s="33" t="s">
        <v>178</v>
      </c>
      <c r="D137" s="16" t="s">
        <v>396</v>
      </c>
      <c r="E137" s="82">
        <v>64800</v>
      </c>
    </row>
    <row r="138" spans="3:5" ht="12.75">
      <c r="C138" s="33"/>
      <c r="D138" s="16" t="s">
        <v>179</v>
      </c>
      <c r="E138" s="82"/>
    </row>
    <row r="139" spans="1:5" ht="12.75">
      <c r="A139" s="3"/>
      <c r="B139" s="56">
        <v>85214</v>
      </c>
      <c r="C139" s="68"/>
      <c r="D139" s="131" t="s">
        <v>432</v>
      </c>
      <c r="E139" s="130">
        <f>SUM(E141:E142)</f>
        <v>410000</v>
      </c>
    </row>
    <row r="140" spans="1:5" ht="12.75">
      <c r="A140" s="3"/>
      <c r="D140" s="13" t="s">
        <v>206</v>
      </c>
      <c r="E140" s="82"/>
    </row>
    <row r="141" spans="1:5" ht="12.75">
      <c r="A141" s="3"/>
      <c r="B141" s="3"/>
      <c r="C141" s="33" t="s">
        <v>178</v>
      </c>
      <c r="D141" s="16" t="s">
        <v>396</v>
      </c>
      <c r="E141" s="82">
        <v>410000</v>
      </c>
    </row>
    <row r="142" spans="1:5" ht="12" customHeight="1">
      <c r="A142" s="3"/>
      <c r="B142" s="3"/>
      <c r="C142" s="33"/>
      <c r="D142" s="16" t="s">
        <v>179</v>
      </c>
      <c r="E142" s="82"/>
    </row>
    <row r="143" spans="1:5" s="55" customFormat="1" ht="12.75">
      <c r="A143" s="53"/>
      <c r="B143" s="53">
        <v>85215</v>
      </c>
      <c r="C143" s="52"/>
      <c r="D143" s="64" t="s">
        <v>505</v>
      </c>
      <c r="E143" s="130">
        <f>E144</f>
        <v>1500</v>
      </c>
    </row>
    <row r="144" spans="1:5" ht="12.75">
      <c r="A144" s="3"/>
      <c r="B144" s="3"/>
      <c r="C144" s="34" t="s">
        <v>169</v>
      </c>
      <c r="D144" s="13" t="s">
        <v>105</v>
      </c>
      <c r="E144" s="82">
        <v>1500</v>
      </c>
    </row>
    <row r="145" spans="1:5" ht="12.75">
      <c r="A145" s="3"/>
      <c r="B145" s="3"/>
      <c r="D145" s="13" t="s">
        <v>106</v>
      </c>
      <c r="E145" s="82"/>
    </row>
    <row r="146" spans="1:5" ht="12.75">
      <c r="A146" s="3"/>
      <c r="B146" s="3"/>
      <c r="D146" s="13" t="s">
        <v>107</v>
      </c>
      <c r="E146" s="82"/>
    </row>
    <row r="147" spans="1:5" ht="12.75">
      <c r="A147" s="3"/>
      <c r="B147" s="53">
        <v>85216</v>
      </c>
      <c r="C147" s="52"/>
      <c r="D147" s="64" t="s">
        <v>256</v>
      </c>
      <c r="E147" s="130">
        <f>SUM(E148:E149)</f>
        <v>616667</v>
      </c>
    </row>
    <row r="148" spans="1:5" ht="12.75">
      <c r="A148" s="3"/>
      <c r="B148" s="3"/>
      <c r="C148" s="33" t="s">
        <v>178</v>
      </c>
      <c r="D148" s="16" t="s">
        <v>396</v>
      </c>
      <c r="E148" s="82">
        <v>616667</v>
      </c>
    </row>
    <row r="149" spans="1:5" ht="12.75">
      <c r="A149" s="3"/>
      <c r="B149" s="3"/>
      <c r="C149" s="33"/>
      <c r="D149" s="16" t="s">
        <v>179</v>
      </c>
      <c r="E149" s="82"/>
    </row>
    <row r="150" spans="1:5" ht="12.75">
      <c r="A150" s="3"/>
      <c r="B150" s="53">
        <v>85219</v>
      </c>
      <c r="C150" s="52"/>
      <c r="D150" s="64" t="s">
        <v>51</v>
      </c>
      <c r="E150" s="130">
        <f>SUM(E151:E154)</f>
        <v>194873</v>
      </c>
    </row>
    <row r="151" spans="1:5" ht="12.75">
      <c r="A151" s="3"/>
      <c r="B151" s="3"/>
      <c r="C151" s="34" t="s">
        <v>169</v>
      </c>
      <c r="D151" s="13" t="s">
        <v>105</v>
      </c>
      <c r="E151" s="82">
        <v>4680</v>
      </c>
    </row>
    <row r="152" spans="1:5" ht="12.75">
      <c r="A152" s="3"/>
      <c r="B152" s="3"/>
      <c r="D152" s="13" t="s">
        <v>106</v>
      </c>
      <c r="E152" s="82"/>
    </row>
    <row r="153" spans="1:5" ht="12.75">
      <c r="A153" s="3"/>
      <c r="B153" s="3"/>
      <c r="D153" s="13" t="s">
        <v>107</v>
      </c>
      <c r="E153" s="82"/>
    </row>
    <row r="154" spans="1:5" ht="12.75">
      <c r="A154" s="3"/>
      <c r="B154" s="3"/>
      <c r="C154" s="33" t="s">
        <v>178</v>
      </c>
      <c r="D154" s="16" t="s">
        <v>396</v>
      </c>
      <c r="E154" s="82">
        <v>190193</v>
      </c>
    </row>
    <row r="155" spans="1:5" ht="12.75">
      <c r="A155" s="3"/>
      <c r="B155" s="3"/>
      <c r="C155" s="33"/>
      <c r="D155" s="16" t="s">
        <v>179</v>
      </c>
      <c r="E155" s="82"/>
    </row>
    <row r="156" spans="1:5" ht="12.75">
      <c r="A156" s="3"/>
      <c r="B156" s="53">
        <v>85228</v>
      </c>
      <c r="C156" s="52"/>
      <c r="D156" s="64" t="s">
        <v>282</v>
      </c>
      <c r="E156" s="130">
        <f>SUM(E157:E161)</f>
        <v>183500</v>
      </c>
    </row>
    <row r="157" spans="1:5" ht="12.75">
      <c r="A157" s="3"/>
      <c r="B157" s="3"/>
      <c r="C157" s="34" t="s">
        <v>169</v>
      </c>
      <c r="D157" s="13" t="s">
        <v>105</v>
      </c>
      <c r="E157" s="82">
        <v>183000</v>
      </c>
    </row>
    <row r="158" spans="1:5" ht="12.75">
      <c r="A158" s="3"/>
      <c r="B158" s="3"/>
      <c r="C158" s="33"/>
      <c r="D158" s="16" t="s">
        <v>106</v>
      </c>
      <c r="E158" s="82"/>
    </row>
    <row r="159" spans="1:5" ht="12.75">
      <c r="A159" s="3"/>
      <c r="B159" s="3"/>
      <c r="C159" s="33"/>
      <c r="D159" s="16" t="s">
        <v>107</v>
      </c>
      <c r="E159" s="82"/>
    </row>
    <row r="160" spans="1:5" ht="12.75">
      <c r="A160" s="3"/>
      <c r="B160" s="3"/>
      <c r="C160" s="33" t="s">
        <v>182</v>
      </c>
      <c r="D160" s="16" t="s">
        <v>183</v>
      </c>
      <c r="E160" s="82">
        <v>500</v>
      </c>
    </row>
    <row r="161" spans="1:5" ht="12.75">
      <c r="A161" s="3"/>
      <c r="B161" s="3"/>
      <c r="C161" s="33"/>
      <c r="D161" s="16" t="s">
        <v>259</v>
      </c>
      <c r="E161" s="82"/>
    </row>
    <row r="162" spans="1:5" ht="12.75">
      <c r="A162" s="21"/>
      <c r="B162" s="21"/>
      <c r="C162" s="38"/>
      <c r="D162" s="43" t="s">
        <v>184</v>
      </c>
      <c r="E162" s="83"/>
    </row>
    <row r="163" spans="1:5" ht="12.75">
      <c r="A163" s="53">
        <v>855</v>
      </c>
      <c r="B163" s="53"/>
      <c r="C163" s="52"/>
      <c r="D163" s="64" t="s">
        <v>371</v>
      </c>
      <c r="E163" s="130">
        <f>E164+E178+I188+E195+E203</f>
        <v>15897156</v>
      </c>
    </row>
    <row r="164" spans="1:5" ht="12.75">
      <c r="A164" s="3"/>
      <c r="B164" s="56">
        <v>85501</v>
      </c>
      <c r="C164" s="52"/>
      <c r="D164" s="132" t="s">
        <v>361</v>
      </c>
      <c r="E164" s="130">
        <f>SUM(E165:E174)</f>
        <v>8132732</v>
      </c>
    </row>
    <row r="165" spans="1:5" ht="12.75">
      <c r="A165" s="3"/>
      <c r="C165" s="34" t="s">
        <v>258</v>
      </c>
      <c r="D165" s="13" t="s">
        <v>334</v>
      </c>
      <c r="E165" s="82">
        <v>2100</v>
      </c>
    </row>
    <row r="166" spans="1:5" ht="12.75">
      <c r="A166" s="3"/>
      <c r="D166" s="13" t="s">
        <v>333</v>
      </c>
      <c r="E166" s="82"/>
    </row>
    <row r="167" spans="1:5" ht="12.75">
      <c r="A167" s="3"/>
      <c r="D167" s="13" t="s">
        <v>269</v>
      </c>
      <c r="E167" s="82"/>
    </row>
    <row r="168" spans="1:5" ht="12.75">
      <c r="A168" s="3"/>
      <c r="D168" s="13" t="s">
        <v>270</v>
      </c>
      <c r="E168" s="82"/>
    </row>
    <row r="169" spans="1:5" ht="12.75">
      <c r="A169" s="3"/>
      <c r="B169" s="3"/>
      <c r="C169" s="33" t="s">
        <v>362</v>
      </c>
      <c r="D169" s="120" t="s">
        <v>363</v>
      </c>
      <c r="E169" s="82">
        <v>8100732</v>
      </c>
    </row>
    <row r="170" spans="1:5" ht="12.75">
      <c r="A170" s="3"/>
      <c r="B170" s="3"/>
      <c r="C170" s="112"/>
      <c r="D170" s="120" t="s">
        <v>364</v>
      </c>
      <c r="E170" s="82"/>
    </row>
    <row r="171" spans="1:5" ht="12.75">
      <c r="A171" s="3"/>
      <c r="B171" s="3"/>
      <c r="C171" s="112"/>
      <c r="D171" s="120" t="s">
        <v>365</v>
      </c>
      <c r="E171" s="82"/>
    </row>
    <row r="172" spans="1:5" ht="12.75">
      <c r="A172" s="3"/>
      <c r="B172" s="3"/>
      <c r="C172" s="112"/>
      <c r="D172" s="120" t="s">
        <v>367</v>
      </c>
      <c r="E172" s="82"/>
    </row>
    <row r="173" spans="1:5" ht="12.75">
      <c r="A173" s="3"/>
      <c r="B173" s="3"/>
      <c r="C173" s="33"/>
      <c r="D173" s="16" t="s">
        <v>366</v>
      </c>
      <c r="E173" s="82"/>
    </row>
    <row r="174" spans="1:5" ht="12.75">
      <c r="A174" s="3"/>
      <c r="B174" s="3"/>
      <c r="C174" s="33" t="s">
        <v>260</v>
      </c>
      <c r="D174" s="16" t="s">
        <v>457</v>
      </c>
      <c r="E174" s="82">
        <v>29900</v>
      </c>
    </row>
    <row r="175" spans="1:5" ht="12.75">
      <c r="A175" s="3"/>
      <c r="B175" s="3"/>
      <c r="C175" s="33"/>
      <c r="D175" s="16" t="s">
        <v>458</v>
      </c>
      <c r="E175" s="82"/>
    </row>
    <row r="176" spans="1:5" ht="12.75">
      <c r="A176" s="3"/>
      <c r="B176" s="3"/>
      <c r="C176" s="33"/>
      <c r="D176" s="16" t="s">
        <v>459</v>
      </c>
      <c r="E176" s="82"/>
    </row>
    <row r="177" spans="1:5" ht="12.75">
      <c r="A177" s="3"/>
      <c r="B177" s="3"/>
      <c r="C177" s="33"/>
      <c r="D177" s="16" t="s">
        <v>460</v>
      </c>
      <c r="E177" s="82"/>
    </row>
    <row r="178" spans="1:5" ht="12.75">
      <c r="A178" s="3"/>
      <c r="B178" s="53">
        <v>85502</v>
      </c>
      <c r="C178" s="52"/>
      <c r="D178" s="131" t="s">
        <v>245</v>
      </c>
      <c r="E178" s="130">
        <f>SUM(E181:E191)</f>
        <v>7633240</v>
      </c>
    </row>
    <row r="179" spans="1:5" ht="12.75">
      <c r="A179" s="3"/>
      <c r="B179" s="3"/>
      <c r="C179" s="33"/>
      <c r="D179" s="13" t="s">
        <v>246</v>
      </c>
      <c r="E179" s="82"/>
    </row>
    <row r="180" spans="1:5" ht="12.75">
      <c r="A180" s="3"/>
      <c r="B180" s="3"/>
      <c r="C180" s="33"/>
      <c r="D180" s="13" t="s">
        <v>247</v>
      </c>
      <c r="E180" s="82"/>
    </row>
    <row r="181" spans="1:5" ht="12.75">
      <c r="A181" s="3"/>
      <c r="B181" s="3"/>
      <c r="C181" s="34" t="s">
        <v>258</v>
      </c>
      <c r="D181" s="13" t="s">
        <v>334</v>
      </c>
      <c r="E181" s="82">
        <v>15000</v>
      </c>
    </row>
    <row r="182" spans="1:5" ht="12.75">
      <c r="A182" s="3"/>
      <c r="B182" s="3"/>
      <c r="D182" s="13" t="s">
        <v>333</v>
      </c>
      <c r="E182" s="82"/>
    </row>
    <row r="183" spans="1:5" ht="12.75">
      <c r="A183" s="3"/>
      <c r="B183" s="3"/>
      <c r="D183" s="13" t="s">
        <v>269</v>
      </c>
      <c r="E183" s="82"/>
    </row>
    <row r="184" spans="1:5" ht="12.75">
      <c r="A184" s="3"/>
      <c r="B184" s="3"/>
      <c r="D184" s="13" t="s">
        <v>270</v>
      </c>
      <c r="E184" s="82"/>
    </row>
    <row r="185" spans="1:5" ht="12.75">
      <c r="A185" s="3"/>
      <c r="B185" s="3"/>
      <c r="C185" s="34" t="s">
        <v>169</v>
      </c>
      <c r="D185" s="13" t="s">
        <v>105</v>
      </c>
      <c r="E185" s="82">
        <v>7470240</v>
      </c>
    </row>
    <row r="186" spans="1:5" ht="12.75">
      <c r="A186" s="3"/>
      <c r="B186" s="3"/>
      <c r="D186" s="13" t="s">
        <v>106</v>
      </c>
      <c r="E186" s="82"/>
    </row>
    <row r="187" spans="1:5" ht="12.75">
      <c r="A187" s="3"/>
      <c r="B187" s="3"/>
      <c r="D187" s="13" t="s">
        <v>107</v>
      </c>
      <c r="E187" s="82"/>
    </row>
    <row r="188" spans="1:5" ht="12.75">
      <c r="A188" s="3"/>
      <c r="B188" s="3"/>
      <c r="C188" s="33" t="s">
        <v>182</v>
      </c>
      <c r="D188" s="16" t="s">
        <v>183</v>
      </c>
      <c r="E188" s="82">
        <v>100000</v>
      </c>
    </row>
    <row r="189" spans="1:5" ht="12.75">
      <c r="A189" s="3"/>
      <c r="B189" s="3"/>
      <c r="C189" s="33"/>
      <c r="D189" s="16" t="s">
        <v>259</v>
      </c>
      <c r="E189" s="82"/>
    </row>
    <row r="190" spans="1:5" ht="12.75">
      <c r="A190" s="3"/>
      <c r="B190" s="3"/>
      <c r="C190" s="33"/>
      <c r="D190" s="16" t="s">
        <v>184</v>
      </c>
      <c r="E190" s="82"/>
    </row>
    <row r="191" spans="1:5" ht="12.75">
      <c r="A191" s="3"/>
      <c r="B191" s="3"/>
      <c r="C191" s="33" t="s">
        <v>260</v>
      </c>
      <c r="D191" s="16" t="s">
        <v>271</v>
      </c>
      <c r="E191" s="82">
        <v>48000</v>
      </c>
    </row>
    <row r="192" spans="1:5" ht="12.75">
      <c r="A192" s="3"/>
      <c r="B192" s="3"/>
      <c r="C192" s="33"/>
      <c r="D192" s="16" t="s">
        <v>272</v>
      </c>
      <c r="E192" s="82"/>
    </row>
    <row r="193" spans="1:5" ht="12.75">
      <c r="A193" s="3"/>
      <c r="B193" s="3"/>
      <c r="C193" s="33"/>
      <c r="D193" s="16" t="s">
        <v>420</v>
      </c>
      <c r="E193" s="82"/>
    </row>
    <row r="194" spans="1:5" ht="12.75">
      <c r="A194" s="3"/>
      <c r="B194" s="3"/>
      <c r="C194" s="33"/>
      <c r="D194" s="16" t="s">
        <v>406</v>
      </c>
      <c r="E194" s="82"/>
    </row>
    <row r="195" spans="1:5" ht="12.75">
      <c r="A195" s="3"/>
      <c r="B195" s="53">
        <v>85513</v>
      </c>
      <c r="C195" s="52"/>
      <c r="D195" s="64" t="s">
        <v>410</v>
      </c>
      <c r="E195" s="130">
        <f>E200</f>
        <v>81184</v>
      </c>
    </row>
    <row r="196" spans="1:5" ht="12.75">
      <c r="A196" s="3"/>
      <c r="B196" s="3"/>
      <c r="C196" s="33"/>
      <c r="D196" s="16" t="s">
        <v>411</v>
      </c>
      <c r="E196" s="82"/>
    </row>
    <row r="197" spans="1:5" ht="12.75">
      <c r="A197" s="3"/>
      <c r="B197" s="3"/>
      <c r="C197" s="33"/>
      <c r="D197" s="16" t="s">
        <v>412</v>
      </c>
      <c r="E197" s="82"/>
    </row>
    <row r="198" spans="1:5" ht="12.75">
      <c r="A198" s="3"/>
      <c r="B198" s="3"/>
      <c r="C198" s="33"/>
      <c r="D198" s="16" t="s">
        <v>413</v>
      </c>
      <c r="E198" s="82"/>
    </row>
    <row r="199" spans="1:5" ht="12.75">
      <c r="A199" s="3"/>
      <c r="B199" s="3"/>
      <c r="C199" s="33"/>
      <c r="D199" s="16" t="s">
        <v>414</v>
      </c>
      <c r="E199" s="82"/>
    </row>
    <row r="200" spans="1:5" ht="12.75">
      <c r="A200" s="3"/>
      <c r="B200" s="3"/>
      <c r="C200" s="34" t="s">
        <v>169</v>
      </c>
      <c r="D200" s="13" t="s">
        <v>105</v>
      </c>
      <c r="E200" s="82">
        <v>81184</v>
      </c>
    </row>
    <row r="201" spans="1:5" ht="12.75">
      <c r="A201" s="3"/>
      <c r="B201" s="3"/>
      <c r="C201" s="33"/>
      <c r="D201" s="16" t="s">
        <v>106</v>
      </c>
      <c r="E201" s="82"/>
    </row>
    <row r="202" spans="1:5" ht="12.75">
      <c r="A202" s="3"/>
      <c r="B202" s="3"/>
      <c r="C202" s="33"/>
      <c r="D202" s="16" t="s">
        <v>107</v>
      </c>
      <c r="E202" s="82"/>
    </row>
    <row r="203" spans="1:5" ht="12.75">
      <c r="A203" s="3"/>
      <c r="B203" s="53">
        <v>85516</v>
      </c>
      <c r="C203" s="52"/>
      <c r="D203" s="64" t="s">
        <v>434</v>
      </c>
      <c r="E203" s="130">
        <f>E204</f>
        <v>50000</v>
      </c>
    </row>
    <row r="204" spans="1:5" ht="12.75">
      <c r="A204" s="3"/>
      <c r="B204" s="3"/>
      <c r="C204" s="33" t="s">
        <v>297</v>
      </c>
      <c r="D204" s="16" t="s">
        <v>298</v>
      </c>
      <c r="E204" s="82">
        <v>50000</v>
      </c>
    </row>
    <row r="205" spans="1:5" ht="12.75">
      <c r="A205" s="3"/>
      <c r="B205" s="3"/>
      <c r="C205" s="33"/>
      <c r="D205" s="16" t="s">
        <v>299</v>
      </c>
      <c r="E205" s="82"/>
    </row>
    <row r="206" spans="1:5" ht="12.75">
      <c r="A206" s="21"/>
      <c r="B206" s="21"/>
      <c r="C206" s="38"/>
      <c r="D206" s="43" t="s">
        <v>300</v>
      </c>
      <c r="E206" s="83"/>
    </row>
    <row r="207" spans="1:5" ht="12.75">
      <c r="A207" s="3">
        <v>900</v>
      </c>
      <c r="B207" s="53"/>
      <c r="C207" s="52"/>
      <c r="D207" s="64" t="s">
        <v>261</v>
      </c>
      <c r="E207" s="130">
        <f>E228+E208+E213+E224</f>
        <v>17449310</v>
      </c>
    </row>
    <row r="208" spans="1:5" ht="12.75">
      <c r="A208" s="3"/>
      <c r="B208" s="53">
        <v>90002</v>
      </c>
      <c r="C208" s="52"/>
      <c r="D208" s="64" t="s">
        <v>335</v>
      </c>
      <c r="E208" s="130">
        <f>SUM(E209:E211)</f>
        <v>7604000</v>
      </c>
    </row>
    <row r="209" spans="1:5" ht="12.75">
      <c r="A209" s="3"/>
      <c r="B209" s="3"/>
      <c r="C209" s="41" t="s">
        <v>191</v>
      </c>
      <c r="D209" s="50" t="s">
        <v>233</v>
      </c>
      <c r="E209" s="82">
        <v>7600000</v>
      </c>
    </row>
    <row r="210" spans="1:5" ht="12.75">
      <c r="A210" s="3"/>
      <c r="B210" s="3"/>
      <c r="C210" s="33"/>
      <c r="D210" s="16" t="s">
        <v>234</v>
      </c>
      <c r="E210" s="82"/>
    </row>
    <row r="211" spans="1:5" ht="12.75">
      <c r="A211" s="3"/>
      <c r="B211" s="3"/>
      <c r="C211" s="33" t="s">
        <v>393</v>
      </c>
      <c r="D211" s="16" t="s">
        <v>394</v>
      </c>
      <c r="E211" s="82">
        <v>4000</v>
      </c>
    </row>
    <row r="212" spans="1:5" ht="12.75">
      <c r="A212" s="3"/>
      <c r="B212" s="3"/>
      <c r="C212" s="33"/>
      <c r="D212" s="16" t="s">
        <v>395</v>
      </c>
      <c r="E212" s="82"/>
    </row>
    <row r="213" spans="1:5" ht="12.75">
      <c r="A213" s="3"/>
      <c r="B213" s="53">
        <v>90004</v>
      </c>
      <c r="C213" s="52"/>
      <c r="D213" s="64" t="s">
        <v>82</v>
      </c>
      <c r="E213" s="130">
        <f>SUM(E214:E219)</f>
        <v>9786310</v>
      </c>
    </row>
    <row r="214" spans="1:5" ht="12.75">
      <c r="A214" s="3"/>
      <c r="B214" s="3"/>
      <c r="C214" s="33" t="s">
        <v>435</v>
      </c>
      <c r="D214" s="16" t="s">
        <v>436</v>
      </c>
      <c r="E214" s="82">
        <v>8634979</v>
      </c>
    </row>
    <row r="215" spans="1:5" ht="12.75">
      <c r="A215" s="3"/>
      <c r="B215" s="3"/>
      <c r="C215" s="33"/>
      <c r="D215" s="16" t="s">
        <v>437</v>
      </c>
      <c r="E215" s="82"/>
    </row>
    <row r="216" spans="1:5" ht="12.75">
      <c r="A216" s="3"/>
      <c r="B216" s="3"/>
      <c r="C216" s="33"/>
      <c r="D216" s="16" t="s">
        <v>438</v>
      </c>
      <c r="E216" s="82"/>
    </row>
    <row r="217" spans="1:5" ht="12.75">
      <c r="A217" s="3"/>
      <c r="B217" s="3"/>
      <c r="C217" s="33"/>
      <c r="D217" s="16" t="s">
        <v>439</v>
      </c>
      <c r="E217" s="82"/>
    </row>
    <row r="218" spans="1:5" ht="12.75">
      <c r="A218" s="3"/>
      <c r="B218" s="3"/>
      <c r="C218" s="33"/>
      <c r="D218" s="16" t="s">
        <v>210</v>
      </c>
      <c r="E218" s="82"/>
    </row>
    <row r="219" spans="1:5" ht="12.75">
      <c r="A219" s="3"/>
      <c r="B219" s="3"/>
      <c r="C219" s="33" t="s">
        <v>440</v>
      </c>
      <c r="D219" s="16" t="s">
        <v>436</v>
      </c>
      <c r="E219" s="82">
        <v>1151331</v>
      </c>
    </row>
    <row r="220" spans="1:5" ht="12.75">
      <c r="A220" s="3"/>
      <c r="B220" s="3"/>
      <c r="C220" s="33"/>
      <c r="D220" s="16" t="s">
        <v>437</v>
      </c>
      <c r="E220" s="82"/>
    </row>
    <row r="221" spans="1:5" ht="12.75">
      <c r="A221" s="3"/>
      <c r="B221" s="3"/>
      <c r="C221" s="33"/>
      <c r="D221" s="16" t="s">
        <v>438</v>
      </c>
      <c r="E221" s="82"/>
    </row>
    <row r="222" spans="1:5" ht="12.75">
      <c r="A222" s="3"/>
      <c r="B222" s="3"/>
      <c r="C222" s="33"/>
      <c r="D222" s="16" t="s">
        <v>439</v>
      </c>
      <c r="E222" s="82"/>
    </row>
    <row r="223" spans="1:5" ht="12.75">
      <c r="A223" s="3"/>
      <c r="B223" s="3"/>
      <c r="C223" s="33"/>
      <c r="D223" s="16" t="s">
        <v>210</v>
      </c>
      <c r="E223" s="82"/>
    </row>
    <row r="224" spans="1:5" ht="12.75">
      <c r="A224" s="3"/>
      <c r="B224" s="53">
        <v>90005</v>
      </c>
      <c r="C224" s="52"/>
      <c r="D224" s="64" t="s">
        <v>447</v>
      </c>
      <c r="E224" s="130">
        <f>E225</f>
        <v>9000</v>
      </c>
    </row>
    <row r="225" spans="1:5" ht="12.75">
      <c r="A225" s="3"/>
      <c r="B225" s="3"/>
      <c r="C225" s="33" t="s">
        <v>462</v>
      </c>
      <c r="D225" s="16" t="s">
        <v>463</v>
      </c>
      <c r="E225" s="82">
        <v>9000</v>
      </c>
    </row>
    <row r="226" spans="1:5" ht="12.75">
      <c r="A226" s="3"/>
      <c r="B226" s="3"/>
      <c r="C226" s="33"/>
      <c r="D226" s="16" t="s">
        <v>464</v>
      </c>
      <c r="E226" s="82"/>
    </row>
    <row r="227" spans="1:5" ht="12.75">
      <c r="A227" s="3"/>
      <c r="B227" s="3"/>
      <c r="C227" s="33"/>
      <c r="D227" s="16" t="s">
        <v>465</v>
      </c>
      <c r="E227" s="82"/>
    </row>
    <row r="228" spans="1:5" ht="12.75">
      <c r="A228" s="3"/>
      <c r="B228" s="53">
        <v>90019</v>
      </c>
      <c r="C228" s="52"/>
      <c r="D228" s="64" t="s">
        <v>280</v>
      </c>
      <c r="E228" s="130">
        <f>SUM(E230:E230)</f>
        <v>50000</v>
      </c>
    </row>
    <row r="229" spans="1:5" ht="12.75">
      <c r="A229" s="3"/>
      <c r="B229" s="3"/>
      <c r="C229" s="33"/>
      <c r="D229" s="16" t="s">
        <v>281</v>
      </c>
      <c r="E229" s="82"/>
    </row>
    <row r="230" spans="1:5" ht="12.75">
      <c r="A230" s="3"/>
      <c r="B230" s="3"/>
      <c r="C230" s="33" t="s">
        <v>231</v>
      </c>
      <c r="D230" s="16" t="s">
        <v>232</v>
      </c>
      <c r="E230" s="82">
        <v>50000</v>
      </c>
    </row>
    <row r="231" spans="3:4" ht="13.5" customHeight="1">
      <c r="C231" s="33"/>
      <c r="D231" s="16"/>
    </row>
    <row r="232" spans="3:4" ht="13.5" customHeight="1">
      <c r="C232" s="33"/>
      <c r="D232" s="16"/>
    </row>
    <row r="233" spans="3:4" ht="13.5" customHeight="1">
      <c r="C233" s="33"/>
      <c r="D233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58"/>
  <sheetViews>
    <sheetView tabSelected="1" zoomScalePageLayoutView="0" workbookViewId="0" topLeftCell="A174">
      <selection activeCell="D215" sqref="D215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3" customWidth="1"/>
  </cols>
  <sheetData>
    <row r="2" spans="1:5" ht="12.75">
      <c r="A2" s="27"/>
      <c r="B2" s="28"/>
      <c r="C2" s="23"/>
      <c r="D2" s="18"/>
      <c r="E2" s="92" t="s">
        <v>226</v>
      </c>
    </row>
    <row r="3" spans="1:5" ht="12.75">
      <c r="A3" s="29"/>
      <c r="B3" s="20"/>
      <c r="C3" s="3"/>
      <c r="D3" s="15"/>
      <c r="E3" s="73" t="s">
        <v>503</v>
      </c>
    </row>
    <row r="4" spans="1:6" ht="12.75">
      <c r="A4" s="29"/>
      <c r="B4" s="20"/>
      <c r="C4" s="3"/>
      <c r="D4" s="14" t="s">
        <v>22</v>
      </c>
      <c r="E4" s="73" t="s">
        <v>141</v>
      </c>
      <c r="F4" s="19"/>
    </row>
    <row r="5" spans="1:5" ht="12.75">
      <c r="A5" s="29"/>
      <c r="B5" s="20"/>
      <c r="C5" s="3"/>
      <c r="D5" s="3" t="s">
        <v>336</v>
      </c>
      <c r="E5" s="73" t="s">
        <v>504</v>
      </c>
    </row>
    <row r="6" spans="1:4" ht="12.75">
      <c r="A6" s="29"/>
      <c r="B6" s="20"/>
      <c r="C6" s="3"/>
      <c r="D6" s="3"/>
    </row>
    <row r="7" spans="1:5" ht="12.75">
      <c r="A7" s="30" t="s">
        <v>23</v>
      </c>
      <c r="B7" s="31" t="s">
        <v>24</v>
      </c>
      <c r="C7" s="1"/>
      <c r="D7" s="1" t="s">
        <v>28</v>
      </c>
      <c r="E7" s="94" t="s">
        <v>469</v>
      </c>
    </row>
    <row r="8" spans="1:5" ht="12.75">
      <c r="A8" s="24"/>
      <c r="B8" s="33"/>
      <c r="E8" s="101"/>
    </row>
    <row r="9" spans="1:5" ht="12.75">
      <c r="A9" s="25" t="s">
        <v>55</v>
      </c>
      <c r="B9" s="32"/>
      <c r="C9" s="14"/>
      <c r="D9" s="26" t="s">
        <v>26</v>
      </c>
      <c r="E9" s="96">
        <f>SUM(E10+E26)</f>
        <v>476726</v>
      </c>
    </row>
    <row r="10" spans="1:5" s="55" customFormat="1" ht="12.75">
      <c r="A10" s="114"/>
      <c r="B10" s="52" t="s">
        <v>56</v>
      </c>
      <c r="C10" s="53"/>
      <c r="D10" s="66" t="s">
        <v>27</v>
      </c>
      <c r="E10" s="98">
        <f>SUM(E11:E24)</f>
        <v>252036</v>
      </c>
    </row>
    <row r="11" spans="1:5" s="55" customFormat="1" ht="12.75">
      <c r="A11" s="114"/>
      <c r="B11" s="52"/>
      <c r="C11" s="3">
        <v>4170</v>
      </c>
      <c r="D11" s="15" t="s">
        <v>197</v>
      </c>
      <c r="E11" s="106">
        <v>1000</v>
      </c>
    </row>
    <row r="12" spans="1:5" s="55" customFormat="1" ht="12.75">
      <c r="A12" s="114"/>
      <c r="B12" s="52"/>
      <c r="C12" s="3">
        <v>4260</v>
      </c>
      <c r="D12" s="15" t="s">
        <v>40</v>
      </c>
      <c r="E12" s="106">
        <v>8000</v>
      </c>
    </row>
    <row r="13" spans="1:5" ht="12.75">
      <c r="A13" s="24"/>
      <c r="B13" s="33"/>
      <c r="C13" s="3">
        <v>4300</v>
      </c>
      <c r="D13" s="20" t="s">
        <v>42</v>
      </c>
      <c r="E13" s="93">
        <v>50000</v>
      </c>
    </row>
    <row r="14" spans="1:5" ht="12.75">
      <c r="A14" s="33"/>
      <c r="B14" s="33"/>
      <c r="C14" s="3">
        <v>4390</v>
      </c>
      <c r="D14" s="16" t="s">
        <v>235</v>
      </c>
      <c r="E14" s="93">
        <v>50000</v>
      </c>
    </row>
    <row r="15" spans="1:4" ht="12.75">
      <c r="A15" s="33"/>
      <c r="B15" s="33"/>
      <c r="C15" s="3"/>
      <c r="D15" s="16" t="s">
        <v>236</v>
      </c>
    </row>
    <row r="16" spans="1:5" ht="12.75">
      <c r="A16" s="33"/>
      <c r="B16" s="33"/>
      <c r="C16" s="3">
        <v>4430</v>
      </c>
      <c r="D16" s="46" t="s">
        <v>180</v>
      </c>
      <c r="E16" s="93">
        <v>10000</v>
      </c>
    </row>
    <row r="17" spans="1:5" ht="12.75">
      <c r="A17" s="33"/>
      <c r="B17" s="33"/>
      <c r="C17" s="3">
        <v>4500</v>
      </c>
      <c r="D17" s="46" t="s">
        <v>449</v>
      </c>
      <c r="E17" s="93">
        <v>36</v>
      </c>
    </row>
    <row r="18" spans="1:4" ht="12.75">
      <c r="A18" s="33"/>
      <c r="B18" s="33"/>
      <c r="C18" s="3"/>
      <c r="D18" s="46" t="s">
        <v>450</v>
      </c>
    </row>
    <row r="19" spans="1:5" ht="12" customHeight="1">
      <c r="A19" s="33"/>
      <c r="B19" s="33"/>
      <c r="C19" s="3">
        <v>4510</v>
      </c>
      <c r="D19" s="20" t="s">
        <v>204</v>
      </c>
      <c r="E19" s="93">
        <v>8000</v>
      </c>
    </row>
    <row r="20" spans="1:5" ht="12.75">
      <c r="A20" s="33"/>
      <c r="B20" s="33"/>
      <c r="C20" s="3">
        <v>4530</v>
      </c>
      <c r="D20" t="s">
        <v>221</v>
      </c>
      <c r="E20" s="93">
        <v>5000</v>
      </c>
    </row>
    <row r="21" spans="1:5" ht="12.75">
      <c r="A21" s="33"/>
      <c r="B21" s="33"/>
      <c r="C21" s="6">
        <v>4590</v>
      </c>
      <c r="D21" s="61" t="s">
        <v>263</v>
      </c>
      <c r="E21" s="93">
        <v>50000</v>
      </c>
    </row>
    <row r="22" spans="1:5" s="55" customFormat="1" ht="12.75">
      <c r="A22" s="33"/>
      <c r="B22" s="33"/>
      <c r="C22" s="6"/>
      <c r="D22" s="61" t="s">
        <v>239</v>
      </c>
      <c r="E22" s="93"/>
    </row>
    <row r="23" spans="1:5" s="55" customFormat="1" ht="12.75">
      <c r="A23" s="33"/>
      <c r="B23" s="33"/>
      <c r="C23" s="3">
        <v>4610</v>
      </c>
      <c r="D23" s="16" t="s">
        <v>241</v>
      </c>
      <c r="E23" s="93">
        <v>10000</v>
      </c>
    </row>
    <row r="24" spans="1:5" s="55" customFormat="1" ht="12.75">
      <c r="A24" s="33"/>
      <c r="B24" s="33"/>
      <c r="C24" s="6">
        <v>6060</v>
      </c>
      <c r="D24" t="s">
        <v>67</v>
      </c>
      <c r="E24" s="93">
        <v>60000</v>
      </c>
    </row>
    <row r="25" spans="1:2" ht="12.75">
      <c r="A25" s="34"/>
      <c r="B25" s="34"/>
    </row>
    <row r="26" spans="1:5" s="55" customFormat="1" ht="12.75">
      <c r="A26" s="68"/>
      <c r="B26" s="52" t="s">
        <v>56</v>
      </c>
      <c r="C26" s="53"/>
      <c r="D26" s="66" t="s">
        <v>27</v>
      </c>
      <c r="E26" s="98">
        <f>SUM(E28:E31)</f>
        <v>224690</v>
      </c>
    </row>
    <row r="27" spans="1:5" s="55" customFormat="1" ht="12.75">
      <c r="A27" s="68"/>
      <c r="B27" s="52"/>
      <c r="C27" s="53"/>
      <c r="D27" s="66" t="s">
        <v>497</v>
      </c>
      <c r="E27" s="98"/>
    </row>
    <row r="28" spans="1:5" s="55" customFormat="1" ht="12.75">
      <c r="A28" s="68"/>
      <c r="B28" s="52"/>
      <c r="C28" s="3">
        <v>4210</v>
      </c>
      <c r="D28" s="15" t="s">
        <v>39</v>
      </c>
      <c r="E28" s="106"/>
    </row>
    <row r="29" spans="1:5" ht="12.75">
      <c r="A29" s="34"/>
      <c r="B29" s="33"/>
      <c r="C29" s="3">
        <v>4260</v>
      </c>
      <c r="D29" s="15" t="s">
        <v>40</v>
      </c>
      <c r="E29" s="93">
        <v>37000</v>
      </c>
    </row>
    <row r="30" spans="1:5" ht="12.75">
      <c r="A30" s="34"/>
      <c r="B30" s="20"/>
      <c r="C30" s="3">
        <v>4270</v>
      </c>
      <c r="D30" s="15" t="s">
        <v>238</v>
      </c>
      <c r="E30" s="93">
        <v>106270</v>
      </c>
    </row>
    <row r="31" spans="1:5" ht="12.75">
      <c r="A31" s="34"/>
      <c r="B31" s="20"/>
      <c r="C31" s="3">
        <v>4300</v>
      </c>
      <c r="D31" s="15" t="s">
        <v>42</v>
      </c>
      <c r="E31" s="93">
        <v>81420</v>
      </c>
    </row>
    <row r="32" spans="1:4" ht="12.75">
      <c r="A32" s="34"/>
      <c r="B32" s="20"/>
      <c r="C32" s="3"/>
      <c r="D32" s="16"/>
    </row>
    <row r="33" spans="1:5" s="55" customFormat="1" ht="12.75">
      <c r="A33" s="68"/>
      <c r="B33" s="58" t="s">
        <v>495</v>
      </c>
      <c r="C33" s="53"/>
      <c r="D33" s="64" t="s">
        <v>496</v>
      </c>
      <c r="E33" s="98">
        <f>SUM(E34:E44)</f>
        <v>5164415</v>
      </c>
    </row>
    <row r="34" spans="1:5" ht="12.75">
      <c r="A34" s="34"/>
      <c r="B34" s="20"/>
      <c r="C34" s="3">
        <v>4210</v>
      </c>
      <c r="D34" s="15" t="s">
        <v>39</v>
      </c>
      <c r="E34" s="93">
        <v>2000</v>
      </c>
    </row>
    <row r="35" spans="1:5" ht="12.75">
      <c r="A35" s="34"/>
      <c r="B35" s="20"/>
      <c r="C35" s="3">
        <v>4260</v>
      </c>
      <c r="D35" s="15" t="s">
        <v>40</v>
      </c>
      <c r="E35" s="93">
        <v>1763000</v>
      </c>
    </row>
    <row r="36" spans="1:5" ht="12.75">
      <c r="A36" s="34"/>
      <c r="B36" s="20"/>
      <c r="C36" s="3">
        <v>4270</v>
      </c>
      <c r="D36" s="15" t="s">
        <v>238</v>
      </c>
      <c r="E36" s="93">
        <v>2393730</v>
      </c>
    </row>
    <row r="37" spans="1:5" ht="12.75">
      <c r="A37" s="34"/>
      <c r="B37" s="20"/>
      <c r="C37" s="3">
        <v>4300</v>
      </c>
      <c r="D37" s="15" t="s">
        <v>42</v>
      </c>
      <c r="E37" s="93">
        <v>968580</v>
      </c>
    </row>
    <row r="38" spans="1:5" ht="12.75">
      <c r="A38" s="34"/>
      <c r="B38" s="20"/>
      <c r="C38" s="3">
        <v>4390</v>
      </c>
      <c r="D38" s="16" t="s">
        <v>235</v>
      </c>
      <c r="E38" s="93">
        <v>15000</v>
      </c>
    </row>
    <row r="39" spans="1:4" ht="12.75">
      <c r="A39" s="34"/>
      <c r="B39" s="20"/>
      <c r="C39" s="3"/>
      <c r="D39" s="16" t="s">
        <v>236</v>
      </c>
    </row>
    <row r="40" spans="1:5" ht="12.75">
      <c r="A40" s="34"/>
      <c r="B40" s="20"/>
      <c r="C40" s="3">
        <v>4430</v>
      </c>
      <c r="D40" s="46" t="s">
        <v>180</v>
      </c>
      <c r="E40" s="93">
        <v>12000</v>
      </c>
    </row>
    <row r="41" spans="1:5" ht="12.75">
      <c r="A41" s="34"/>
      <c r="B41" s="20"/>
      <c r="C41" s="6">
        <v>4480</v>
      </c>
      <c r="D41" t="s">
        <v>54</v>
      </c>
      <c r="E41" s="93">
        <v>50</v>
      </c>
    </row>
    <row r="42" spans="1:5" ht="12.75">
      <c r="A42" s="34"/>
      <c r="B42" s="20"/>
      <c r="C42" s="3">
        <v>4520</v>
      </c>
      <c r="D42" s="20" t="s">
        <v>421</v>
      </c>
      <c r="E42" s="93">
        <v>55</v>
      </c>
    </row>
    <row r="43" spans="1:4" ht="12.75">
      <c r="A43" s="34"/>
      <c r="B43" s="20"/>
      <c r="C43" s="3"/>
      <c r="D43" s="20" t="s">
        <v>210</v>
      </c>
    </row>
    <row r="44" spans="1:5" ht="12.75">
      <c r="A44" s="34"/>
      <c r="B44" s="20"/>
      <c r="C44" s="3">
        <v>4610</v>
      </c>
      <c r="D44" s="16" t="s">
        <v>241</v>
      </c>
      <c r="E44" s="93">
        <v>10000</v>
      </c>
    </row>
    <row r="45" spans="1:2" ht="12.75">
      <c r="A45" s="34"/>
      <c r="B45" s="34"/>
    </row>
    <row r="46" spans="1:5" ht="12.75">
      <c r="A46" s="48" t="s">
        <v>120</v>
      </c>
      <c r="B46" s="39"/>
      <c r="C46" s="7"/>
      <c r="D46" s="5" t="s">
        <v>121</v>
      </c>
      <c r="E46" s="96">
        <f>E47</f>
        <v>64000</v>
      </c>
    </row>
    <row r="47" spans="1:5" ht="12.75">
      <c r="A47" s="29"/>
      <c r="B47" s="58" t="s">
        <v>174</v>
      </c>
      <c r="C47" s="56"/>
      <c r="D47" s="55" t="s">
        <v>175</v>
      </c>
      <c r="E47" s="98">
        <f>SUM(E48:E53)</f>
        <v>64000</v>
      </c>
    </row>
    <row r="48" spans="1:5" ht="12.75">
      <c r="A48" s="29"/>
      <c r="B48" s="20"/>
      <c r="C48" s="3">
        <v>3030</v>
      </c>
      <c r="D48" s="15" t="s">
        <v>49</v>
      </c>
      <c r="E48" s="93">
        <v>2000</v>
      </c>
    </row>
    <row r="49" spans="1:5" ht="12.75">
      <c r="A49" s="29"/>
      <c r="B49" s="20"/>
      <c r="C49" s="3">
        <v>4170</v>
      </c>
      <c r="D49" s="15" t="s">
        <v>197</v>
      </c>
      <c r="E49" s="93">
        <v>13000</v>
      </c>
    </row>
    <row r="50" spans="1:5" ht="12.75">
      <c r="A50" s="29"/>
      <c r="B50" s="20"/>
      <c r="C50" s="3">
        <v>4300</v>
      </c>
      <c r="D50" s="46" t="s">
        <v>42</v>
      </c>
      <c r="E50" s="93">
        <v>35000</v>
      </c>
    </row>
    <row r="51" spans="1:5" ht="12.75">
      <c r="A51" s="29"/>
      <c r="B51" s="20"/>
      <c r="C51" s="3">
        <v>4390</v>
      </c>
      <c r="D51" s="16" t="s">
        <v>235</v>
      </c>
      <c r="E51" s="93">
        <v>12000</v>
      </c>
    </row>
    <row r="52" spans="1:4" ht="12.75">
      <c r="A52" s="29"/>
      <c r="B52" s="20"/>
      <c r="C52" s="3"/>
      <c r="D52" s="16" t="s">
        <v>236</v>
      </c>
    </row>
    <row r="53" spans="1:5" ht="12.75">
      <c r="A53" s="20"/>
      <c r="B53" s="20"/>
      <c r="C53" s="3">
        <v>4430</v>
      </c>
      <c r="D53" s="46" t="s">
        <v>180</v>
      </c>
      <c r="E53" s="93">
        <v>2000</v>
      </c>
    </row>
    <row r="54" spans="1:4" ht="12.75">
      <c r="A54" s="20"/>
      <c r="B54" s="20"/>
      <c r="C54" s="3"/>
      <c r="D54" s="46"/>
    </row>
    <row r="55" spans="1:5" ht="12.75">
      <c r="A55" s="25" t="s">
        <v>61</v>
      </c>
      <c r="B55" s="32"/>
      <c r="C55" s="14"/>
      <c r="D55" s="40" t="s">
        <v>30</v>
      </c>
      <c r="E55" s="98">
        <f>E56</f>
        <v>75165</v>
      </c>
    </row>
    <row r="56" spans="1:5" ht="12.75">
      <c r="A56" s="59"/>
      <c r="B56" s="52" t="s">
        <v>252</v>
      </c>
      <c r="C56" s="53"/>
      <c r="D56" s="66" t="s">
        <v>249</v>
      </c>
      <c r="E56" s="98">
        <f>SUM(E57:E59)</f>
        <v>75165</v>
      </c>
    </row>
    <row r="57" spans="1:5" ht="12.75">
      <c r="A57" s="34"/>
      <c r="B57" s="34"/>
      <c r="C57" s="6">
        <v>4260</v>
      </c>
      <c r="D57" t="s">
        <v>40</v>
      </c>
      <c r="E57" s="93">
        <v>70000</v>
      </c>
    </row>
    <row r="58" spans="1:5" ht="12.75">
      <c r="A58" s="34"/>
      <c r="B58" s="34"/>
      <c r="C58" s="3">
        <v>4300</v>
      </c>
      <c r="D58" s="20" t="s">
        <v>42</v>
      </c>
      <c r="E58" s="93">
        <v>5000</v>
      </c>
    </row>
    <row r="59" spans="1:5" ht="12.75">
      <c r="A59" s="34"/>
      <c r="B59" s="34"/>
      <c r="C59" s="3">
        <v>4520</v>
      </c>
      <c r="D59" s="20" t="s">
        <v>421</v>
      </c>
      <c r="E59" s="93">
        <v>165</v>
      </c>
    </row>
    <row r="60" spans="1:4" ht="12.75">
      <c r="A60" s="34"/>
      <c r="B60" s="34"/>
      <c r="C60" s="3"/>
      <c r="D60" s="20" t="s">
        <v>210</v>
      </c>
    </row>
    <row r="61" spans="1:4" ht="12.75">
      <c r="A61" s="34"/>
      <c r="B61" s="34"/>
      <c r="C61" s="3"/>
      <c r="D61" s="20"/>
    </row>
    <row r="62" spans="1:4" ht="12.75">
      <c r="A62" s="34"/>
      <c r="B62" s="34"/>
      <c r="C62" s="3"/>
      <c r="D62" s="20"/>
    </row>
    <row r="63" spans="1:5" ht="12.75">
      <c r="A63" s="32"/>
      <c r="B63" s="32"/>
      <c r="C63" s="3"/>
      <c r="D63" s="20"/>
      <c r="E63" s="99"/>
    </row>
    <row r="64" spans="1:5" ht="12.75">
      <c r="A64" s="32"/>
      <c r="B64" s="32"/>
      <c r="C64" s="49"/>
      <c r="D64" s="12"/>
      <c r="E64" s="99"/>
    </row>
    <row r="65" spans="1:5" ht="12.75">
      <c r="A65" s="32"/>
      <c r="B65" s="32"/>
      <c r="C65" s="49"/>
      <c r="D65" s="12"/>
      <c r="E65" s="99"/>
    </row>
    <row r="66" spans="1:4" ht="12.75">
      <c r="A66" s="20"/>
      <c r="B66" s="20"/>
      <c r="C66" s="3"/>
      <c r="D66" s="16"/>
    </row>
    <row r="67" spans="1:10" ht="12.75">
      <c r="A67" s="35"/>
      <c r="B67" s="36"/>
      <c r="C67" s="23"/>
      <c r="D67" s="17" t="s">
        <v>22</v>
      </c>
      <c r="E67" s="92" t="s">
        <v>226</v>
      </c>
      <c r="F67" s="3"/>
      <c r="G67" s="3"/>
      <c r="H67" s="3"/>
      <c r="I67" s="15"/>
      <c r="J67" s="10"/>
    </row>
    <row r="68" spans="1:10" ht="12.75">
      <c r="A68" s="24"/>
      <c r="B68" s="33"/>
      <c r="C68" s="3"/>
      <c r="D68" s="15" t="s">
        <v>32</v>
      </c>
      <c r="E68" s="73" t="s">
        <v>503</v>
      </c>
      <c r="F68" s="3"/>
      <c r="G68" s="3"/>
      <c r="H68" s="3"/>
      <c r="I68" s="15"/>
      <c r="J68" s="10"/>
    </row>
    <row r="69" spans="1:10" ht="12.75">
      <c r="A69" s="24"/>
      <c r="B69" s="33"/>
      <c r="C69" s="3"/>
      <c r="D69" s="15"/>
      <c r="E69" s="73" t="s">
        <v>141</v>
      </c>
      <c r="F69" s="3"/>
      <c r="G69" s="3"/>
      <c r="H69" s="3"/>
      <c r="I69" s="15"/>
      <c r="J69" s="10"/>
    </row>
    <row r="70" spans="1:10" ht="12.75">
      <c r="A70" s="24"/>
      <c r="B70" s="33"/>
      <c r="C70" s="3"/>
      <c r="D70" s="15"/>
      <c r="E70" s="73" t="s">
        <v>504</v>
      </c>
      <c r="F70" s="3"/>
      <c r="G70" s="3"/>
      <c r="H70" s="3"/>
      <c r="I70" s="15"/>
      <c r="J70" s="10"/>
    </row>
    <row r="71" spans="1:10" ht="12.75">
      <c r="A71" s="30" t="s">
        <v>23</v>
      </c>
      <c r="B71" s="31" t="s">
        <v>24</v>
      </c>
      <c r="C71" s="1"/>
      <c r="D71" s="1" t="s">
        <v>25</v>
      </c>
      <c r="E71" s="94" t="s">
        <v>469</v>
      </c>
      <c r="F71" s="3"/>
      <c r="G71" s="3"/>
      <c r="H71" s="3"/>
      <c r="I71" s="3"/>
      <c r="J71" s="11"/>
    </row>
    <row r="72" spans="1:10" ht="12.75">
      <c r="A72" s="25" t="s">
        <v>58</v>
      </c>
      <c r="B72" s="32"/>
      <c r="C72" s="14"/>
      <c r="D72" s="40" t="s">
        <v>69</v>
      </c>
      <c r="E72" s="96">
        <f>SUM(+E73+E80+E121+E103+E114)</f>
        <v>10100010.98</v>
      </c>
      <c r="F72" s="15"/>
      <c r="G72" s="15"/>
      <c r="H72" s="15"/>
      <c r="I72" s="15"/>
      <c r="J72" s="10"/>
    </row>
    <row r="73" spans="1:10" ht="12.75">
      <c r="A73" s="24"/>
      <c r="B73" s="52" t="s">
        <v>62</v>
      </c>
      <c r="C73" s="53"/>
      <c r="D73" s="66" t="s">
        <v>220</v>
      </c>
      <c r="E73" s="98">
        <f>SUM(E74:E79)</f>
        <v>545000</v>
      </c>
      <c r="F73" s="15"/>
      <c r="G73" s="15"/>
      <c r="H73" s="15"/>
      <c r="I73" s="15"/>
      <c r="J73" s="10"/>
    </row>
    <row r="74" spans="1:10" ht="12.75">
      <c r="A74" s="24"/>
      <c r="B74" s="33"/>
      <c r="C74" s="3">
        <v>3030</v>
      </c>
      <c r="D74" s="15" t="s">
        <v>49</v>
      </c>
      <c r="E74" s="93">
        <v>520000</v>
      </c>
      <c r="F74" s="15"/>
      <c r="G74" s="15"/>
      <c r="H74" s="15"/>
      <c r="I74" s="15"/>
      <c r="J74" s="10"/>
    </row>
    <row r="75" spans="1:10" ht="12.75">
      <c r="A75" s="24"/>
      <c r="B75" s="33"/>
      <c r="C75" s="3">
        <v>4210</v>
      </c>
      <c r="D75" s="15" t="s">
        <v>39</v>
      </c>
      <c r="E75" s="93">
        <v>5000</v>
      </c>
      <c r="F75" s="15"/>
      <c r="G75" s="15"/>
      <c r="H75" s="15"/>
      <c r="I75" s="15"/>
      <c r="J75" s="10"/>
    </row>
    <row r="76" spans="1:10" ht="12.75">
      <c r="A76" s="24"/>
      <c r="B76" s="33"/>
      <c r="C76" s="3">
        <v>4220</v>
      </c>
      <c r="D76" s="46" t="s">
        <v>48</v>
      </c>
      <c r="E76" s="93">
        <v>1000</v>
      </c>
      <c r="F76" s="15"/>
      <c r="G76" s="15"/>
      <c r="H76" s="15"/>
      <c r="I76" s="15"/>
      <c r="J76" s="10"/>
    </row>
    <row r="77" spans="1:10" ht="12.75">
      <c r="A77" s="24"/>
      <c r="B77" s="33"/>
      <c r="C77" s="6">
        <v>4270</v>
      </c>
      <c r="D77" t="s">
        <v>41</v>
      </c>
      <c r="E77" s="93">
        <v>2000</v>
      </c>
      <c r="F77" s="15"/>
      <c r="G77" s="15"/>
      <c r="H77" s="15"/>
      <c r="I77" s="15"/>
      <c r="J77" s="10"/>
    </row>
    <row r="78" spans="1:10" ht="12.75">
      <c r="A78" s="24"/>
      <c r="B78" s="33"/>
      <c r="C78" s="3">
        <v>4300</v>
      </c>
      <c r="D78" s="15" t="s">
        <v>42</v>
      </c>
      <c r="E78" s="93">
        <v>16000</v>
      </c>
      <c r="F78" s="15"/>
      <c r="G78" s="15"/>
      <c r="H78" s="15"/>
      <c r="I78" s="15"/>
      <c r="J78" s="10"/>
    </row>
    <row r="79" spans="1:10" ht="12.75">
      <c r="A79" s="24"/>
      <c r="B79" s="33"/>
      <c r="C79" s="6">
        <v>4360</v>
      </c>
      <c r="D79" t="s">
        <v>273</v>
      </c>
      <c r="E79" s="93">
        <v>1000</v>
      </c>
      <c r="F79" s="15"/>
      <c r="G79" s="15"/>
      <c r="H79" s="15"/>
      <c r="I79" s="15"/>
      <c r="J79" s="10"/>
    </row>
    <row r="80" spans="1:10" ht="12.75">
      <c r="A80" s="24"/>
      <c r="B80" s="52" t="s">
        <v>63</v>
      </c>
      <c r="C80" s="53"/>
      <c r="D80" s="66" t="s">
        <v>64</v>
      </c>
      <c r="E80" s="98">
        <f>SUM(E81:E101)</f>
        <v>9251347.98</v>
      </c>
      <c r="F80" s="15"/>
      <c r="G80" s="15"/>
      <c r="H80" s="15"/>
      <c r="I80" s="15"/>
      <c r="J80" s="10"/>
    </row>
    <row r="81" spans="1:10" ht="12.75">
      <c r="A81" s="24"/>
      <c r="B81" s="33"/>
      <c r="C81" s="6">
        <v>3020</v>
      </c>
      <c r="D81" t="s">
        <v>381</v>
      </c>
      <c r="E81" s="93">
        <v>145000</v>
      </c>
      <c r="F81" s="15"/>
      <c r="G81" s="15"/>
      <c r="H81" s="15"/>
      <c r="I81" s="15"/>
      <c r="J81" s="10"/>
    </row>
    <row r="82" spans="1:10" ht="12.75">
      <c r="A82" s="24"/>
      <c r="B82" s="33"/>
      <c r="C82" s="6">
        <v>4010</v>
      </c>
      <c r="D82" t="s">
        <v>34</v>
      </c>
      <c r="E82" s="93">
        <v>5801306</v>
      </c>
      <c r="F82" s="15"/>
      <c r="G82" s="15"/>
      <c r="H82" s="15"/>
      <c r="I82" s="15"/>
      <c r="J82" s="10"/>
    </row>
    <row r="83" spans="1:10" ht="12.75">
      <c r="A83" s="24"/>
      <c r="B83" s="33"/>
      <c r="C83" s="6">
        <v>4040</v>
      </c>
      <c r="D83" t="s">
        <v>35</v>
      </c>
      <c r="E83" s="93">
        <v>450014</v>
      </c>
      <c r="F83" s="15"/>
      <c r="G83" s="15"/>
      <c r="H83" s="15"/>
      <c r="I83" s="15"/>
      <c r="J83" s="10"/>
    </row>
    <row r="84" spans="1:10" ht="12.75">
      <c r="A84" s="24"/>
      <c r="B84" s="33"/>
      <c r="C84" s="6">
        <v>4110</v>
      </c>
      <c r="D84" t="s">
        <v>36</v>
      </c>
      <c r="E84" s="93">
        <v>1019150</v>
      </c>
      <c r="F84" s="15"/>
      <c r="G84" s="15"/>
      <c r="H84" s="15"/>
      <c r="I84" s="15"/>
      <c r="J84" s="10"/>
    </row>
    <row r="85" spans="1:10" ht="12.75">
      <c r="A85" s="24"/>
      <c r="B85" s="33"/>
      <c r="C85" s="6">
        <v>4120</v>
      </c>
      <c r="D85" t="s">
        <v>445</v>
      </c>
      <c r="E85" s="93">
        <v>139948</v>
      </c>
      <c r="F85" s="15"/>
      <c r="G85" s="15"/>
      <c r="H85" s="15"/>
      <c r="I85" s="15"/>
      <c r="J85" s="10"/>
    </row>
    <row r="86" spans="1:10" ht="12.75">
      <c r="A86" s="24"/>
      <c r="B86" s="33"/>
      <c r="C86" s="3">
        <v>4170</v>
      </c>
      <c r="D86" s="15" t="s">
        <v>197</v>
      </c>
      <c r="E86" s="93">
        <v>100000</v>
      </c>
      <c r="F86" s="15"/>
      <c r="G86" s="15"/>
      <c r="H86" s="15"/>
      <c r="I86" s="15"/>
      <c r="J86" s="10"/>
    </row>
    <row r="87" spans="1:10" ht="12.75">
      <c r="A87" s="24"/>
      <c r="B87" s="33"/>
      <c r="C87" s="6">
        <v>4210</v>
      </c>
      <c r="D87" t="s">
        <v>39</v>
      </c>
      <c r="E87" s="93">
        <v>96000</v>
      </c>
      <c r="F87" s="15"/>
      <c r="G87" s="15"/>
      <c r="H87" s="15"/>
      <c r="I87" s="15"/>
      <c r="J87" s="10"/>
    </row>
    <row r="88" spans="1:10" ht="12.75">
      <c r="A88" s="24"/>
      <c r="B88" s="33"/>
      <c r="C88" s="3">
        <v>4220</v>
      </c>
      <c r="D88" s="46" t="s">
        <v>48</v>
      </c>
      <c r="E88" s="93">
        <v>11000</v>
      </c>
      <c r="F88" s="15"/>
      <c r="G88" s="15"/>
      <c r="H88" s="15"/>
      <c r="I88" s="15"/>
      <c r="J88" s="10"/>
    </row>
    <row r="89" spans="1:10" ht="12.75">
      <c r="A89" s="24"/>
      <c r="B89" s="33"/>
      <c r="C89" s="6">
        <v>4260</v>
      </c>
      <c r="D89" t="s">
        <v>40</v>
      </c>
      <c r="E89" s="93">
        <v>320000</v>
      </c>
      <c r="F89" s="15"/>
      <c r="G89" s="15"/>
      <c r="H89" s="15"/>
      <c r="I89" s="15"/>
      <c r="J89" s="10"/>
    </row>
    <row r="90" spans="1:10" ht="12.75">
      <c r="A90" s="29"/>
      <c r="B90" s="20"/>
      <c r="C90" s="6">
        <v>4270</v>
      </c>
      <c r="D90" t="s">
        <v>41</v>
      </c>
      <c r="E90" s="93">
        <v>70000</v>
      </c>
      <c r="F90" s="15"/>
      <c r="G90" s="15"/>
      <c r="H90" s="15"/>
      <c r="I90" s="15"/>
      <c r="J90" s="10"/>
    </row>
    <row r="91" spans="1:5" ht="12.75">
      <c r="A91" s="29"/>
      <c r="B91" s="20"/>
      <c r="C91" s="6">
        <v>4280</v>
      </c>
      <c r="D91" t="s">
        <v>213</v>
      </c>
      <c r="E91" s="93">
        <v>8000</v>
      </c>
    </row>
    <row r="92" spans="1:5" ht="12.75">
      <c r="A92" s="29"/>
      <c r="B92" s="33"/>
      <c r="C92" s="6">
        <v>4300</v>
      </c>
      <c r="D92" t="s">
        <v>42</v>
      </c>
      <c r="E92" s="93">
        <v>409011.98</v>
      </c>
    </row>
    <row r="93" spans="1:5" ht="12.75">
      <c r="A93" s="20"/>
      <c r="B93" s="33"/>
      <c r="C93" s="6">
        <v>4360</v>
      </c>
      <c r="D93" t="s">
        <v>273</v>
      </c>
      <c r="E93" s="93">
        <v>74000</v>
      </c>
    </row>
    <row r="94" spans="1:5" ht="12.75">
      <c r="A94" s="33"/>
      <c r="B94" s="33"/>
      <c r="C94" s="6">
        <v>4410</v>
      </c>
      <c r="D94" t="s">
        <v>43</v>
      </c>
      <c r="E94" s="93">
        <v>30000</v>
      </c>
    </row>
    <row r="95" spans="1:5" ht="12.75">
      <c r="A95" s="33"/>
      <c r="B95" s="33"/>
      <c r="C95" s="6">
        <v>4420</v>
      </c>
      <c r="D95" t="s">
        <v>65</v>
      </c>
      <c r="E95" s="93">
        <v>5000</v>
      </c>
    </row>
    <row r="96" spans="1:5" ht="12.75">
      <c r="A96" s="24"/>
      <c r="B96" s="33"/>
      <c r="C96" s="6">
        <v>4430</v>
      </c>
      <c r="D96" t="s">
        <v>44</v>
      </c>
      <c r="E96" s="93">
        <v>90000</v>
      </c>
    </row>
    <row r="97" spans="1:5" ht="12.75">
      <c r="A97" s="24"/>
      <c r="B97" s="33"/>
      <c r="C97" s="6">
        <v>4440</v>
      </c>
      <c r="D97" t="s">
        <v>66</v>
      </c>
      <c r="E97" s="93">
        <v>172950</v>
      </c>
    </row>
    <row r="98" spans="1:5" ht="12.75">
      <c r="A98" s="24"/>
      <c r="B98" s="33"/>
      <c r="C98" s="6">
        <v>4530</v>
      </c>
      <c r="D98" t="s">
        <v>221</v>
      </c>
      <c r="E98" s="93">
        <v>5000</v>
      </c>
    </row>
    <row r="99" spans="1:5" ht="12.75">
      <c r="A99" s="24"/>
      <c r="B99" s="33"/>
      <c r="C99" s="6">
        <v>4700</v>
      </c>
      <c r="D99" t="s">
        <v>359</v>
      </c>
      <c r="E99" s="93">
        <v>20000</v>
      </c>
    </row>
    <row r="100" spans="1:5" ht="12.75">
      <c r="A100" s="24"/>
      <c r="B100" s="33"/>
      <c r="C100" s="6">
        <v>4710</v>
      </c>
      <c r="D100" t="s">
        <v>433</v>
      </c>
      <c r="E100" s="93">
        <v>19968</v>
      </c>
    </row>
    <row r="101" spans="1:5" ht="12.75">
      <c r="A101" s="24"/>
      <c r="B101" s="33"/>
      <c r="C101" s="6">
        <v>6060</v>
      </c>
      <c r="D101" t="s">
        <v>67</v>
      </c>
      <c r="E101" s="93">
        <v>265000</v>
      </c>
    </row>
    <row r="102" spans="1:2" ht="12.75">
      <c r="A102" s="24"/>
      <c r="B102" s="33"/>
    </row>
    <row r="103" spans="1:5" ht="12.75">
      <c r="A103" s="24"/>
      <c r="B103" s="52" t="s">
        <v>63</v>
      </c>
      <c r="C103" s="53"/>
      <c r="D103" s="66" t="s">
        <v>64</v>
      </c>
      <c r="E103" s="98">
        <f>SUM(E105:E112)</f>
        <v>248129</v>
      </c>
    </row>
    <row r="104" spans="1:4" ht="12.75">
      <c r="A104" s="24"/>
      <c r="B104" s="33"/>
      <c r="D104" s="128" t="s">
        <v>498</v>
      </c>
    </row>
    <row r="105" spans="1:5" ht="12.75">
      <c r="A105" s="24"/>
      <c r="B105" s="33"/>
      <c r="C105" s="6">
        <v>3020</v>
      </c>
      <c r="D105" t="s">
        <v>381</v>
      </c>
      <c r="E105" s="93">
        <v>2000</v>
      </c>
    </row>
    <row r="106" spans="1:5" ht="12.75">
      <c r="A106" s="24"/>
      <c r="B106" s="33"/>
      <c r="C106" s="6">
        <v>4010</v>
      </c>
      <c r="D106" t="s">
        <v>34</v>
      </c>
      <c r="E106" s="93">
        <v>183512</v>
      </c>
    </row>
    <row r="107" spans="1:5" ht="12.75">
      <c r="A107" s="24"/>
      <c r="B107" s="33"/>
      <c r="C107" s="6">
        <v>4040</v>
      </c>
      <c r="D107" t="s">
        <v>35</v>
      </c>
      <c r="E107" s="93">
        <v>15395</v>
      </c>
    </row>
    <row r="108" spans="1:5" ht="12.75">
      <c r="A108" s="24"/>
      <c r="B108" s="33"/>
      <c r="C108" s="6">
        <v>4110</v>
      </c>
      <c r="D108" t="s">
        <v>36</v>
      </c>
      <c r="E108" s="93">
        <v>31133</v>
      </c>
    </row>
    <row r="109" spans="1:5" ht="12.75">
      <c r="A109" s="24"/>
      <c r="B109" s="33"/>
      <c r="C109" s="6">
        <v>4120</v>
      </c>
      <c r="D109" t="s">
        <v>445</v>
      </c>
      <c r="E109" s="93">
        <v>4437</v>
      </c>
    </row>
    <row r="110" spans="1:5" ht="12.75">
      <c r="A110" s="24"/>
      <c r="B110" s="33"/>
      <c r="C110" s="6">
        <v>4440</v>
      </c>
      <c r="D110" t="s">
        <v>66</v>
      </c>
      <c r="E110" s="93">
        <v>6652</v>
      </c>
    </row>
    <row r="111" spans="1:5" ht="12.75">
      <c r="A111" s="24"/>
      <c r="B111" s="33"/>
      <c r="C111" s="6">
        <v>4700</v>
      </c>
      <c r="D111" t="s">
        <v>359</v>
      </c>
      <c r="E111" s="93">
        <v>2000</v>
      </c>
    </row>
    <row r="112" spans="1:5" ht="12.75">
      <c r="A112" s="24"/>
      <c r="B112" s="33"/>
      <c r="C112" s="6">
        <v>4710</v>
      </c>
      <c r="D112" t="s">
        <v>433</v>
      </c>
      <c r="E112" s="93">
        <v>3000</v>
      </c>
    </row>
    <row r="113" spans="1:2" ht="12.75">
      <c r="A113" s="24"/>
      <c r="B113" s="33"/>
    </row>
    <row r="114" spans="1:5" ht="12.75">
      <c r="A114" s="24"/>
      <c r="B114" s="52" t="s">
        <v>63</v>
      </c>
      <c r="C114" s="53"/>
      <c r="D114" s="66" t="s">
        <v>64</v>
      </c>
      <c r="E114" s="98">
        <f>SUM(E116:E119)</f>
        <v>3434</v>
      </c>
    </row>
    <row r="115" spans="1:4" ht="12.75">
      <c r="A115" s="24"/>
      <c r="B115" s="33"/>
      <c r="D115" s="128" t="s">
        <v>502</v>
      </c>
    </row>
    <row r="116" spans="1:5" ht="12.75">
      <c r="A116" s="24"/>
      <c r="B116" s="33"/>
      <c r="C116" s="6">
        <v>4010</v>
      </c>
      <c r="D116" t="s">
        <v>34</v>
      </c>
      <c r="E116" s="93">
        <v>2850</v>
      </c>
    </row>
    <row r="117" spans="1:5" ht="12.75">
      <c r="A117" s="24"/>
      <c r="B117" s="33"/>
      <c r="C117" s="6">
        <v>4110</v>
      </c>
      <c r="D117" t="s">
        <v>36</v>
      </c>
      <c r="E117" s="93">
        <v>500</v>
      </c>
    </row>
    <row r="118" spans="1:5" ht="12.75">
      <c r="A118" s="24"/>
      <c r="B118" s="33"/>
      <c r="C118" s="6">
        <v>4120</v>
      </c>
      <c r="D118" t="s">
        <v>445</v>
      </c>
      <c r="E118" s="93">
        <v>52</v>
      </c>
    </row>
    <row r="119" spans="1:5" ht="12.75">
      <c r="A119" s="24"/>
      <c r="B119" s="33"/>
      <c r="C119" s="6">
        <v>4710</v>
      </c>
      <c r="D119" t="s">
        <v>433</v>
      </c>
      <c r="E119" s="93">
        <v>32</v>
      </c>
    </row>
    <row r="120" spans="1:2" ht="12.75">
      <c r="A120" s="24"/>
      <c r="B120" s="33"/>
    </row>
    <row r="121" spans="1:5" ht="12.75">
      <c r="A121" s="24"/>
      <c r="B121" s="52" t="s">
        <v>68</v>
      </c>
      <c r="C121" s="56"/>
      <c r="D121" s="55" t="s">
        <v>1</v>
      </c>
      <c r="E121" s="98">
        <f>SUM(E122:E129)</f>
        <v>52100</v>
      </c>
    </row>
    <row r="122" spans="1:5" ht="12.75">
      <c r="A122" s="24"/>
      <c r="B122" s="33"/>
      <c r="C122" s="6">
        <v>2900</v>
      </c>
      <c r="D122" t="s">
        <v>400</v>
      </c>
      <c r="E122" s="93">
        <v>1000</v>
      </c>
    </row>
    <row r="123" spans="1:4" ht="12.75">
      <c r="A123" s="24"/>
      <c r="B123" s="33"/>
      <c r="D123" t="s">
        <v>401</v>
      </c>
    </row>
    <row r="124" spans="1:4" ht="12.75">
      <c r="A124" s="24"/>
      <c r="B124" s="33"/>
      <c r="D124" t="s">
        <v>402</v>
      </c>
    </row>
    <row r="125" spans="1:4" ht="12.75">
      <c r="A125" s="24"/>
      <c r="B125" s="33"/>
      <c r="D125" t="s">
        <v>403</v>
      </c>
    </row>
    <row r="126" spans="1:5" ht="12.75">
      <c r="A126" s="24"/>
      <c r="B126" s="33"/>
      <c r="C126" s="3">
        <v>3030</v>
      </c>
      <c r="D126" s="15" t="s">
        <v>49</v>
      </c>
      <c r="E126" s="93">
        <v>36100</v>
      </c>
    </row>
    <row r="127" spans="1:5" ht="12.75">
      <c r="A127" s="24"/>
      <c r="B127" s="33"/>
      <c r="C127" s="6">
        <v>4210</v>
      </c>
      <c r="D127" t="s">
        <v>39</v>
      </c>
      <c r="E127" s="93">
        <v>8000</v>
      </c>
    </row>
    <row r="128" spans="1:5" ht="12.75">
      <c r="A128" s="24"/>
      <c r="B128" s="33"/>
      <c r="C128" s="6">
        <v>4220</v>
      </c>
      <c r="D128" s="2" t="s">
        <v>48</v>
      </c>
      <c r="E128" s="93">
        <v>2000</v>
      </c>
    </row>
    <row r="129" spans="1:5" ht="12.75">
      <c r="A129" s="24"/>
      <c r="B129" s="33"/>
      <c r="C129" s="6">
        <v>4300</v>
      </c>
      <c r="D129" t="s">
        <v>117</v>
      </c>
      <c r="E129" s="93">
        <v>5000</v>
      </c>
    </row>
    <row r="130" spans="1:5" ht="12.75">
      <c r="A130" s="25" t="s">
        <v>58</v>
      </c>
      <c r="B130" s="32"/>
      <c r="C130" s="14"/>
      <c r="D130" s="40" t="s">
        <v>199</v>
      </c>
      <c r="E130" s="96">
        <f>E131</f>
        <v>301010</v>
      </c>
    </row>
    <row r="131" spans="1:5" ht="12.75">
      <c r="A131" s="24"/>
      <c r="B131" s="52" t="s">
        <v>70</v>
      </c>
      <c r="C131" s="53"/>
      <c r="D131" s="66" t="s">
        <v>104</v>
      </c>
      <c r="E131" s="98">
        <f>SUM(E132:E137)</f>
        <v>301010</v>
      </c>
    </row>
    <row r="132" spans="1:5" ht="12.75">
      <c r="A132" s="24"/>
      <c r="B132" s="33"/>
      <c r="C132" s="6">
        <v>4010</v>
      </c>
      <c r="D132" t="s">
        <v>34</v>
      </c>
      <c r="E132" s="93">
        <v>193620</v>
      </c>
    </row>
    <row r="133" spans="1:5" ht="12.75">
      <c r="A133" s="33"/>
      <c r="B133" s="33"/>
      <c r="C133" s="6">
        <v>4040</v>
      </c>
      <c r="D133" t="s">
        <v>35</v>
      </c>
      <c r="E133" s="93">
        <v>42778</v>
      </c>
    </row>
    <row r="134" spans="1:5" ht="12.75">
      <c r="A134" s="33"/>
      <c r="B134" s="33"/>
      <c r="C134" s="6">
        <v>4110</v>
      </c>
      <c r="D134" t="s">
        <v>36</v>
      </c>
      <c r="E134" s="93">
        <v>40632</v>
      </c>
    </row>
    <row r="135" spans="1:5" ht="12.75">
      <c r="A135" s="33"/>
      <c r="B135" s="33"/>
      <c r="C135" s="6">
        <v>4120</v>
      </c>
      <c r="D135" t="s">
        <v>445</v>
      </c>
      <c r="E135" s="93">
        <v>5791</v>
      </c>
    </row>
    <row r="136" spans="1:5" ht="12.75">
      <c r="A136" s="33"/>
      <c r="B136" s="33"/>
      <c r="C136" s="6">
        <v>4440</v>
      </c>
      <c r="D136" t="s">
        <v>66</v>
      </c>
      <c r="E136" s="93">
        <v>17739</v>
      </c>
    </row>
    <row r="137" spans="1:5" ht="12.75">
      <c r="A137" s="33"/>
      <c r="B137" s="33"/>
      <c r="C137" s="6">
        <v>4710</v>
      </c>
      <c r="D137" t="s">
        <v>433</v>
      </c>
      <c r="E137" s="93">
        <v>450</v>
      </c>
    </row>
    <row r="138" spans="1:2" ht="12.75">
      <c r="A138" s="33"/>
      <c r="B138" s="33"/>
    </row>
    <row r="139" spans="1:5" ht="12.75">
      <c r="A139" s="25" t="s">
        <v>59</v>
      </c>
      <c r="B139" s="32"/>
      <c r="C139" s="14"/>
      <c r="D139" s="40" t="s">
        <v>78</v>
      </c>
      <c r="E139" s="98">
        <f>E140</f>
        <v>296600</v>
      </c>
    </row>
    <row r="140" spans="1:5" ht="12.75">
      <c r="A140" s="67"/>
      <c r="B140" s="52" t="s">
        <v>284</v>
      </c>
      <c r="C140" s="53"/>
      <c r="D140" s="66" t="s">
        <v>285</v>
      </c>
      <c r="E140" s="98">
        <f>SUM(E141:E149)</f>
        <v>296600</v>
      </c>
    </row>
    <row r="141" spans="1:5" ht="12.75">
      <c r="A141" s="59"/>
      <c r="B141" s="59"/>
      <c r="C141" s="6">
        <v>3020</v>
      </c>
      <c r="D141" t="s">
        <v>381</v>
      </c>
      <c r="E141" s="93">
        <v>3000</v>
      </c>
    </row>
    <row r="142" spans="1:5" ht="12.75">
      <c r="A142" s="33"/>
      <c r="B142" s="33"/>
      <c r="C142" s="6">
        <v>4010</v>
      </c>
      <c r="D142" t="s">
        <v>34</v>
      </c>
      <c r="E142" s="93">
        <v>212593</v>
      </c>
    </row>
    <row r="143" spans="1:5" ht="12.75">
      <c r="A143" s="33"/>
      <c r="B143" s="33"/>
      <c r="C143" s="6">
        <v>4040</v>
      </c>
      <c r="D143" t="s">
        <v>35</v>
      </c>
      <c r="E143" s="93">
        <v>16438</v>
      </c>
    </row>
    <row r="144" spans="1:5" ht="12.75">
      <c r="A144" s="33"/>
      <c r="B144" s="33"/>
      <c r="C144" s="6">
        <v>4110</v>
      </c>
      <c r="D144" t="s">
        <v>36</v>
      </c>
      <c r="E144" s="93">
        <v>36545</v>
      </c>
    </row>
    <row r="145" spans="1:5" ht="12.75">
      <c r="A145" s="33"/>
      <c r="B145" s="33"/>
      <c r="C145" s="6">
        <v>4120</v>
      </c>
      <c r="D145" t="s">
        <v>445</v>
      </c>
      <c r="E145" s="93">
        <v>5209</v>
      </c>
    </row>
    <row r="146" spans="1:5" ht="12.75">
      <c r="A146" s="33"/>
      <c r="B146" s="33"/>
      <c r="C146" s="6">
        <v>4260</v>
      </c>
      <c r="D146" t="s">
        <v>40</v>
      </c>
      <c r="E146" s="93">
        <v>4000</v>
      </c>
    </row>
    <row r="147" spans="1:5" ht="12.75">
      <c r="A147" s="33"/>
      <c r="B147" s="33"/>
      <c r="C147" s="6">
        <v>4300</v>
      </c>
      <c r="D147" t="s">
        <v>117</v>
      </c>
      <c r="E147" s="93">
        <v>10000</v>
      </c>
    </row>
    <row r="148" spans="1:5" ht="12.75">
      <c r="A148" s="33"/>
      <c r="B148" s="33"/>
      <c r="C148" s="6">
        <v>4440</v>
      </c>
      <c r="D148" t="s">
        <v>66</v>
      </c>
      <c r="E148" s="93">
        <v>8315</v>
      </c>
    </row>
    <row r="149" spans="1:5" ht="12.75">
      <c r="A149" s="33"/>
      <c r="B149" s="33"/>
      <c r="C149" s="6">
        <v>4710</v>
      </c>
      <c r="D149" t="s">
        <v>433</v>
      </c>
      <c r="E149" s="93">
        <v>500</v>
      </c>
    </row>
    <row r="150" spans="1:5" ht="13.5" customHeight="1">
      <c r="A150" s="32" t="s">
        <v>74</v>
      </c>
      <c r="B150" s="32"/>
      <c r="C150" s="7"/>
      <c r="D150" s="5" t="s">
        <v>128</v>
      </c>
      <c r="E150" s="96">
        <f>SUM(E152)</f>
        <v>5294</v>
      </c>
    </row>
    <row r="151" spans="1:5" ht="12.75">
      <c r="A151" s="32"/>
      <c r="B151" s="32"/>
      <c r="C151" s="7"/>
      <c r="D151" s="5" t="s">
        <v>129</v>
      </c>
      <c r="E151" s="96"/>
    </row>
    <row r="152" spans="1:5" ht="12.75">
      <c r="A152" s="33"/>
      <c r="B152" s="52" t="s">
        <v>75</v>
      </c>
      <c r="C152" s="56"/>
      <c r="D152" s="55" t="s">
        <v>76</v>
      </c>
      <c r="E152" s="98">
        <f>SUM(E154:E157)</f>
        <v>5294</v>
      </c>
    </row>
    <row r="153" spans="1:4" ht="12.75">
      <c r="A153" s="33"/>
      <c r="B153" s="33"/>
      <c r="D153" s="55" t="s">
        <v>77</v>
      </c>
    </row>
    <row r="154" spans="1:5" ht="12.75">
      <c r="A154" s="33"/>
      <c r="B154" s="33"/>
      <c r="C154" s="6">
        <v>4110</v>
      </c>
      <c r="D154" t="s">
        <v>36</v>
      </c>
      <c r="E154" s="93">
        <v>705</v>
      </c>
    </row>
    <row r="155" spans="1:5" ht="12.75">
      <c r="A155" s="33"/>
      <c r="B155" s="33"/>
      <c r="C155" s="6">
        <v>4120</v>
      </c>
      <c r="D155" t="s">
        <v>445</v>
      </c>
      <c r="E155" s="93">
        <v>101</v>
      </c>
    </row>
    <row r="156" spans="1:5" ht="12.75">
      <c r="A156" s="33"/>
      <c r="B156" s="33"/>
      <c r="C156" s="6">
        <v>4170</v>
      </c>
      <c r="D156" s="46" t="s">
        <v>197</v>
      </c>
      <c r="E156" s="93">
        <v>4100</v>
      </c>
    </row>
    <row r="157" spans="1:5" ht="12.75">
      <c r="A157" s="33"/>
      <c r="B157" s="33"/>
      <c r="C157" s="6">
        <v>4210</v>
      </c>
      <c r="D157" s="2" t="s">
        <v>39</v>
      </c>
      <c r="E157" s="93">
        <v>388</v>
      </c>
    </row>
    <row r="158" spans="1:4" ht="12.75">
      <c r="A158" s="33"/>
      <c r="B158" s="33"/>
      <c r="D158" s="2"/>
    </row>
    <row r="159" spans="1:4" ht="12.75">
      <c r="A159" s="33"/>
      <c r="B159" s="33"/>
      <c r="D159" s="2"/>
    </row>
    <row r="160" spans="1:4" ht="12.75">
      <c r="A160" s="33"/>
      <c r="B160" s="33"/>
      <c r="D160" s="2"/>
    </row>
    <row r="161" spans="1:4" ht="12.75">
      <c r="A161" s="33"/>
      <c r="B161" s="33"/>
      <c r="D161" s="2"/>
    </row>
    <row r="162" spans="1:4" ht="12.75">
      <c r="A162" s="33"/>
      <c r="B162" s="33"/>
      <c r="D162" s="2"/>
    </row>
    <row r="163" spans="1:4" ht="12.75">
      <c r="A163" s="33"/>
      <c r="B163" s="33"/>
      <c r="C163" s="3"/>
      <c r="D163" s="46"/>
    </row>
    <row r="164" spans="1:4" ht="12.75">
      <c r="A164" s="33"/>
      <c r="B164" s="33"/>
      <c r="C164" s="3"/>
      <c r="D164" s="46"/>
    </row>
    <row r="165" spans="1:4" ht="12.75">
      <c r="A165" s="33"/>
      <c r="B165" s="33"/>
      <c r="C165" s="3"/>
      <c r="D165" s="46"/>
    </row>
    <row r="166" spans="1:5" ht="12.75">
      <c r="A166" s="35"/>
      <c r="B166" s="36"/>
      <c r="C166" s="23"/>
      <c r="D166" s="17" t="s">
        <v>22</v>
      </c>
      <c r="E166" s="92" t="s">
        <v>226</v>
      </c>
    </row>
    <row r="167" spans="1:5" ht="12.75">
      <c r="A167" s="24"/>
      <c r="B167" s="33"/>
      <c r="C167" s="3"/>
      <c r="D167" s="3" t="s">
        <v>337</v>
      </c>
      <c r="E167" s="73" t="s">
        <v>503</v>
      </c>
    </row>
    <row r="168" spans="1:5" ht="12.75">
      <c r="A168" s="24"/>
      <c r="B168" s="33"/>
      <c r="C168" s="3"/>
      <c r="D168" s="15"/>
      <c r="E168" s="73" t="s">
        <v>141</v>
      </c>
    </row>
    <row r="169" spans="1:5" s="57" customFormat="1" ht="12.75">
      <c r="A169" s="24"/>
      <c r="B169" s="33"/>
      <c r="C169" s="3"/>
      <c r="D169" s="15"/>
      <c r="E169" s="73" t="s">
        <v>504</v>
      </c>
    </row>
    <row r="170" spans="1:5" ht="12.75">
      <c r="A170" s="30" t="s">
        <v>23</v>
      </c>
      <c r="B170" s="31" t="s">
        <v>24</v>
      </c>
      <c r="C170" s="1"/>
      <c r="D170" s="1" t="s">
        <v>25</v>
      </c>
      <c r="E170" s="94" t="s">
        <v>470</v>
      </c>
    </row>
    <row r="171" spans="1:5" ht="12.75">
      <c r="A171" s="52" t="s">
        <v>307</v>
      </c>
      <c r="B171" s="52"/>
      <c r="C171" s="56"/>
      <c r="D171" s="54" t="s">
        <v>308</v>
      </c>
      <c r="E171" s="100">
        <f>E172</f>
        <v>341871</v>
      </c>
    </row>
    <row r="172" spans="1:5" ht="12.75">
      <c r="A172" s="33"/>
      <c r="B172" s="52" t="s">
        <v>309</v>
      </c>
      <c r="C172" s="56"/>
      <c r="D172" s="54" t="s">
        <v>310</v>
      </c>
      <c r="E172" s="100">
        <f>SUM(E173:E181)</f>
        <v>341871</v>
      </c>
    </row>
    <row r="173" spans="1:5" ht="12.75">
      <c r="A173" s="33"/>
      <c r="B173" s="33"/>
      <c r="C173" s="6">
        <v>3020</v>
      </c>
      <c r="D173" t="s">
        <v>381</v>
      </c>
      <c r="E173" s="101">
        <v>81000</v>
      </c>
    </row>
    <row r="174" spans="1:5" ht="12.75">
      <c r="A174" s="33"/>
      <c r="B174" s="33"/>
      <c r="C174" s="6">
        <v>4220</v>
      </c>
      <c r="D174" s="2" t="s">
        <v>48</v>
      </c>
      <c r="E174" s="101">
        <v>500</v>
      </c>
    </row>
    <row r="175" spans="1:5" ht="12.75">
      <c r="A175" s="33"/>
      <c r="B175" s="33"/>
      <c r="C175" s="6">
        <v>4260</v>
      </c>
      <c r="D175" t="s">
        <v>40</v>
      </c>
      <c r="E175" s="101">
        <v>150000</v>
      </c>
    </row>
    <row r="176" spans="1:5" ht="12.75">
      <c r="A176" s="33"/>
      <c r="B176" s="33"/>
      <c r="C176" s="6">
        <v>4270</v>
      </c>
      <c r="D176" t="s">
        <v>41</v>
      </c>
      <c r="E176" s="101">
        <v>10000</v>
      </c>
    </row>
    <row r="177" spans="1:5" ht="12.75">
      <c r="A177" s="33"/>
      <c r="B177" s="33"/>
      <c r="C177" s="6">
        <v>4300</v>
      </c>
      <c r="D177" t="s">
        <v>42</v>
      </c>
      <c r="E177" s="101">
        <v>39000</v>
      </c>
    </row>
    <row r="178" spans="1:5" ht="12.75">
      <c r="A178" s="33"/>
      <c r="B178" s="33"/>
      <c r="C178" s="6">
        <v>4360</v>
      </c>
      <c r="D178" t="s">
        <v>273</v>
      </c>
      <c r="E178" s="101">
        <v>20000</v>
      </c>
    </row>
    <row r="179" spans="1:5" ht="12.75">
      <c r="A179" s="33"/>
      <c r="B179" s="33"/>
      <c r="C179" s="6">
        <v>4430</v>
      </c>
      <c r="D179" t="s">
        <v>44</v>
      </c>
      <c r="E179" s="101">
        <v>5000</v>
      </c>
    </row>
    <row r="180" spans="1:5" ht="12.75">
      <c r="A180" s="33"/>
      <c r="B180" s="33"/>
      <c r="C180" s="6">
        <v>4530</v>
      </c>
      <c r="D180" t="s">
        <v>221</v>
      </c>
      <c r="E180" s="101">
        <v>35371</v>
      </c>
    </row>
    <row r="181" spans="1:5" ht="12.75">
      <c r="A181" s="33"/>
      <c r="B181" s="33"/>
      <c r="C181" s="3">
        <v>4610</v>
      </c>
      <c r="D181" s="16" t="s">
        <v>241</v>
      </c>
      <c r="E181" s="101">
        <v>1000</v>
      </c>
    </row>
    <row r="182" spans="1:4" ht="12.75">
      <c r="A182" s="33"/>
      <c r="B182" s="33"/>
      <c r="C182" s="3"/>
      <c r="D182" s="46"/>
    </row>
    <row r="183" spans="1:4" ht="12.75">
      <c r="A183" s="33"/>
      <c r="B183" s="33"/>
      <c r="C183" s="3"/>
      <c r="D183" s="46"/>
    </row>
    <row r="184" spans="1:4" ht="12.75">
      <c r="A184" s="33"/>
      <c r="B184" s="33"/>
      <c r="C184" s="3"/>
      <c r="D184" s="46"/>
    </row>
    <row r="185" spans="1:2" ht="12.75">
      <c r="A185" s="33"/>
      <c r="B185" s="33"/>
    </row>
    <row r="186" spans="1:2" ht="12.75">
      <c r="A186" s="33"/>
      <c r="B186" s="33"/>
    </row>
    <row r="187" spans="1:5" ht="13.5" customHeight="1">
      <c r="A187" s="32"/>
      <c r="B187" s="112"/>
      <c r="C187" s="113"/>
      <c r="D187" s="16"/>
      <c r="E187" s="105"/>
    </row>
    <row r="188" spans="1:2" ht="13.5" customHeight="1">
      <c r="A188" s="59"/>
      <c r="B188" s="20"/>
    </row>
    <row r="189" spans="1:2" ht="13.5" customHeight="1">
      <c r="A189" s="33"/>
      <c r="B189" s="33"/>
    </row>
    <row r="190" spans="1:2" ht="13.5" customHeight="1">
      <c r="A190" s="33"/>
      <c r="B190" s="33"/>
    </row>
    <row r="191" spans="1:2" ht="13.5" customHeight="1">
      <c r="A191" s="33"/>
      <c r="B191" s="33"/>
    </row>
    <row r="192" spans="1:5" ht="13.5" customHeight="1">
      <c r="A192" s="24"/>
      <c r="B192" s="33"/>
      <c r="D192" s="17" t="s">
        <v>22</v>
      </c>
      <c r="E192" s="103" t="s">
        <v>226</v>
      </c>
    </row>
    <row r="193" spans="1:5" ht="12.75">
      <c r="A193" s="24"/>
      <c r="B193" s="33"/>
      <c r="C193" s="3"/>
      <c r="D193" s="3" t="s">
        <v>143</v>
      </c>
      <c r="E193" s="73" t="s">
        <v>503</v>
      </c>
    </row>
    <row r="194" spans="1:5" ht="12.75">
      <c r="A194" s="24"/>
      <c r="B194" s="33"/>
      <c r="C194" s="3"/>
      <c r="D194" s="3"/>
      <c r="E194" s="73" t="s">
        <v>141</v>
      </c>
    </row>
    <row r="195" spans="1:5" s="55" customFormat="1" ht="12.75">
      <c r="A195" s="24"/>
      <c r="B195" s="33"/>
      <c r="C195" s="3"/>
      <c r="D195" s="3"/>
      <c r="E195" s="73" t="s">
        <v>504</v>
      </c>
    </row>
    <row r="196" spans="1:5" ht="12.75">
      <c r="A196" s="30" t="s">
        <v>23</v>
      </c>
      <c r="B196" s="31" t="s">
        <v>24</v>
      </c>
      <c r="C196" s="1"/>
      <c r="D196" s="1" t="s">
        <v>25</v>
      </c>
      <c r="E196" s="94" t="s">
        <v>469</v>
      </c>
    </row>
    <row r="197" spans="1:5" ht="12.75">
      <c r="A197" s="52" t="s">
        <v>307</v>
      </c>
      <c r="B197" s="52"/>
      <c r="C197" s="56"/>
      <c r="D197" s="54" t="s">
        <v>308</v>
      </c>
      <c r="E197" s="100">
        <f>E198</f>
        <v>1000</v>
      </c>
    </row>
    <row r="198" spans="1:5" ht="12.75">
      <c r="A198" s="33"/>
      <c r="B198" s="52" t="s">
        <v>309</v>
      </c>
      <c r="C198" s="56"/>
      <c r="D198" s="54" t="s">
        <v>310</v>
      </c>
      <c r="E198" s="100">
        <f>E199</f>
        <v>1000</v>
      </c>
    </row>
    <row r="199" spans="1:5" ht="12.75">
      <c r="A199" s="24"/>
      <c r="B199" s="33"/>
      <c r="C199" s="6">
        <v>2360</v>
      </c>
      <c r="D199" t="s">
        <v>290</v>
      </c>
      <c r="E199" s="101">
        <v>1000</v>
      </c>
    </row>
    <row r="200" spans="1:5" ht="12.75">
      <c r="A200" s="24"/>
      <c r="B200" s="33"/>
      <c r="D200" t="s">
        <v>291</v>
      </c>
      <c r="E200" s="101"/>
    </row>
    <row r="201" spans="1:5" ht="12.75">
      <c r="A201" s="24"/>
      <c r="B201" s="33"/>
      <c r="D201" t="s">
        <v>292</v>
      </c>
      <c r="E201" s="101"/>
    </row>
    <row r="202" spans="1:5" ht="12.75">
      <c r="A202" s="24"/>
      <c r="B202" s="33"/>
      <c r="D202" t="s">
        <v>293</v>
      </c>
      <c r="E202" s="95"/>
    </row>
    <row r="203" spans="1:5" ht="12.75">
      <c r="A203" s="24"/>
      <c r="B203" s="33"/>
      <c r="D203" t="s">
        <v>294</v>
      </c>
      <c r="E203" s="95"/>
    </row>
    <row r="204" spans="1:5" ht="12.75">
      <c r="A204" s="24"/>
      <c r="B204" s="33"/>
      <c r="C204" s="3"/>
      <c r="D204" s="3"/>
      <c r="E204" s="95"/>
    </row>
    <row r="205" spans="1:5" s="55" customFormat="1" ht="12.75">
      <c r="A205" s="114" t="s">
        <v>346</v>
      </c>
      <c r="B205" s="52"/>
      <c r="C205" s="53"/>
      <c r="D205" s="64" t="s">
        <v>347</v>
      </c>
      <c r="E205" s="100">
        <f>E206</f>
        <v>2000</v>
      </c>
    </row>
    <row r="206" spans="1:5" ht="12.75">
      <c r="A206" s="24"/>
      <c r="B206" s="52" t="s">
        <v>348</v>
      </c>
      <c r="C206" s="53"/>
      <c r="D206" s="64" t="s">
        <v>349</v>
      </c>
      <c r="E206" s="100">
        <f>E207</f>
        <v>2000</v>
      </c>
    </row>
    <row r="207" spans="1:5" ht="12.75">
      <c r="A207" s="24"/>
      <c r="B207" s="33"/>
      <c r="C207" s="6">
        <v>2360</v>
      </c>
      <c r="D207" t="s">
        <v>290</v>
      </c>
      <c r="E207" s="101">
        <v>2000</v>
      </c>
    </row>
    <row r="208" spans="1:5" ht="12.75">
      <c r="A208" s="24"/>
      <c r="B208" s="33"/>
      <c r="D208" t="s">
        <v>291</v>
      </c>
      <c r="E208" s="95"/>
    </row>
    <row r="209" spans="1:5" ht="12.75">
      <c r="A209" s="24"/>
      <c r="B209" s="33"/>
      <c r="D209" t="s">
        <v>292</v>
      </c>
      <c r="E209" s="95"/>
    </row>
    <row r="210" spans="1:5" ht="12.75">
      <c r="A210" s="24"/>
      <c r="B210" s="33"/>
      <c r="D210" t="s">
        <v>293</v>
      </c>
      <c r="E210" s="95"/>
    </row>
    <row r="211" spans="1:5" ht="12.75">
      <c r="A211" s="24"/>
      <c r="B211" s="33"/>
      <c r="D211" t="s">
        <v>294</v>
      </c>
      <c r="E211" s="95"/>
    </row>
    <row r="212" spans="1:5" ht="12.75">
      <c r="A212" s="33"/>
      <c r="B212" s="33"/>
      <c r="E212" s="95"/>
    </row>
    <row r="213" spans="1:5" ht="12.75">
      <c r="A213" s="32" t="s">
        <v>131</v>
      </c>
      <c r="B213" s="32"/>
      <c r="C213" s="14"/>
      <c r="D213" s="26" t="s">
        <v>9</v>
      </c>
      <c r="E213" s="104">
        <f>E221+E234+E229+E214+E217</f>
        <v>4857725</v>
      </c>
    </row>
    <row r="214" spans="1:5" s="70" customFormat="1" ht="12.75">
      <c r="A214" s="112"/>
      <c r="B214" s="52" t="s">
        <v>398</v>
      </c>
      <c r="C214" s="53"/>
      <c r="D214" s="64" t="s">
        <v>2</v>
      </c>
      <c r="E214" s="100">
        <f>SUM(E215:E216)</f>
        <v>118925</v>
      </c>
    </row>
    <row r="215" spans="1:5" ht="12.75">
      <c r="A215" s="32"/>
      <c r="B215" s="32"/>
      <c r="C215" s="60">
        <v>2540</v>
      </c>
      <c r="D215" s="63" t="s">
        <v>254</v>
      </c>
      <c r="E215" s="105">
        <v>118925</v>
      </c>
    </row>
    <row r="216" spans="1:5" ht="12.75">
      <c r="A216" s="32"/>
      <c r="B216" s="32"/>
      <c r="C216" s="60"/>
      <c r="D216" s="63" t="s">
        <v>255</v>
      </c>
      <c r="E216" s="104"/>
    </row>
    <row r="217" spans="1:5" ht="12.75">
      <c r="A217" s="32"/>
      <c r="B217" s="52" t="s">
        <v>441</v>
      </c>
      <c r="C217" s="53"/>
      <c r="D217" s="64" t="s">
        <v>442</v>
      </c>
      <c r="E217" s="100">
        <f>E218</f>
        <v>15000</v>
      </c>
    </row>
    <row r="218" spans="1:5" ht="12.75">
      <c r="A218" s="32"/>
      <c r="B218" s="32"/>
      <c r="C218" s="9">
        <v>4330</v>
      </c>
      <c r="D218" s="2" t="s">
        <v>194</v>
      </c>
      <c r="E218" s="105">
        <v>15000</v>
      </c>
    </row>
    <row r="219" spans="1:5" ht="12.75">
      <c r="A219" s="32"/>
      <c r="B219" s="32"/>
      <c r="D219" t="s">
        <v>195</v>
      </c>
      <c r="E219" s="104"/>
    </row>
    <row r="220" spans="1:5" ht="12.75">
      <c r="A220" s="32"/>
      <c r="B220" s="32"/>
      <c r="C220" s="60"/>
      <c r="D220" s="63"/>
      <c r="E220" s="104"/>
    </row>
    <row r="221" spans="1:5" ht="12.75">
      <c r="A221" s="59"/>
      <c r="B221" s="52" t="s">
        <v>286</v>
      </c>
      <c r="C221" s="53"/>
      <c r="D221" s="64" t="s">
        <v>283</v>
      </c>
      <c r="E221" s="100">
        <f>SUM(E222:E227)</f>
        <v>3308000</v>
      </c>
    </row>
    <row r="222" spans="1:5" ht="12.75">
      <c r="A222" s="59"/>
      <c r="B222" s="59"/>
      <c r="C222" s="60">
        <v>2310</v>
      </c>
      <c r="D222" s="16" t="s">
        <v>422</v>
      </c>
      <c r="E222" s="102">
        <v>10000</v>
      </c>
    </row>
    <row r="223" spans="1:5" ht="12.75">
      <c r="A223" s="59"/>
      <c r="B223" s="59"/>
      <c r="C223" s="60"/>
      <c r="D223" s="16" t="s">
        <v>299</v>
      </c>
      <c r="E223" s="102"/>
    </row>
    <row r="224" spans="1:5" ht="12.75">
      <c r="A224" s="59"/>
      <c r="B224" s="59"/>
      <c r="C224" s="60"/>
      <c r="D224" s="16" t="s">
        <v>300</v>
      </c>
      <c r="E224" s="102"/>
    </row>
    <row r="225" spans="1:5" ht="12.75">
      <c r="A225" s="32"/>
      <c r="B225" s="32"/>
      <c r="C225" s="60">
        <v>2540</v>
      </c>
      <c r="D225" s="63" t="s">
        <v>254</v>
      </c>
      <c r="E225" s="102">
        <v>3200000</v>
      </c>
    </row>
    <row r="226" spans="1:5" ht="12.75">
      <c r="A226" s="32"/>
      <c r="B226" s="32"/>
      <c r="C226" s="60"/>
      <c r="D226" s="63" t="s">
        <v>255</v>
      </c>
      <c r="E226" s="104"/>
    </row>
    <row r="227" spans="1:5" ht="12.75">
      <c r="A227" s="32"/>
      <c r="B227" s="32"/>
      <c r="C227" s="9">
        <v>4330</v>
      </c>
      <c r="D227" s="2" t="s">
        <v>194</v>
      </c>
      <c r="E227" s="105">
        <v>98000</v>
      </c>
    </row>
    <row r="228" spans="1:5" s="2" customFormat="1" ht="12.75">
      <c r="A228" s="32"/>
      <c r="B228" s="32"/>
      <c r="C228" s="6"/>
      <c r="D228" t="s">
        <v>195</v>
      </c>
      <c r="E228" s="104"/>
    </row>
    <row r="229" spans="1:5" ht="12.75">
      <c r="A229" s="59"/>
      <c r="B229" s="52" t="s">
        <v>338</v>
      </c>
      <c r="C229" s="53"/>
      <c r="D229" s="64" t="s">
        <v>339</v>
      </c>
      <c r="E229" s="100">
        <f>E233</f>
        <v>1400000</v>
      </c>
    </row>
    <row r="230" spans="1:5" ht="12.75">
      <c r="A230" s="59"/>
      <c r="B230" s="59"/>
      <c r="C230" s="60"/>
      <c r="D230" s="16" t="s">
        <v>340</v>
      </c>
      <c r="E230" s="102"/>
    </row>
    <row r="231" spans="1:5" ht="12.75">
      <c r="A231" s="59"/>
      <c r="B231" s="59"/>
      <c r="C231" s="60"/>
      <c r="D231" s="16" t="s">
        <v>341</v>
      </c>
      <c r="E231" s="102"/>
    </row>
    <row r="232" spans="1:5" ht="12.75">
      <c r="A232" s="59"/>
      <c r="B232" s="59"/>
      <c r="C232" s="60"/>
      <c r="D232" s="16" t="s">
        <v>342</v>
      </c>
      <c r="E232" s="102"/>
    </row>
    <row r="233" spans="1:5" ht="12.75">
      <c r="A233" s="59"/>
      <c r="B233" s="59"/>
      <c r="C233" s="60">
        <v>2540</v>
      </c>
      <c r="D233" s="63" t="s">
        <v>254</v>
      </c>
      <c r="E233" s="102">
        <v>1400000</v>
      </c>
    </row>
    <row r="234" spans="1:5" ht="12.75">
      <c r="A234" s="33"/>
      <c r="B234" s="52" t="s">
        <v>176</v>
      </c>
      <c r="C234" s="53"/>
      <c r="D234" s="64" t="s">
        <v>1</v>
      </c>
      <c r="E234" s="100">
        <f>SUM(E235:E245)</f>
        <v>15800</v>
      </c>
    </row>
    <row r="235" spans="1:5" ht="12.75">
      <c r="A235" s="33"/>
      <c r="B235" s="33"/>
      <c r="C235" s="6">
        <v>2360</v>
      </c>
      <c r="D235" t="s">
        <v>290</v>
      </c>
      <c r="E235" s="101">
        <v>5000</v>
      </c>
    </row>
    <row r="236" spans="1:5" ht="12.75">
      <c r="A236" s="33"/>
      <c r="B236" s="33"/>
      <c r="D236" t="s">
        <v>291</v>
      </c>
      <c r="E236" s="101"/>
    </row>
    <row r="237" spans="1:5" ht="12.75">
      <c r="A237" s="33"/>
      <c r="B237" s="33"/>
      <c r="D237" t="s">
        <v>292</v>
      </c>
      <c r="E237" s="101"/>
    </row>
    <row r="238" spans="1:5" ht="12.75">
      <c r="A238" s="33"/>
      <c r="B238" s="33"/>
      <c r="D238" t="s">
        <v>293</v>
      </c>
      <c r="E238" s="101"/>
    </row>
    <row r="239" spans="1:5" ht="12.75">
      <c r="A239" s="33"/>
      <c r="B239" s="33"/>
      <c r="D239" t="s">
        <v>294</v>
      </c>
      <c r="E239" s="101"/>
    </row>
    <row r="240" spans="1:5" ht="12.75">
      <c r="A240" s="33"/>
      <c r="B240" s="33"/>
      <c r="C240" s="6">
        <v>4110</v>
      </c>
      <c r="D240" t="s">
        <v>36</v>
      </c>
      <c r="E240" s="101">
        <v>300</v>
      </c>
    </row>
    <row r="241" spans="1:5" ht="12.75">
      <c r="A241" s="33"/>
      <c r="B241" s="33"/>
      <c r="C241" s="6">
        <v>4170</v>
      </c>
      <c r="D241" t="s">
        <v>197</v>
      </c>
      <c r="E241" s="101">
        <v>2500</v>
      </c>
    </row>
    <row r="242" spans="1:5" ht="12.75">
      <c r="A242" s="33"/>
      <c r="B242" s="33"/>
      <c r="C242" s="6">
        <v>4190</v>
      </c>
      <c r="D242" t="s">
        <v>360</v>
      </c>
      <c r="E242" s="101">
        <v>3000</v>
      </c>
    </row>
    <row r="243" spans="1:5" ht="12.75">
      <c r="A243" s="33"/>
      <c r="B243" s="33"/>
      <c r="C243" s="6">
        <v>4210</v>
      </c>
      <c r="D243" s="2" t="s">
        <v>39</v>
      </c>
      <c r="E243" s="101">
        <v>2500</v>
      </c>
    </row>
    <row r="244" spans="1:5" ht="12.75">
      <c r="A244" s="33"/>
      <c r="B244" s="33"/>
      <c r="C244" s="6">
        <v>4220</v>
      </c>
      <c r="D244" t="s">
        <v>48</v>
      </c>
      <c r="E244" s="101">
        <v>1000</v>
      </c>
    </row>
    <row r="245" spans="1:5" ht="13.5" customHeight="1">
      <c r="A245" s="33"/>
      <c r="B245" s="33"/>
      <c r="C245" s="3">
        <v>4300</v>
      </c>
      <c r="D245" s="15" t="s">
        <v>42</v>
      </c>
      <c r="E245" s="101">
        <v>1500</v>
      </c>
    </row>
    <row r="246" spans="1:5" ht="12.75">
      <c r="A246" s="33"/>
      <c r="B246" s="33"/>
      <c r="C246" s="3"/>
      <c r="D246" s="15"/>
      <c r="E246" s="101"/>
    </row>
    <row r="247" spans="1:5" ht="12.75">
      <c r="A247" s="32" t="s">
        <v>116</v>
      </c>
      <c r="B247" s="32"/>
      <c r="C247" s="7"/>
      <c r="D247" s="5" t="s">
        <v>19</v>
      </c>
      <c r="E247" s="96">
        <f>E256+E269+E248</f>
        <v>336500</v>
      </c>
    </row>
    <row r="248" spans="1:5" ht="12.75">
      <c r="A248" s="41"/>
      <c r="B248" s="52" t="s">
        <v>207</v>
      </c>
      <c r="C248" s="56"/>
      <c r="D248" s="55" t="s">
        <v>208</v>
      </c>
      <c r="E248" s="98">
        <f>SUM(E249:E255)</f>
        <v>21000</v>
      </c>
    </row>
    <row r="249" spans="1:5" ht="12.75">
      <c r="A249" s="41"/>
      <c r="B249" s="41"/>
      <c r="C249" s="6">
        <v>2360</v>
      </c>
      <c r="D249" t="s">
        <v>290</v>
      </c>
      <c r="E249" s="97">
        <v>15000</v>
      </c>
    </row>
    <row r="250" spans="1:5" ht="12.75">
      <c r="A250" s="41"/>
      <c r="B250" s="41"/>
      <c r="D250" t="s">
        <v>291</v>
      </c>
      <c r="E250" s="97"/>
    </row>
    <row r="251" spans="1:5" ht="12.75">
      <c r="A251" s="41"/>
      <c r="B251" s="41"/>
      <c r="D251" t="s">
        <v>292</v>
      </c>
      <c r="E251" s="97"/>
    </row>
    <row r="252" spans="1:5" ht="12.75">
      <c r="A252" s="41"/>
      <c r="B252" s="41"/>
      <c r="D252" t="s">
        <v>293</v>
      </c>
      <c r="E252" s="97"/>
    </row>
    <row r="253" spans="1:5" ht="12.75">
      <c r="A253" s="41"/>
      <c r="B253" s="41"/>
      <c r="D253" t="s">
        <v>294</v>
      </c>
      <c r="E253" s="97"/>
    </row>
    <row r="254" spans="1:5" ht="12.75">
      <c r="A254" s="41"/>
      <c r="B254" s="41"/>
      <c r="C254" s="6">
        <v>4210</v>
      </c>
      <c r="D254" s="2" t="s">
        <v>39</v>
      </c>
      <c r="E254" s="97">
        <v>4000</v>
      </c>
    </row>
    <row r="255" spans="1:5" ht="12.75">
      <c r="A255" s="41"/>
      <c r="B255" s="41"/>
      <c r="C255" s="3">
        <v>4300</v>
      </c>
      <c r="D255" s="15" t="s">
        <v>42</v>
      </c>
      <c r="E255" s="97">
        <v>2000</v>
      </c>
    </row>
    <row r="256" spans="1:5" ht="12.75">
      <c r="A256" s="33"/>
      <c r="B256" s="52" t="s">
        <v>111</v>
      </c>
      <c r="C256" s="56"/>
      <c r="D256" s="55" t="s">
        <v>20</v>
      </c>
      <c r="E256" s="98">
        <f>SUM(E257:E268)</f>
        <v>256300</v>
      </c>
    </row>
    <row r="257" spans="1:5" ht="12.75">
      <c r="A257" s="33"/>
      <c r="B257" s="33"/>
      <c r="C257" s="6">
        <v>2360</v>
      </c>
      <c r="D257" t="s">
        <v>290</v>
      </c>
      <c r="E257" s="93">
        <v>180000</v>
      </c>
    </row>
    <row r="258" spans="1:4" ht="12.75">
      <c r="A258" s="33"/>
      <c r="B258" s="33"/>
      <c r="D258" t="s">
        <v>291</v>
      </c>
    </row>
    <row r="259" spans="1:4" ht="12.75">
      <c r="A259" s="33"/>
      <c r="B259" s="33"/>
      <c r="D259" t="s">
        <v>292</v>
      </c>
    </row>
    <row r="260" spans="1:4" ht="12.75">
      <c r="A260" s="33"/>
      <c r="B260" s="33"/>
      <c r="D260" t="s">
        <v>293</v>
      </c>
    </row>
    <row r="261" spans="1:4" ht="12.75">
      <c r="A261" s="33"/>
      <c r="B261" s="33"/>
      <c r="D261" t="s">
        <v>294</v>
      </c>
    </row>
    <row r="262" spans="1:4" ht="12.75">
      <c r="A262" s="33"/>
      <c r="B262" s="33"/>
      <c r="C262" s="6">
        <v>4110</v>
      </c>
      <c r="D262" t="s">
        <v>36</v>
      </c>
    </row>
    <row r="263" spans="1:4" ht="12.75">
      <c r="A263" s="33"/>
      <c r="B263" s="33"/>
      <c r="C263" s="6">
        <v>4120</v>
      </c>
      <c r="D263" t="s">
        <v>445</v>
      </c>
    </row>
    <row r="264" spans="1:5" ht="12.75">
      <c r="A264" s="33"/>
      <c r="B264" s="33"/>
      <c r="C264" s="6">
        <v>4170</v>
      </c>
      <c r="D264" t="s">
        <v>197</v>
      </c>
      <c r="E264" s="93">
        <v>30800</v>
      </c>
    </row>
    <row r="265" spans="1:5" ht="12.75">
      <c r="A265" s="33"/>
      <c r="B265" s="33"/>
      <c r="C265" s="6">
        <v>4190</v>
      </c>
      <c r="D265" t="s">
        <v>360</v>
      </c>
      <c r="E265" s="93">
        <v>3300</v>
      </c>
    </row>
    <row r="266" spans="1:5" ht="12.75">
      <c r="A266" s="33"/>
      <c r="B266" s="33"/>
      <c r="C266" s="6">
        <v>4220</v>
      </c>
      <c r="D266" t="s">
        <v>48</v>
      </c>
      <c r="E266" s="93">
        <v>2000</v>
      </c>
    </row>
    <row r="267" spans="1:5" ht="12.75">
      <c r="A267" s="33"/>
      <c r="B267" s="33"/>
      <c r="C267" s="3">
        <v>4300</v>
      </c>
      <c r="D267" s="15" t="s">
        <v>42</v>
      </c>
      <c r="E267" s="93">
        <v>32200</v>
      </c>
    </row>
    <row r="268" spans="1:5" ht="12.75">
      <c r="A268" s="33"/>
      <c r="B268" s="33"/>
      <c r="C268" s="3">
        <v>4610</v>
      </c>
      <c r="D268" s="16" t="s">
        <v>241</v>
      </c>
      <c r="E268" s="93">
        <v>8000</v>
      </c>
    </row>
    <row r="269" spans="1:5" ht="12.75">
      <c r="A269" s="33"/>
      <c r="B269" s="52" t="s">
        <v>145</v>
      </c>
      <c r="C269" s="56"/>
      <c r="D269" s="55" t="s">
        <v>1</v>
      </c>
      <c r="E269" s="98">
        <f>SUM(E270:E278)</f>
        <v>59200</v>
      </c>
    </row>
    <row r="270" spans="1:5" ht="12.75">
      <c r="A270" s="33"/>
      <c r="B270" s="33"/>
      <c r="C270" s="6">
        <v>2360</v>
      </c>
      <c r="D270" t="s">
        <v>290</v>
      </c>
      <c r="E270" s="93">
        <v>10000</v>
      </c>
    </row>
    <row r="271" spans="1:4" ht="12.75">
      <c r="A271" s="33"/>
      <c r="B271" s="33"/>
      <c r="D271" t="s">
        <v>291</v>
      </c>
    </row>
    <row r="272" spans="1:4" ht="12.75">
      <c r="A272" s="33"/>
      <c r="B272" s="33"/>
      <c r="D272" t="s">
        <v>292</v>
      </c>
    </row>
    <row r="273" spans="1:4" ht="12.75">
      <c r="A273" s="33"/>
      <c r="B273" s="33"/>
      <c r="D273" t="s">
        <v>293</v>
      </c>
    </row>
    <row r="274" spans="1:4" ht="12.75">
      <c r="A274" s="33"/>
      <c r="B274" s="33"/>
      <c r="D274" t="s">
        <v>294</v>
      </c>
    </row>
    <row r="275" spans="1:5" ht="12.75">
      <c r="A275" s="33"/>
      <c r="B275" s="33"/>
      <c r="C275" s="6">
        <v>4210</v>
      </c>
      <c r="D275" s="2" t="s">
        <v>39</v>
      </c>
      <c r="E275" s="93">
        <v>2000</v>
      </c>
    </row>
    <row r="276" spans="1:5" ht="12.75">
      <c r="A276" s="33"/>
      <c r="B276" s="33"/>
      <c r="C276" s="6">
        <v>4220</v>
      </c>
      <c r="D276" t="s">
        <v>48</v>
      </c>
      <c r="E276" s="93">
        <v>2000</v>
      </c>
    </row>
    <row r="277" spans="1:5" ht="12.75">
      <c r="A277" s="33"/>
      <c r="B277" s="33"/>
      <c r="C277" s="3">
        <v>4300</v>
      </c>
      <c r="D277" s="15" t="s">
        <v>42</v>
      </c>
      <c r="E277" s="93">
        <v>45000</v>
      </c>
    </row>
    <row r="278" spans="1:5" ht="12.75">
      <c r="A278" s="33"/>
      <c r="B278" s="33"/>
      <c r="C278" s="3">
        <v>4430</v>
      </c>
      <c r="D278" s="46" t="s">
        <v>180</v>
      </c>
      <c r="E278" s="93">
        <v>200</v>
      </c>
    </row>
    <row r="279" spans="1:4" ht="12.75">
      <c r="A279" s="33"/>
      <c r="B279" s="33"/>
      <c r="C279" s="3"/>
      <c r="D279" s="46"/>
    </row>
    <row r="280" spans="1:5" ht="12.75">
      <c r="A280" s="32" t="s">
        <v>172</v>
      </c>
      <c r="B280" s="32"/>
      <c r="C280" s="14"/>
      <c r="D280" s="40" t="s">
        <v>170</v>
      </c>
      <c r="E280" s="96">
        <f>E287+E281</f>
        <v>53600</v>
      </c>
    </row>
    <row r="281" spans="1:5" s="70" customFormat="1" ht="12.75">
      <c r="A281" s="112"/>
      <c r="B281" s="52" t="s">
        <v>357</v>
      </c>
      <c r="C281" s="53"/>
      <c r="D281" s="66" t="s">
        <v>358</v>
      </c>
      <c r="E281" s="98">
        <f>E282</f>
        <v>2000</v>
      </c>
    </row>
    <row r="282" spans="1:5" s="70" customFormat="1" ht="12.75">
      <c r="A282" s="112"/>
      <c r="B282" s="112"/>
      <c r="C282" s="6">
        <v>2360</v>
      </c>
      <c r="D282" t="s">
        <v>290</v>
      </c>
      <c r="E282" s="106">
        <v>2000</v>
      </c>
    </row>
    <row r="283" spans="1:5" s="70" customFormat="1" ht="12.75">
      <c r="A283" s="112"/>
      <c r="B283" s="112"/>
      <c r="C283" s="6"/>
      <c r="D283" t="s">
        <v>291</v>
      </c>
      <c r="E283" s="106"/>
    </row>
    <row r="284" spans="1:5" ht="12.75">
      <c r="A284" s="32"/>
      <c r="B284" s="32"/>
      <c r="D284" t="s">
        <v>292</v>
      </c>
      <c r="E284" s="96"/>
    </row>
    <row r="285" spans="1:5" ht="12.75">
      <c r="A285" s="32"/>
      <c r="B285" s="32"/>
      <c r="D285" t="s">
        <v>293</v>
      </c>
      <c r="E285" s="96"/>
    </row>
    <row r="286" spans="1:5" ht="12.75">
      <c r="A286" s="32"/>
      <c r="B286" s="32"/>
      <c r="D286" t="s">
        <v>294</v>
      </c>
      <c r="E286" s="96"/>
    </row>
    <row r="287" spans="1:5" ht="12.75">
      <c r="A287" s="33"/>
      <c r="B287" s="52" t="s">
        <v>209</v>
      </c>
      <c r="C287" s="53"/>
      <c r="D287" s="54" t="s">
        <v>1</v>
      </c>
      <c r="E287" s="98">
        <f>SUM(E288:E297)</f>
        <v>51600</v>
      </c>
    </row>
    <row r="288" spans="1:5" ht="12.75">
      <c r="A288" s="33"/>
      <c r="B288" s="33"/>
      <c r="C288" s="6">
        <v>2360</v>
      </c>
      <c r="D288" t="s">
        <v>290</v>
      </c>
      <c r="E288" s="93">
        <v>40000</v>
      </c>
    </row>
    <row r="289" spans="1:4" ht="12.75">
      <c r="A289" s="33"/>
      <c r="B289" s="33"/>
      <c r="D289" t="s">
        <v>291</v>
      </c>
    </row>
    <row r="290" spans="1:4" ht="12.75">
      <c r="A290" s="33"/>
      <c r="B290" s="33"/>
      <c r="D290" t="s">
        <v>292</v>
      </c>
    </row>
    <row r="291" spans="1:4" ht="12.75">
      <c r="A291" s="33"/>
      <c r="B291" s="33"/>
      <c r="D291" t="s">
        <v>293</v>
      </c>
    </row>
    <row r="292" spans="1:4" ht="12.75">
      <c r="A292" s="33"/>
      <c r="B292" s="33"/>
      <c r="D292" t="s">
        <v>294</v>
      </c>
    </row>
    <row r="293" spans="1:5" ht="12.75">
      <c r="A293" s="33"/>
      <c r="B293" s="33"/>
      <c r="C293" s="6">
        <v>4170</v>
      </c>
      <c r="D293" t="s">
        <v>197</v>
      </c>
      <c r="E293" s="93">
        <v>1000</v>
      </c>
    </row>
    <row r="294" spans="1:5" ht="12.75">
      <c r="A294" s="33"/>
      <c r="B294" s="33"/>
      <c r="C294" s="6">
        <v>4190</v>
      </c>
      <c r="D294" t="s">
        <v>360</v>
      </c>
      <c r="E294" s="93">
        <v>2000</v>
      </c>
    </row>
    <row r="295" spans="1:5" ht="12.75">
      <c r="A295" s="33"/>
      <c r="B295" s="33"/>
      <c r="C295" s="6">
        <v>4210</v>
      </c>
      <c r="D295" s="2" t="s">
        <v>39</v>
      </c>
      <c r="E295" s="93">
        <v>4000</v>
      </c>
    </row>
    <row r="296" spans="1:5" ht="12.75">
      <c r="A296" s="33"/>
      <c r="B296" s="33"/>
      <c r="C296" s="6">
        <v>4220</v>
      </c>
      <c r="D296" s="2" t="s">
        <v>48</v>
      </c>
      <c r="E296" s="93">
        <v>1000</v>
      </c>
    </row>
    <row r="297" spans="1:5" ht="12.75">
      <c r="A297" s="33"/>
      <c r="B297" s="33"/>
      <c r="C297" s="3">
        <v>4300</v>
      </c>
      <c r="D297" s="15" t="s">
        <v>42</v>
      </c>
      <c r="E297" s="93">
        <v>3600</v>
      </c>
    </row>
    <row r="298" spans="1:4" ht="12.75">
      <c r="A298" s="33"/>
      <c r="B298" s="33"/>
      <c r="C298" s="3"/>
      <c r="D298" s="46"/>
    </row>
    <row r="299" spans="1:5" s="55" customFormat="1" ht="12.75">
      <c r="A299" s="52" t="s">
        <v>407</v>
      </c>
      <c r="B299" s="52"/>
      <c r="C299" s="53"/>
      <c r="D299" s="54" t="s">
        <v>397</v>
      </c>
      <c r="E299" s="98">
        <f>E300</f>
        <v>1000</v>
      </c>
    </row>
    <row r="300" spans="1:5" ht="12.75">
      <c r="A300" s="33"/>
      <c r="B300" s="52" t="s">
        <v>377</v>
      </c>
      <c r="C300" s="53"/>
      <c r="D300" s="54" t="s">
        <v>1</v>
      </c>
      <c r="E300" s="98">
        <f>E301</f>
        <v>1000</v>
      </c>
    </row>
    <row r="301" spans="1:5" ht="12.75">
      <c r="A301" s="33"/>
      <c r="B301" s="33"/>
      <c r="C301" s="6">
        <v>2360</v>
      </c>
      <c r="D301" t="s">
        <v>290</v>
      </c>
      <c r="E301" s="93">
        <v>1000</v>
      </c>
    </row>
    <row r="302" spans="1:4" ht="12.75">
      <c r="A302" s="33"/>
      <c r="B302" s="33"/>
      <c r="D302" t="s">
        <v>291</v>
      </c>
    </row>
    <row r="303" spans="1:4" ht="12.75">
      <c r="A303" s="33"/>
      <c r="B303" s="33"/>
      <c r="D303" t="s">
        <v>292</v>
      </c>
    </row>
    <row r="304" spans="1:4" ht="12.75">
      <c r="A304" s="33"/>
      <c r="B304" s="33"/>
      <c r="D304" t="s">
        <v>293</v>
      </c>
    </row>
    <row r="305" spans="1:4" ht="12.75">
      <c r="A305" s="33"/>
      <c r="B305" s="33"/>
      <c r="D305" t="s">
        <v>294</v>
      </c>
    </row>
    <row r="306" spans="1:2" ht="12.75">
      <c r="A306" s="33"/>
      <c r="B306" s="33"/>
    </row>
    <row r="307" spans="1:5" ht="12.75">
      <c r="A307" s="52" t="s">
        <v>375</v>
      </c>
      <c r="B307" s="52"/>
      <c r="C307" s="56"/>
      <c r="D307" s="55" t="s">
        <v>376</v>
      </c>
      <c r="E307" s="98">
        <f>E311+E308</f>
        <v>218500</v>
      </c>
    </row>
    <row r="308" spans="1:5" ht="12.75">
      <c r="A308" s="52"/>
      <c r="B308" s="52" t="s">
        <v>384</v>
      </c>
      <c r="C308" s="56"/>
      <c r="D308" s="55" t="s">
        <v>385</v>
      </c>
      <c r="E308" s="98">
        <f>E309</f>
        <v>1000</v>
      </c>
    </row>
    <row r="309" spans="1:5" ht="12.75">
      <c r="A309" s="52"/>
      <c r="B309" s="52"/>
      <c r="C309" s="3">
        <v>4300</v>
      </c>
      <c r="D309" s="15" t="s">
        <v>42</v>
      </c>
      <c r="E309" s="106">
        <v>1000</v>
      </c>
    </row>
    <row r="310" spans="1:5" ht="12.75">
      <c r="A310" s="52"/>
      <c r="B310" s="52"/>
      <c r="C310" s="3"/>
      <c r="D310" s="15"/>
      <c r="E310" s="106"/>
    </row>
    <row r="311" spans="1:5" ht="12.75">
      <c r="A311" s="33"/>
      <c r="B311" s="52" t="s">
        <v>443</v>
      </c>
      <c r="C311" s="56"/>
      <c r="D311" s="55" t="s">
        <v>444</v>
      </c>
      <c r="E311" s="98">
        <f>SUM(E312:E315)</f>
        <v>217500</v>
      </c>
    </row>
    <row r="312" spans="1:5" ht="12.75">
      <c r="A312" s="33"/>
      <c r="B312" s="33"/>
      <c r="C312" s="6">
        <v>2830</v>
      </c>
      <c r="D312" t="s">
        <v>130</v>
      </c>
      <c r="E312" s="93">
        <v>217500</v>
      </c>
    </row>
    <row r="313" spans="1:4" ht="12.75">
      <c r="A313" s="33"/>
      <c r="B313" s="33"/>
      <c r="D313" t="s">
        <v>140</v>
      </c>
    </row>
    <row r="314" spans="1:4" ht="12.75">
      <c r="A314" s="33"/>
      <c r="B314" s="33"/>
      <c r="D314" t="s">
        <v>230</v>
      </c>
    </row>
    <row r="315" spans="1:4" ht="12.75">
      <c r="A315" s="33"/>
      <c r="B315" s="33"/>
      <c r="D315" t="s">
        <v>229</v>
      </c>
    </row>
    <row r="316" spans="1:2" ht="12.75">
      <c r="A316" s="33"/>
      <c r="B316" s="33"/>
    </row>
    <row r="317" spans="1:5" ht="12.75">
      <c r="A317" s="7">
        <v>854</v>
      </c>
      <c r="B317" s="7"/>
      <c r="C317" s="7"/>
      <c r="D317" s="5" t="s">
        <v>46</v>
      </c>
      <c r="E317" s="96">
        <f>E318+E323+E320</f>
        <v>409180</v>
      </c>
    </row>
    <row r="318" spans="1:5" ht="12.75">
      <c r="A318" s="7"/>
      <c r="B318" s="52" t="s">
        <v>378</v>
      </c>
      <c r="C318" s="53"/>
      <c r="D318" s="54" t="s">
        <v>379</v>
      </c>
      <c r="E318" s="98">
        <f>E319</f>
        <v>143980</v>
      </c>
    </row>
    <row r="319" spans="1:5" ht="12.75">
      <c r="A319" s="7"/>
      <c r="B319" s="33"/>
      <c r="C319" s="60">
        <v>2540</v>
      </c>
      <c r="D319" s="63" t="s">
        <v>254</v>
      </c>
      <c r="E319" s="93">
        <v>143980</v>
      </c>
    </row>
    <row r="320" spans="1:5" ht="12.75">
      <c r="A320" s="7"/>
      <c r="B320" s="52" t="s">
        <v>451</v>
      </c>
      <c r="C320" s="53"/>
      <c r="D320" s="64" t="s">
        <v>452</v>
      </c>
      <c r="E320" s="98">
        <f>E322</f>
        <v>138200</v>
      </c>
    </row>
    <row r="321" spans="1:4" ht="12.75">
      <c r="A321" s="7"/>
      <c r="B321" s="33"/>
      <c r="C321" s="60"/>
      <c r="D321" s="16" t="s">
        <v>453</v>
      </c>
    </row>
    <row r="322" spans="1:5" ht="12.75">
      <c r="A322" s="7"/>
      <c r="B322" s="33"/>
      <c r="C322" s="6">
        <v>3240</v>
      </c>
      <c r="D322" t="s">
        <v>196</v>
      </c>
      <c r="E322" s="93">
        <v>138200</v>
      </c>
    </row>
    <row r="323" spans="1:5" ht="12.75">
      <c r="A323" s="7"/>
      <c r="B323" s="56">
        <v>85495</v>
      </c>
      <c r="C323" s="56"/>
      <c r="D323" s="55" t="s">
        <v>399</v>
      </c>
      <c r="E323" s="100">
        <f>E324</f>
        <v>127000</v>
      </c>
    </row>
    <row r="324" spans="1:5" ht="12.75">
      <c r="A324" s="7"/>
      <c r="B324" s="7"/>
      <c r="C324" s="6">
        <v>2360</v>
      </c>
      <c r="D324" t="s">
        <v>290</v>
      </c>
      <c r="E324" s="101">
        <v>127000</v>
      </c>
    </row>
    <row r="325" spans="1:5" ht="12.75">
      <c r="A325" s="7"/>
      <c r="B325" s="7"/>
      <c r="D325" t="s">
        <v>291</v>
      </c>
      <c r="E325" s="100"/>
    </row>
    <row r="326" spans="1:5" ht="12.75">
      <c r="A326" s="7"/>
      <c r="B326" s="7"/>
      <c r="D326" t="s">
        <v>292</v>
      </c>
      <c r="E326" s="101"/>
    </row>
    <row r="327" spans="1:5" ht="12.75">
      <c r="A327" s="7"/>
      <c r="B327" s="7"/>
      <c r="D327" t="s">
        <v>293</v>
      </c>
      <c r="E327" s="101"/>
    </row>
    <row r="328" spans="1:5" ht="12.75">
      <c r="A328" s="7"/>
      <c r="B328" s="7"/>
      <c r="D328" t="s">
        <v>294</v>
      </c>
      <c r="E328" s="101"/>
    </row>
    <row r="329" spans="1:5" ht="12.75">
      <c r="A329" s="7"/>
      <c r="B329" s="7"/>
      <c r="E329" s="101"/>
    </row>
    <row r="330" spans="1:5" ht="12.75">
      <c r="A330" s="25" t="s">
        <v>60</v>
      </c>
      <c r="B330" s="32"/>
      <c r="C330" s="14"/>
      <c r="D330" s="40" t="s">
        <v>52</v>
      </c>
      <c r="E330" s="96">
        <f>E331+E348+E354+E359</f>
        <v>2866600</v>
      </c>
    </row>
    <row r="331" spans="1:5" ht="12.75">
      <c r="A331" s="24"/>
      <c r="B331" s="52" t="s">
        <v>200</v>
      </c>
      <c r="C331" s="53"/>
      <c r="D331" s="66" t="s">
        <v>201</v>
      </c>
      <c r="E331" s="98">
        <f>SUM(E332:E347)</f>
        <v>79200</v>
      </c>
    </row>
    <row r="332" spans="1:5" ht="12.75">
      <c r="A332" s="24"/>
      <c r="B332" s="33"/>
      <c r="C332" s="6">
        <v>2360</v>
      </c>
      <c r="D332" t="s">
        <v>290</v>
      </c>
      <c r="E332" s="93">
        <v>30000</v>
      </c>
    </row>
    <row r="333" spans="1:4" ht="12.75">
      <c r="A333" s="24"/>
      <c r="B333" s="33"/>
      <c r="D333" t="s">
        <v>291</v>
      </c>
    </row>
    <row r="334" spans="1:4" ht="12.75">
      <c r="A334" s="24"/>
      <c r="B334" s="33"/>
      <c r="D334" t="s">
        <v>292</v>
      </c>
    </row>
    <row r="335" spans="1:4" ht="12.75">
      <c r="A335" s="24"/>
      <c r="B335" s="33"/>
      <c r="D335" t="s">
        <v>293</v>
      </c>
    </row>
    <row r="336" spans="1:4" ht="12.75">
      <c r="A336" s="24"/>
      <c r="B336" s="33"/>
      <c r="D336" t="s">
        <v>294</v>
      </c>
    </row>
    <row r="337" spans="1:5" ht="12.75">
      <c r="A337" s="24"/>
      <c r="B337" s="33"/>
      <c r="C337" s="6">
        <v>3040</v>
      </c>
      <c r="D337" s="2" t="s">
        <v>248</v>
      </c>
      <c r="E337" s="93">
        <v>3000</v>
      </c>
    </row>
    <row r="338" spans="1:4" ht="12.75">
      <c r="A338" s="24"/>
      <c r="B338" s="33"/>
      <c r="D338" s="2" t="s">
        <v>237</v>
      </c>
    </row>
    <row r="339" spans="1:5" ht="12.75">
      <c r="A339" s="24"/>
      <c r="B339" s="33"/>
      <c r="C339" s="6">
        <v>4110</v>
      </c>
      <c r="D339" t="s">
        <v>36</v>
      </c>
      <c r="E339" s="93">
        <v>1000</v>
      </c>
    </row>
    <row r="340" spans="1:5" ht="12.75">
      <c r="A340" s="24"/>
      <c r="B340" s="33"/>
      <c r="C340" s="6">
        <v>4120</v>
      </c>
      <c r="D340" t="s">
        <v>445</v>
      </c>
      <c r="E340" s="93">
        <v>200</v>
      </c>
    </row>
    <row r="341" spans="1:5" ht="12.75">
      <c r="A341" s="24"/>
      <c r="B341" s="33"/>
      <c r="C341" s="6">
        <v>4170</v>
      </c>
      <c r="D341" t="s">
        <v>197</v>
      </c>
      <c r="E341" s="93">
        <v>5000</v>
      </c>
    </row>
    <row r="342" spans="1:5" ht="12.75">
      <c r="A342" s="24"/>
      <c r="B342" s="33"/>
      <c r="C342" s="6">
        <v>4190</v>
      </c>
      <c r="D342" t="s">
        <v>360</v>
      </c>
      <c r="E342" s="93">
        <v>8000</v>
      </c>
    </row>
    <row r="343" spans="1:5" ht="12.75">
      <c r="A343" s="24"/>
      <c r="B343" s="33"/>
      <c r="C343" s="6">
        <v>4210</v>
      </c>
      <c r="D343" s="2" t="s">
        <v>39</v>
      </c>
      <c r="E343" s="93">
        <v>5000</v>
      </c>
    </row>
    <row r="344" spans="1:5" ht="12.75">
      <c r="A344" s="24"/>
      <c r="B344" s="33"/>
      <c r="C344" s="6">
        <v>4220</v>
      </c>
      <c r="D344" s="2" t="s">
        <v>48</v>
      </c>
      <c r="E344" s="93">
        <v>2000</v>
      </c>
    </row>
    <row r="345" spans="1:5" ht="12.75">
      <c r="A345" s="24"/>
      <c r="B345" s="33"/>
      <c r="C345" s="3">
        <v>4260</v>
      </c>
      <c r="D345" s="15" t="s">
        <v>40</v>
      </c>
      <c r="E345" s="93">
        <v>1000</v>
      </c>
    </row>
    <row r="346" spans="1:5" ht="12.75">
      <c r="A346" s="24"/>
      <c r="B346" s="33"/>
      <c r="C346" s="3">
        <v>4300</v>
      </c>
      <c r="D346" s="15" t="s">
        <v>42</v>
      </c>
      <c r="E346" s="93">
        <v>22000</v>
      </c>
    </row>
    <row r="347" spans="1:5" ht="12.75">
      <c r="A347" s="24"/>
      <c r="B347" s="33"/>
      <c r="C347" s="3">
        <v>4430</v>
      </c>
      <c r="D347" s="46" t="s">
        <v>180</v>
      </c>
      <c r="E347" s="93">
        <v>2000</v>
      </c>
    </row>
    <row r="348" spans="1:5" ht="12.75">
      <c r="A348" s="24"/>
      <c r="B348" s="6">
        <v>92109</v>
      </c>
      <c r="D348" t="s">
        <v>53</v>
      </c>
      <c r="E348" s="88">
        <f>SUM(E349:E351)</f>
        <v>990000</v>
      </c>
    </row>
    <row r="349" spans="1:5" ht="12.75">
      <c r="A349" s="24"/>
      <c r="B349" s="6"/>
      <c r="C349" s="6">
        <v>2480</v>
      </c>
      <c r="D349" t="s">
        <v>218</v>
      </c>
      <c r="E349" s="73">
        <v>800000</v>
      </c>
    </row>
    <row r="350" spans="1:5" ht="12.75">
      <c r="A350" s="24"/>
      <c r="B350" s="6"/>
      <c r="D350" t="s">
        <v>193</v>
      </c>
      <c r="E350" s="73"/>
    </row>
    <row r="351" spans="1:5" ht="12.75">
      <c r="A351" s="24"/>
      <c r="B351" s="6"/>
      <c r="C351" s="6">
        <v>6220</v>
      </c>
      <c r="D351" t="s">
        <v>425</v>
      </c>
      <c r="E351" s="73">
        <v>190000</v>
      </c>
    </row>
    <row r="352" spans="1:5" ht="12.75">
      <c r="A352" s="24"/>
      <c r="B352" s="6"/>
      <c r="D352" t="s">
        <v>426</v>
      </c>
      <c r="E352" s="73"/>
    </row>
    <row r="353" spans="1:5" ht="12.75">
      <c r="A353" s="24"/>
      <c r="B353" s="6"/>
      <c r="D353" t="s">
        <v>427</v>
      </c>
      <c r="E353" s="73"/>
    </row>
    <row r="354" spans="1:5" ht="12.75">
      <c r="A354" s="24"/>
      <c r="B354" s="6">
        <v>92116</v>
      </c>
      <c r="D354" t="s">
        <v>219</v>
      </c>
      <c r="E354" s="88">
        <f>SUM(E355:E358)</f>
        <v>897400</v>
      </c>
    </row>
    <row r="355" spans="1:5" ht="12.75">
      <c r="A355" s="24"/>
      <c r="B355" s="6"/>
      <c r="C355" s="6">
        <v>2480</v>
      </c>
      <c r="D355" t="s">
        <v>218</v>
      </c>
      <c r="E355" s="73">
        <v>890000</v>
      </c>
    </row>
    <row r="356" spans="1:5" ht="12.75">
      <c r="A356" s="24"/>
      <c r="B356" s="6"/>
      <c r="D356" t="s">
        <v>193</v>
      </c>
      <c r="E356" s="73"/>
    </row>
    <row r="357" spans="1:5" ht="12.75">
      <c r="A357" s="24"/>
      <c r="B357" s="6"/>
      <c r="C357" s="6">
        <v>2800</v>
      </c>
      <c r="D357" t="s">
        <v>466</v>
      </c>
      <c r="E357" s="73">
        <v>7400</v>
      </c>
    </row>
    <row r="358" spans="1:5" ht="12.75">
      <c r="A358" s="24"/>
      <c r="B358" s="6"/>
      <c r="D358" t="s">
        <v>467</v>
      </c>
      <c r="E358" s="73"/>
    </row>
    <row r="359" spans="1:5" ht="12.75">
      <c r="A359" s="24"/>
      <c r="B359" s="6">
        <v>92118</v>
      </c>
      <c r="D359" t="s">
        <v>21</v>
      </c>
      <c r="E359" s="88">
        <f>SUM(E360)</f>
        <v>900000</v>
      </c>
    </row>
    <row r="360" spans="1:5" ht="12.75">
      <c r="A360" s="24"/>
      <c r="B360" s="6"/>
      <c r="C360" s="6">
        <v>2480</v>
      </c>
      <c r="D360" t="s">
        <v>192</v>
      </c>
      <c r="E360" s="73">
        <v>900000</v>
      </c>
    </row>
    <row r="361" spans="1:5" ht="12.75">
      <c r="A361" s="24"/>
      <c r="B361" s="6"/>
      <c r="D361" t="s">
        <v>193</v>
      </c>
      <c r="E361" s="73"/>
    </row>
    <row r="362" spans="1:4" ht="12.75">
      <c r="A362" s="24"/>
      <c r="B362" s="33"/>
      <c r="C362" s="3"/>
      <c r="D362" s="46"/>
    </row>
    <row r="363" spans="1:5" ht="12.75">
      <c r="A363" s="25" t="s">
        <v>61</v>
      </c>
      <c r="B363" s="32"/>
      <c r="C363" s="14"/>
      <c r="D363" s="40" t="s">
        <v>288</v>
      </c>
      <c r="E363" s="96">
        <f>E364</f>
        <v>172550</v>
      </c>
    </row>
    <row r="364" spans="1:5" ht="12.75">
      <c r="A364" s="24"/>
      <c r="B364" s="52" t="s">
        <v>202</v>
      </c>
      <c r="C364" s="53"/>
      <c r="D364" s="66" t="s">
        <v>289</v>
      </c>
      <c r="E364" s="98">
        <f>SUM(E365:E380)</f>
        <v>172550</v>
      </c>
    </row>
    <row r="365" spans="1:5" ht="12.75">
      <c r="A365" s="24"/>
      <c r="B365" s="33"/>
      <c r="C365" s="6">
        <v>2360</v>
      </c>
      <c r="D365" t="s">
        <v>290</v>
      </c>
      <c r="E365" s="93">
        <v>100000</v>
      </c>
    </row>
    <row r="366" spans="1:4" ht="12.75">
      <c r="A366" s="24"/>
      <c r="B366" s="33"/>
      <c r="D366" t="s">
        <v>291</v>
      </c>
    </row>
    <row r="367" spans="1:4" ht="12.75">
      <c r="A367" s="24"/>
      <c r="B367" s="33"/>
      <c r="D367" t="s">
        <v>292</v>
      </c>
    </row>
    <row r="368" spans="1:4" ht="12.75">
      <c r="A368" s="24"/>
      <c r="B368" s="33"/>
      <c r="D368" t="s">
        <v>293</v>
      </c>
    </row>
    <row r="369" spans="1:4" ht="12.75">
      <c r="A369" s="24"/>
      <c r="B369" s="33"/>
      <c r="D369" t="s">
        <v>294</v>
      </c>
    </row>
    <row r="370" spans="1:5" ht="12.75">
      <c r="A370" s="24"/>
      <c r="B370" s="33"/>
      <c r="C370" s="6">
        <v>3030</v>
      </c>
      <c r="D370" t="s">
        <v>49</v>
      </c>
      <c r="E370" s="93">
        <v>5000</v>
      </c>
    </row>
    <row r="371" spans="1:5" ht="12.75">
      <c r="A371" s="24"/>
      <c r="B371" s="33"/>
      <c r="C371" s="6">
        <v>3040</v>
      </c>
      <c r="D371" s="2" t="s">
        <v>248</v>
      </c>
      <c r="E371" s="93">
        <v>2000</v>
      </c>
    </row>
    <row r="372" spans="1:4" ht="12.75">
      <c r="A372" s="24"/>
      <c r="B372" s="33"/>
      <c r="D372" s="2" t="s">
        <v>237</v>
      </c>
    </row>
    <row r="373" spans="1:5" ht="12.75">
      <c r="A373" s="24"/>
      <c r="B373" s="33"/>
      <c r="C373" s="6">
        <v>4110</v>
      </c>
      <c r="D373" t="s">
        <v>36</v>
      </c>
      <c r="E373" s="93">
        <v>500</v>
      </c>
    </row>
    <row r="374" spans="1:5" ht="12.75">
      <c r="A374" s="24"/>
      <c r="B374" s="33"/>
      <c r="C374" s="6">
        <v>4120</v>
      </c>
      <c r="D374" t="s">
        <v>445</v>
      </c>
      <c r="E374" s="93">
        <v>50</v>
      </c>
    </row>
    <row r="375" spans="1:5" ht="12.75">
      <c r="A375" s="24"/>
      <c r="B375" s="33"/>
      <c r="C375" s="6">
        <v>4170</v>
      </c>
      <c r="D375" t="s">
        <v>197</v>
      </c>
      <c r="E375" s="93">
        <v>6000</v>
      </c>
    </row>
    <row r="376" spans="1:5" ht="12.75">
      <c r="A376" s="24"/>
      <c r="B376" s="33"/>
      <c r="C376" s="6">
        <v>4190</v>
      </c>
      <c r="D376" t="s">
        <v>360</v>
      </c>
      <c r="E376" s="93">
        <v>10000</v>
      </c>
    </row>
    <row r="377" spans="1:5" ht="12.75">
      <c r="A377" s="24"/>
      <c r="B377" s="33"/>
      <c r="C377" s="6">
        <v>4210</v>
      </c>
      <c r="D377" s="2" t="s">
        <v>39</v>
      </c>
      <c r="E377" s="93">
        <v>15000</v>
      </c>
    </row>
    <row r="378" spans="1:5" ht="12.75">
      <c r="A378" s="24"/>
      <c r="B378" s="33"/>
      <c r="C378" s="6">
        <v>4220</v>
      </c>
      <c r="D378" s="2" t="s">
        <v>48</v>
      </c>
      <c r="E378" s="93">
        <v>5000</v>
      </c>
    </row>
    <row r="379" spans="1:5" ht="12.75">
      <c r="A379" s="24"/>
      <c r="B379" s="33"/>
      <c r="C379" s="3">
        <v>4300</v>
      </c>
      <c r="D379" s="15" t="s">
        <v>42</v>
      </c>
      <c r="E379" s="93">
        <v>28000</v>
      </c>
    </row>
    <row r="380" spans="1:5" ht="12.75">
      <c r="A380" s="33"/>
      <c r="B380" s="33"/>
      <c r="C380" s="3">
        <v>4430</v>
      </c>
      <c r="D380" s="46" t="s">
        <v>180</v>
      </c>
      <c r="E380" s="93">
        <v>1000</v>
      </c>
    </row>
    <row r="381" spans="1:5" ht="12.75">
      <c r="A381" s="33"/>
      <c r="B381" s="33"/>
      <c r="C381" s="3"/>
      <c r="D381" s="46"/>
      <c r="E381" s="84"/>
    </row>
    <row r="382" spans="1:5" ht="12.75">
      <c r="A382" s="33"/>
      <c r="B382" s="33"/>
      <c r="C382" s="3"/>
      <c r="D382" s="46"/>
      <c r="E382"/>
    </row>
    <row r="383" spans="1:5" s="55" customFormat="1" ht="12.75">
      <c r="A383" s="33"/>
      <c r="B383" s="33"/>
      <c r="C383" s="3"/>
      <c r="D383" s="46"/>
      <c r="E383"/>
    </row>
    <row r="384" spans="1:5" ht="12.75">
      <c r="A384" s="33"/>
      <c r="B384" s="33"/>
      <c r="C384" s="3"/>
      <c r="D384" s="46"/>
      <c r="E384"/>
    </row>
    <row r="385" spans="1:5" ht="12.75">
      <c r="A385" s="33"/>
      <c r="B385" s="33"/>
      <c r="C385" s="3"/>
      <c r="D385" s="46"/>
      <c r="E385"/>
    </row>
    <row r="386" spans="1:5" ht="12.75">
      <c r="A386" s="33"/>
      <c r="B386" s="33"/>
      <c r="C386" s="3"/>
      <c r="D386" s="46"/>
      <c r="E386"/>
    </row>
    <row r="387" spans="1:5" ht="12.75">
      <c r="A387" s="24"/>
      <c r="B387" s="33"/>
      <c r="D387" s="17" t="s">
        <v>22</v>
      </c>
      <c r="E387" s="103" t="s">
        <v>226</v>
      </c>
    </row>
    <row r="388" spans="1:5" ht="12.75">
      <c r="A388" s="24"/>
      <c r="B388" s="33"/>
      <c r="C388" s="3"/>
      <c r="D388" s="3" t="s">
        <v>343</v>
      </c>
      <c r="E388" s="73" t="s">
        <v>503</v>
      </c>
    </row>
    <row r="389" spans="1:5" ht="12.75">
      <c r="A389" s="24"/>
      <c r="B389" s="33"/>
      <c r="C389" s="3"/>
      <c r="D389" s="3"/>
      <c r="E389" s="73" t="s">
        <v>141</v>
      </c>
    </row>
    <row r="390" spans="1:5" ht="12.75">
      <c r="A390" s="24"/>
      <c r="B390" s="33"/>
      <c r="C390" s="3"/>
      <c r="D390" s="3"/>
      <c r="E390" s="73" t="s">
        <v>504</v>
      </c>
    </row>
    <row r="391" spans="1:5" ht="12.75">
      <c r="A391" s="30" t="s">
        <v>23</v>
      </c>
      <c r="B391" s="31" t="s">
        <v>24</v>
      </c>
      <c r="C391" s="1"/>
      <c r="D391" s="1" t="s">
        <v>25</v>
      </c>
      <c r="E391" s="94" t="s">
        <v>469</v>
      </c>
    </row>
    <row r="392" spans="1:5" ht="12.75">
      <c r="A392" s="25" t="s">
        <v>57</v>
      </c>
      <c r="B392" s="32"/>
      <c r="C392" s="14"/>
      <c r="D392" s="26" t="s">
        <v>73</v>
      </c>
      <c r="E392" s="104">
        <f>SUM(E393+E396+E402+E399)</f>
        <v>645000</v>
      </c>
    </row>
    <row r="393" spans="1:5" ht="12.75">
      <c r="A393" s="24"/>
      <c r="B393" s="52" t="s">
        <v>72</v>
      </c>
      <c r="C393" s="53"/>
      <c r="D393" s="64" t="s">
        <v>31</v>
      </c>
      <c r="E393" s="100">
        <f>SUM(E394:E395)</f>
        <v>115000</v>
      </c>
    </row>
    <row r="394" spans="1:5" ht="12.75">
      <c r="A394" s="24"/>
      <c r="B394" s="33"/>
      <c r="C394" s="3">
        <v>4270</v>
      </c>
      <c r="D394" s="16" t="s">
        <v>41</v>
      </c>
      <c r="E394" s="101">
        <v>80000</v>
      </c>
    </row>
    <row r="395" spans="1:5" ht="12.75">
      <c r="A395" s="24"/>
      <c r="B395" s="33"/>
      <c r="C395" s="3">
        <v>4300</v>
      </c>
      <c r="D395" s="16" t="s">
        <v>42</v>
      </c>
      <c r="E395" s="101">
        <v>35000</v>
      </c>
    </row>
    <row r="396" spans="1:5" ht="12.75">
      <c r="A396" s="24"/>
      <c r="B396" s="52" t="s">
        <v>118</v>
      </c>
      <c r="C396" s="53"/>
      <c r="D396" s="64" t="s">
        <v>119</v>
      </c>
      <c r="E396" s="100">
        <f>SUM(E397:E398)</f>
        <v>72000</v>
      </c>
    </row>
    <row r="397" spans="1:5" ht="12.75">
      <c r="A397" s="24"/>
      <c r="B397" s="33"/>
      <c r="C397" s="3">
        <v>4270</v>
      </c>
      <c r="D397" s="16" t="s">
        <v>41</v>
      </c>
      <c r="E397" s="101">
        <v>60000</v>
      </c>
    </row>
    <row r="398" spans="1:5" ht="12.75">
      <c r="A398" s="24"/>
      <c r="B398" s="33"/>
      <c r="C398" s="3">
        <v>4300</v>
      </c>
      <c r="D398" s="16" t="s">
        <v>42</v>
      </c>
      <c r="E398" s="101">
        <v>12000</v>
      </c>
    </row>
    <row r="399" spans="1:5" s="55" customFormat="1" ht="12.75">
      <c r="A399" s="114"/>
      <c r="B399" s="52" t="s">
        <v>492</v>
      </c>
      <c r="C399" s="53"/>
      <c r="D399" s="64" t="s">
        <v>482</v>
      </c>
      <c r="E399" s="100">
        <f>E400</f>
        <v>452500</v>
      </c>
    </row>
    <row r="400" spans="1:5" ht="12.75">
      <c r="A400" s="24"/>
      <c r="B400" s="33"/>
      <c r="C400" s="6">
        <v>4300</v>
      </c>
      <c r="D400" t="s">
        <v>42</v>
      </c>
      <c r="E400" s="101">
        <v>452500</v>
      </c>
    </row>
    <row r="401" spans="1:5" ht="12.75">
      <c r="A401" s="24"/>
      <c r="B401" s="33"/>
      <c r="C401" s="3"/>
      <c r="D401" s="16"/>
      <c r="E401" s="101"/>
    </row>
    <row r="402" spans="1:5" ht="12.75">
      <c r="A402" s="24"/>
      <c r="B402" s="52" t="s">
        <v>493</v>
      </c>
      <c r="C402" s="53"/>
      <c r="D402" s="64" t="s">
        <v>494</v>
      </c>
      <c r="E402" s="100">
        <f>SUM(E403:E403)</f>
        <v>5500</v>
      </c>
    </row>
    <row r="403" spans="1:5" ht="12.75">
      <c r="A403" s="24"/>
      <c r="B403" s="33"/>
      <c r="C403" s="3">
        <v>4270</v>
      </c>
      <c r="D403" s="16" t="s">
        <v>41</v>
      </c>
      <c r="E403" s="101">
        <v>5500</v>
      </c>
    </row>
    <row r="404" spans="1:5" ht="12.75">
      <c r="A404" s="24"/>
      <c r="B404" s="33"/>
      <c r="C404" s="3"/>
      <c r="D404" s="16"/>
      <c r="E404" s="101"/>
    </row>
    <row r="405" spans="1:5" ht="12.75">
      <c r="A405" s="25" t="s">
        <v>120</v>
      </c>
      <c r="B405" s="32"/>
      <c r="C405" s="14"/>
      <c r="D405" s="26" t="s">
        <v>121</v>
      </c>
      <c r="E405" s="104">
        <f>E409+E406</f>
        <v>289000</v>
      </c>
    </row>
    <row r="406" spans="1:5" s="70" customFormat="1" ht="12.75">
      <c r="A406" s="122"/>
      <c r="B406" s="52" t="s">
        <v>344</v>
      </c>
      <c r="C406" s="53"/>
      <c r="D406" s="64" t="s">
        <v>345</v>
      </c>
      <c r="E406" s="100">
        <f>SUM(E407:E408)</f>
        <v>284000</v>
      </c>
    </row>
    <row r="407" spans="1:5" ht="12.75">
      <c r="A407" s="25"/>
      <c r="B407" s="32"/>
      <c r="C407" s="3">
        <v>4300</v>
      </c>
      <c r="D407" s="16" t="s">
        <v>42</v>
      </c>
      <c r="E407" s="105">
        <v>280000</v>
      </c>
    </row>
    <row r="408" spans="1:5" ht="12.75">
      <c r="A408" s="25"/>
      <c r="B408" s="32"/>
      <c r="C408" s="6">
        <v>4530</v>
      </c>
      <c r="D408" t="s">
        <v>221</v>
      </c>
      <c r="E408" s="105">
        <v>4000</v>
      </c>
    </row>
    <row r="409" spans="1:5" ht="12.75">
      <c r="A409" s="24"/>
      <c r="B409" s="52" t="s">
        <v>146</v>
      </c>
      <c r="C409" s="53"/>
      <c r="D409" s="64" t="s">
        <v>1</v>
      </c>
      <c r="E409" s="100">
        <f>SUM(E410:E410)</f>
        <v>5000</v>
      </c>
    </row>
    <row r="410" spans="1:5" ht="12.75">
      <c r="A410" s="24"/>
      <c r="B410" s="33"/>
      <c r="C410" s="3">
        <v>4300</v>
      </c>
      <c r="D410" s="16" t="s">
        <v>42</v>
      </c>
      <c r="E410" s="101">
        <v>5000</v>
      </c>
    </row>
    <row r="411" spans="1:5" ht="12.75">
      <c r="A411" s="24"/>
      <c r="B411" s="33"/>
      <c r="C411" s="3"/>
      <c r="D411" s="16"/>
      <c r="E411" s="101"/>
    </row>
    <row r="412" spans="1:5" ht="12.75">
      <c r="A412" s="25" t="s">
        <v>58</v>
      </c>
      <c r="B412" s="32"/>
      <c r="C412" s="14"/>
      <c r="D412" s="40" t="s">
        <v>144</v>
      </c>
      <c r="E412" s="100">
        <f>E413</f>
        <v>100</v>
      </c>
    </row>
    <row r="413" spans="1:5" ht="12.75">
      <c r="A413" s="24"/>
      <c r="B413" s="52" t="s">
        <v>63</v>
      </c>
      <c r="C413" s="53"/>
      <c r="D413" s="66" t="s">
        <v>64</v>
      </c>
      <c r="E413" s="101">
        <f>E414</f>
        <v>100</v>
      </c>
    </row>
    <row r="414" spans="1:5" ht="12.75">
      <c r="A414" s="24"/>
      <c r="B414" s="33"/>
      <c r="C414" s="3">
        <v>4300</v>
      </c>
      <c r="D414" s="15" t="s">
        <v>42</v>
      </c>
      <c r="E414" s="101">
        <v>100</v>
      </c>
    </row>
    <row r="415" spans="1:5" ht="12.75">
      <c r="A415" s="24"/>
      <c r="B415" s="33"/>
      <c r="C415" s="3"/>
      <c r="D415" s="16"/>
      <c r="E415" s="101"/>
    </row>
    <row r="416" spans="1:5" ht="12.75">
      <c r="A416" s="25" t="s">
        <v>59</v>
      </c>
      <c r="B416" s="32"/>
      <c r="C416" s="14"/>
      <c r="D416" s="40" t="s">
        <v>78</v>
      </c>
      <c r="E416" s="96">
        <f>E419+E423+E433+E441+E445+E417+E428+E451</f>
        <v>5367200</v>
      </c>
    </row>
    <row r="417" spans="1:5" s="70" customFormat="1" ht="12.75">
      <c r="A417" s="122"/>
      <c r="B417" s="52" t="s">
        <v>408</v>
      </c>
      <c r="C417" s="53"/>
      <c r="D417" s="66" t="s">
        <v>409</v>
      </c>
      <c r="E417" s="98">
        <f>E418</f>
        <v>10000</v>
      </c>
    </row>
    <row r="418" spans="1:5" ht="12.75">
      <c r="A418" s="25"/>
      <c r="B418" s="32"/>
      <c r="C418" s="3">
        <v>4510</v>
      </c>
      <c r="D418" s="20" t="s">
        <v>204</v>
      </c>
      <c r="E418" s="106">
        <v>10000</v>
      </c>
    </row>
    <row r="419" spans="1:5" ht="12.75">
      <c r="A419" s="24"/>
      <c r="B419" s="52" t="s">
        <v>79</v>
      </c>
      <c r="C419" s="53"/>
      <c r="D419" s="66" t="s">
        <v>80</v>
      </c>
      <c r="E419" s="98">
        <f>SUM(E420:E422)</f>
        <v>1983500</v>
      </c>
    </row>
    <row r="420" spans="1:5" ht="12.75">
      <c r="A420" s="24"/>
      <c r="B420" s="52"/>
      <c r="C420" s="6">
        <v>4210</v>
      </c>
      <c r="D420" s="2" t="s">
        <v>39</v>
      </c>
      <c r="E420" s="106">
        <v>1000</v>
      </c>
    </row>
    <row r="421" spans="1:6" ht="12.75">
      <c r="A421" s="24"/>
      <c r="B421" s="33"/>
      <c r="C421" s="3">
        <v>4270</v>
      </c>
      <c r="D421" s="16" t="s">
        <v>41</v>
      </c>
      <c r="E421" s="97">
        <v>5000</v>
      </c>
      <c r="F421" s="4"/>
    </row>
    <row r="422" spans="1:6" ht="12.75">
      <c r="A422" s="24"/>
      <c r="B422" s="33"/>
      <c r="C422" s="3">
        <v>4300</v>
      </c>
      <c r="D422" s="15" t="s">
        <v>42</v>
      </c>
      <c r="E422" s="97">
        <v>1977500</v>
      </c>
      <c r="F422" s="4"/>
    </row>
    <row r="423" spans="1:6" ht="12.75">
      <c r="A423" s="24"/>
      <c r="B423" s="52" t="s">
        <v>81</v>
      </c>
      <c r="C423" s="53"/>
      <c r="D423" s="66" t="s">
        <v>82</v>
      </c>
      <c r="E423" s="98">
        <f>SUM(E424:E427)</f>
        <v>594000</v>
      </c>
      <c r="F423" s="4"/>
    </row>
    <row r="424" spans="1:5" ht="12.75">
      <c r="A424" s="24"/>
      <c r="B424" s="33"/>
      <c r="C424" s="6">
        <v>4210</v>
      </c>
      <c r="D424" s="2" t="s">
        <v>39</v>
      </c>
      <c r="E424" s="93">
        <v>25000</v>
      </c>
    </row>
    <row r="425" spans="1:5" ht="12.75">
      <c r="A425" s="24"/>
      <c r="B425" s="33"/>
      <c r="C425" s="3">
        <v>4260</v>
      </c>
      <c r="D425" s="15" t="s">
        <v>40</v>
      </c>
      <c r="E425" s="93">
        <v>23000</v>
      </c>
    </row>
    <row r="426" spans="1:5" ht="12.75">
      <c r="A426" s="24"/>
      <c r="B426" s="33"/>
      <c r="C426" s="3">
        <v>4270</v>
      </c>
      <c r="D426" s="16" t="s">
        <v>41</v>
      </c>
      <c r="E426" s="93">
        <v>36000</v>
      </c>
    </row>
    <row r="427" spans="1:5" ht="12.75">
      <c r="A427" s="24"/>
      <c r="B427" s="33"/>
      <c r="C427" s="3">
        <v>4300</v>
      </c>
      <c r="D427" s="15" t="s">
        <v>42</v>
      </c>
      <c r="E427" s="93">
        <v>510000</v>
      </c>
    </row>
    <row r="428" spans="1:5" ht="12.75">
      <c r="A428" s="24"/>
      <c r="B428" s="58" t="s">
        <v>446</v>
      </c>
      <c r="C428" s="56"/>
      <c r="D428" s="55" t="s">
        <v>447</v>
      </c>
      <c r="E428" s="98">
        <f>E429</f>
        <v>100000</v>
      </c>
    </row>
    <row r="429" spans="1:5" ht="12.75">
      <c r="A429" s="24"/>
      <c r="B429" s="20"/>
      <c r="C429" s="6">
        <v>6230</v>
      </c>
      <c r="D429" t="s">
        <v>423</v>
      </c>
      <c r="E429" s="93">
        <v>100000</v>
      </c>
    </row>
    <row r="430" spans="1:4" ht="12.75">
      <c r="A430" s="24"/>
      <c r="B430" s="20"/>
      <c r="C430" s="3"/>
      <c r="D430" s="46" t="s">
        <v>424</v>
      </c>
    </row>
    <row r="431" spans="1:4" ht="12.75">
      <c r="A431" s="24"/>
      <c r="B431" s="20"/>
      <c r="C431" s="3"/>
      <c r="D431" s="46" t="s">
        <v>448</v>
      </c>
    </row>
    <row r="432" spans="1:4" ht="12.75">
      <c r="A432" s="24"/>
      <c r="B432" s="20"/>
      <c r="C432" s="3"/>
      <c r="D432" s="16" t="s">
        <v>229</v>
      </c>
    </row>
    <row r="433" spans="1:5" ht="12.75">
      <c r="A433" s="29"/>
      <c r="B433" s="52" t="s">
        <v>83</v>
      </c>
      <c r="C433" s="53"/>
      <c r="D433" s="66" t="s">
        <v>84</v>
      </c>
      <c r="E433" s="98">
        <f>SUM(E434:E440)</f>
        <v>282000</v>
      </c>
    </row>
    <row r="434" spans="1:5" ht="12.75">
      <c r="A434" s="29"/>
      <c r="B434" s="33"/>
      <c r="C434" s="6">
        <v>2360</v>
      </c>
      <c r="D434" t="s">
        <v>290</v>
      </c>
      <c r="E434" s="93">
        <v>1000</v>
      </c>
    </row>
    <row r="435" spans="1:4" ht="12.75">
      <c r="A435" s="29"/>
      <c r="B435" s="33"/>
      <c r="D435" t="s">
        <v>291</v>
      </c>
    </row>
    <row r="436" spans="1:4" ht="12.75">
      <c r="A436" s="29"/>
      <c r="B436" s="33"/>
      <c r="D436" t="s">
        <v>292</v>
      </c>
    </row>
    <row r="437" spans="1:4" ht="12.75">
      <c r="A437" s="29"/>
      <c r="B437" s="33"/>
      <c r="D437" t="s">
        <v>293</v>
      </c>
    </row>
    <row r="438" spans="1:4" ht="12.75">
      <c r="A438" s="29"/>
      <c r="B438" s="33"/>
      <c r="D438" t="s">
        <v>294</v>
      </c>
    </row>
    <row r="439" spans="1:5" ht="12.75">
      <c r="A439" s="29"/>
      <c r="B439" s="33"/>
      <c r="C439" s="6">
        <v>4220</v>
      </c>
      <c r="D439" s="2" t="s">
        <v>48</v>
      </c>
      <c r="E439" s="93">
        <v>1000</v>
      </c>
    </row>
    <row r="440" spans="1:5" ht="12.75">
      <c r="A440" s="29"/>
      <c r="B440" s="33"/>
      <c r="C440" s="3">
        <v>4300</v>
      </c>
      <c r="D440" s="15" t="s">
        <v>85</v>
      </c>
      <c r="E440" s="93">
        <v>280000</v>
      </c>
    </row>
    <row r="441" spans="1:5" ht="12.75">
      <c r="A441" s="29"/>
      <c r="B441" s="52" t="s">
        <v>86</v>
      </c>
      <c r="C441" s="53"/>
      <c r="D441" s="66" t="s">
        <v>87</v>
      </c>
      <c r="E441" s="98">
        <f>SUM(E442:E444)</f>
        <v>2351000</v>
      </c>
    </row>
    <row r="442" spans="1:5" ht="12.75">
      <c r="A442" s="24"/>
      <c r="B442" s="20"/>
      <c r="C442" s="3">
        <v>4260</v>
      </c>
      <c r="D442" s="15" t="s">
        <v>40</v>
      </c>
      <c r="E442" s="93">
        <v>1100000</v>
      </c>
    </row>
    <row r="443" spans="1:5" ht="12.75">
      <c r="A443" s="24"/>
      <c r="B443" s="20"/>
      <c r="C443" s="3">
        <v>4270</v>
      </c>
      <c r="D443" s="16" t="s">
        <v>41</v>
      </c>
      <c r="E443" s="93">
        <v>1000</v>
      </c>
    </row>
    <row r="444" spans="1:5" ht="12.75">
      <c r="A444" s="24"/>
      <c r="B444" s="20"/>
      <c r="C444" s="3">
        <v>4300</v>
      </c>
      <c r="D444" s="15" t="s">
        <v>42</v>
      </c>
      <c r="E444" s="93">
        <v>1250000</v>
      </c>
    </row>
    <row r="445" spans="1:5" ht="12.75">
      <c r="A445" s="62"/>
      <c r="B445" s="52" t="s">
        <v>242</v>
      </c>
      <c r="C445" s="53"/>
      <c r="D445" s="54" t="s">
        <v>1</v>
      </c>
      <c r="E445" s="98">
        <f>SUM(E446:E449)</f>
        <v>6700</v>
      </c>
    </row>
    <row r="446" spans="1:5" ht="12.75">
      <c r="A446" s="62"/>
      <c r="B446" s="59"/>
      <c r="C446" s="3">
        <v>4270</v>
      </c>
      <c r="D446" s="16" t="s">
        <v>41</v>
      </c>
      <c r="E446" s="93">
        <v>4000</v>
      </c>
    </row>
    <row r="447" spans="1:5" ht="12.75">
      <c r="A447" s="62"/>
      <c r="B447" s="59"/>
      <c r="C447" s="3">
        <v>4300</v>
      </c>
      <c r="D447" s="15" t="s">
        <v>42</v>
      </c>
      <c r="E447" s="93">
        <v>2000</v>
      </c>
    </row>
    <row r="448" spans="1:5" ht="12.75">
      <c r="A448" s="62"/>
      <c r="B448" s="59"/>
      <c r="C448" s="3">
        <v>4510</v>
      </c>
      <c r="D448" s="46" t="s">
        <v>204</v>
      </c>
      <c r="E448" s="93">
        <v>200</v>
      </c>
    </row>
    <row r="449" spans="1:5" ht="12.75">
      <c r="A449" s="33"/>
      <c r="B449" s="20"/>
      <c r="C449" s="6">
        <v>4520</v>
      </c>
      <c r="D449" t="s">
        <v>388</v>
      </c>
      <c r="E449" s="93">
        <v>500</v>
      </c>
    </row>
    <row r="450" spans="1:4" ht="12.75">
      <c r="A450" s="33"/>
      <c r="B450" s="20"/>
      <c r="D450" t="s">
        <v>210</v>
      </c>
    </row>
    <row r="451" spans="1:5" ht="12.75">
      <c r="A451" s="33"/>
      <c r="B451" s="52" t="s">
        <v>242</v>
      </c>
      <c r="C451" s="53"/>
      <c r="D451" s="54" t="s">
        <v>499</v>
      </c>
      <c r="E451" s="98">
        <f>E453</f>
        <v>40000</v>
      </c>
    </row>
    <row r="452" spans="1:5" ht="12.75">
      <c r="A452" s="33"/>
      <c r="B452" s="52"/>
      <c r="C452" s="53"/>
      <c r="D452" s="54" t="s">
        <v>500</v>
      </c>
      <c r="E452" s="98"/>
    </row>
    <row r="453" spans="1:5" ht="12.75">
      <c r="A453" s="33"/>
      <c r="B453" s="20"/>
      <c r="C453" s="6">
        <v>4309</v>
      </c>
      <c r="D453" s="15" t="s">
        <v>42</v>
      </c>
      <c r="E453" s="93">
        <v>40000</v>
      </c>
    </row>
    <row r="454" spans="1:2" ht="12.75">
      <c r="A454" s="33"/>
      <c r="B454" s="20"/>
    </row>
    <row r="455" spans="1:5" ht="12.75">
      <c r="A455" s="25" t="s">
        <v>59</v>
      </c>
      <c r="B455" s="32"/>
      <c r="C455" s="14"/>
      <c r="D455" s="40" t="s">
        <v>78</v>
      </c>
      <c r="E455" s="98">
        <f>E456</f>
        <v>7307400</v>
      </c>
    </row>
    <row r="456" spans="1:5" ht="12.75">
      <c r="A456" s="33"/>
      <c r="B456" s="52" t="s">
        <v>284</v>
      </c>
      <c r="C456" s="53"/>
      <c r="D456" s="66" t="s">
        <v>311</v>
      </c>
      <c r="E456" s="98">
        <f>SUM(E457:E460)</f>
        <v>7307400</v>
      </c>
    </row>
    <row r="457" spans="1:5" ht="12.75">
      <c r="A457" s="33"/>
      <c r="B457" s="59"/>
      <c r="C457" s="6">
        <v>4210</v>
      </c>
      <c r="D457" s="2" t="s">
        <v>39</v>
      </c>
      <c r="E457" s="106">
        <v>5000</v>
      </c>
    </row>
    <row r="458" spans="1:5" ht="12.75">
      <c r="A458" s="33"/>
      <c r="B458" s="32"/>
      <c r="C458" s="6">
        <v>4300</v>
      </c>
      <c r="D458" t="s">
        <v>42</v>
      </c>
      <c r="E458" s="106">
        <v>7300000</v>
      </c>
    </row>
    <row r="459" spans="1:5" ht="12.75">
      <c r="A459" s="33"/>
      <c r="B459" s="32"/>
      <c r="C459" s="3">
        <v>4610</v>
      </c>
      <c r="D459" s="16" t="s">
        <v>241</v>
      </c>
      <c r="E459" s="106">
        <v>400</v>
      </c>
    </row>
    <row r="460" spans="1:5" ht="12.75">
      <c r="A460" s="33"/>
      <c r="B460" s="20"/>
      <c r="C460" s="6">
        <v>4700</v>
      </c>
      <c r="D460" t="s">
        <v>214</v>
      </c>
      <c r="E460" s="93">
        <v>2000</v>
      </c>
    </row>
    <row r="461" spans="1:4" ht="12.75">
      <c r="A461" s="33"/>
      <c r="B461" s="20"/>
      <c r="D461" t="s">
        <v>215</v>
      </c>
    </row>
    <row r="462" spans="1:5" ht="12.75">
      <c r="A462" s="25" t="s">
        <v>60</v>
      </c>
      <c r="B462" s="52"/>
      <c r="C462" s="53"/>
      <c r="D462" s="66" t="s">
        <v>52</v>
      </c>
      <c r="E462" s="98">
        <f>E463</f>
        <v>4000</v>
      </c>
    </row>
    <row r="463" spans="1:5" ht="12.75">
      <c r="A463" s="33"/>
      <c r="B463" s="58" t="s">
        <v>372</v>
      </c>
      <c r="C463" s="56"/>
      <c r="D463" s="55" t="s">
        <v>373</v>
      </c>
      <c r="E463" s="98">
        <f>SUM(E464:E465)</f>
        <v>4000</v>
      </c>
    </row>
    <row r="464" spans="1:4" ht="12.75">
      <c r="A464" s="33"/>
      <c r="B464" s="20"/>
      <c r="D464" t="s">
        <v>374</v>
      </c>
    </row>
    <row r="465" spans="1:5" ht="12.75">
      <c r="A465" s="33"/>
      <c r="B465" s="20"/>
      <c r="C465" s="6">
        <v>4300</v>
      </c>
      <c r="D465" t="s">
        <v>42</v>
      </c>
      <c r="E465" s="93">
        <v>4000</v>
      </c>
    </row>
    <row r="466" spans="1:2" ht="12.75">
      <c r="A466" s="33"/>
      <c r="B466" s="20"/>
    </row>
    <row r="467" spans="1:2" ht="12.75">
      <c r="A467" s="33"/>
      <c r="B467" s="20"/>
    </row>
    <row r="468" spans="1:2" ht="12.75">
      <c r="A468" s="33"/>
      <c r="B468" s="20"/>
    </row>
    <row r="469" spans="1:2" ht="12.75">
      <c r="A469" s="33"/>
      <c r="B469" s="20"/>
    </row>
    <row r="470" spans="1:4" ht="12.75">
      <c r="A470" s="24"/>
      <c r="B470" s="20"/>
      <c r="C470" s="3"/>
      <c r="D470" s="16"/>
    </row>
    <row r="471" spans="1:4" ht="12.75">
      <c r="A471" s="24"/>
      <c r="B471" s="20"/>
      <c r="C471" s="3"/>
      <c r="D471" s="16"/>
    </row>
    <row r="472" spans="1:5" ht="12.75">
      <c r="A472" s="33"/>
      <c r="B472" s="33"/>
      <c r="C472" s="3"/>
      <c r="D472" s="14" t="s">
        <v>22</v>
      </c>
      <c r="E472" s="103" t="s">
        <v>226</v>
      </c>
    </row>
    <row r="473" spans="1:5" ht="12.75">
      <c r="A473" s="24"/>
      <c r="B473" s="33"/>
      <c r="C473" s="3"/>
      <c r="D473" s="3" t="s">
        <v>181</v>
      </c>
      <c r="E473" s="93" t="s">
        <v>503</v>
      </c>
    </row>
    <row r="474" spans="1:5" ht="12.75">
      <c r="A474" s="24"/>
      <c r="B474" s="33"/>
      <c r="C474" s="3"/>
      <c r="D474" s="3"/>
      <c r="E474" s="93" t="s">
        <v>141</v>
      </c>
    </row>
    <row r="475" spans="1:5" ht="12.75">
      <c r="A475" s="24"/>
      <c r="B475" s="33"/>
      <c r="C475" s="3"/>
      <c r="D475" s="3"/>
      <c r="E475" s="134" t="s">
        <v>504</v>
      </c>
    </row>
    <row r="476" spans="1:5" ht="12.75">
      <c r="A476" s="30" t="s">
        <v>23</v>
      </c>
      <c r="B476" s="31" t="s">
        <v>24</v>
      </c>
      <c r="C476" s="1"/>
      <c r="D476" s="1" t="s">
        <v>25</v>
      </c>
      <c r="E476" s="94" t="s">
        <v>469</v>
      </c>
    </row>
    <row r="477" spans="1:5" ht="12.75">
      <c r="A477" s="32" t="s">
        <v>172</v>
      </c>
      <c r="B477" s="32"/>
      <c r="C477" s="7"/>
      <c r="D477" s="5" t="s">
        <v>262</v>
      </c>
      <c r="E477" s="96">
        <f>+E478+E481</f>
        <v>751500</v>
      </c>
    </row>
    <row r="478" spans="1:5" ht="12.75">
      <c r="A478" s="29"/>
      <c r="B478" s="52" t="s">
        <v>173</v>
      </c>
      <c r="C478" s="53"/>
      <c r="D478" s="66" t="s">
        <v>29</v>
      </c>
      <c r="E478" s="98">
        <f>E479</f>
        <v>750000</v>
      </c>
    </row>
    <row r="479" spans="1:5" ht="12.75">
      <c r="A479" s="33"/>
      <c r="B479" s="33"/>
      <c r="C479" s="3">
        <v>3110</v>
      </c>
      <c r="D479" s="16" t="s">
        <v>50</v>
      </c>
      <c r="E479" s="93">
        <v>750000</v>
      </c>
    </row>
    <row r="480" spans="1:4" ht="12.75">
      <c r="A480" s="33"/>
      <c r="B480" s="33"/>
      <c r="C480" s="3"/>
      <c r="D480" s="16"/>
    </row>
    <row r="481" spans="1:5" ht="12.75">
      <c r="A481" s="33"/>
      <c r="B481" s="52" t="s">
        <v>173</v>
      </c>
      <c r="C481" s="53"/>
      <c r="D481" s="66" t="s">
        <v>506</v>
      </c>
      <c r="E481" s="98">
        <f>SUM(E482:E483)</f>
        <v>1500</v>
      </c>
    </row>
    <row r="482" spans="1:5" ht="12.75">
      <c r="A482" s="33"/>
      <c r="B482" s="33"/>
      <c r="C482" s="3">
        <v>3110</v>
      </c>
      <c r="D482" s="16" t="s">
        <v>50</v>
      </c>
      <c r="E482" s="93">
        <v>1470</v>
      </c>
    </row>
    <row r="483" spans="1:5" ht="12.75">
      <c r="A483" s="33"/>
      <c r="B483" s="33"/>
      <c r="C483" s="6">
        <v>4210</v>
      </c>
      <c r="D483" s="2" t="s">
        <v>39</v>
      </c>
      <c r="E483" s="93">
        <v>30</v>
      </c>
    </row>
    <row r="484" spans="1:2" ht="12.75">
      <c r="A484" s="33"/>
      <c r="B484" s="33"/>
    </row>
    <row r="485" spans="1:5" s="55" customFormat="1" ht="12.75">
      <c r="A485" s="52" t="s">
        <v>375</v>
      </c>
      <c r="B485" s="52"/>
      <c r="C485" s="56"/>
      <c r="D485" s="55" t="s">
        <v>376</v>
      </c>
      <c r="E485" s="98">
        <f>E486+E503+E543</f>
        <v>15847156</v>
      </c>
    </row>
    <row r="486" spans="1:5" s="55" customFormat="1" ht="12.75">
      <c r="A486" s="52"/>
      <c r="B486" s="52" t="s">
        <v>382</v>
      </c>
      <c r="C486" s="56"/>
      <c r="D486" s="55" t="s">
        <v>368</v>
      </c>
      <c r="E486" s="98">
        <f>E487+E493</f>
        <v>8132732</v>
      </c>
    </row>
    <row r="487" spans="1:5" s="55" customFormat="1" ht="12.75">
      <c r="A487" s="52"/>
      <c r="B487" s="52"/>
      <c r="C487" s="56"/>
      <c r="D487" s="64" t="s">
        <v>264</v>
      </c>
      <c r="E487" s="98">
        <f>SUM(E488:E492)</f>
        <v>8100732</v>
      </c>
    </row>
    <row r="488" spans="1:5" ht="12.75">
      <c r="A488" s="33"/>
      <c r="B488" s="33"/>
      <c r="C488" s="3">
        <v>3110</v>
      </c>
      <c r="D488" s="16" t="s">
        <v>50</v>
      </c>
      <c r="E488" s="93">
        <v>8074000</v>
      </c>
    </row>
    <row r="489" spans="1:5" ht="12.75">
      <c r="A489" s="33"/>
      <c r="B489" s="33"/>
      <c r="C489" s="6">
        <v>4010</v>
      </c>
      <c r="D489" t="s">
        <v>34</v>
      </c>
      <c r="E489" s="93">
        <v>21700</v>
      </c>
    </row>
    <row r="490" spans="1:5" ht="12.75">
      <c r="A490" s="33"/>
      <c r="B490" s="33"/>
      <c r="C490" s="6">
        <v>4110</v>
      </c>
      <c r="D490" t="s">
        <v>36</v>
      </c>
      <c r="E490" s="93">
        <v>3700</v>
      </c>
    </row>
    <row r="491" spans="1:5" ht="12.75">
      <c r="A491" s="33"/>
      <c r="B491" s="33"/>
      <c r="C491" s="6">
        <v>4120</v>
      </c>
      <c r="D491" t="s">
        <v>445</v>
      </c>
      <c r="E491" s="93">
        <v>532</v>
      </c>
    </row>
    <row r="492" spans="1:5" ht="12.75">
      <c r="A492" s="33"/>
      <c r="B492" s="33"/>
      <c r="C492" s="3">
        <v>4300</v>
      </c>
      <c r="D492" s="15" t="s">
        <v>117</v>
      </c>
      <c r="E492" s="93">
        <v>800</v>
      </c>
    </row>
    <row r="493" spans="1:5" ht="12.75">
      <c r="A493" s="33"/>
      <c r="B493" s="33"/>
      <c r="C493" s="3"/>
      <c r="D493" s="64" t="s">
        <v>266</v>
      </c>
      <c r="E493" s="98">
        <f>SUM(E494:E499)</f>
        <v>32000</v>
      </c>
    </row>
    <row r="494" spans="1:5" ht="12.75">
      <c r="A494" s="33"/>
      <c r="B494" s="33"/>
      <c r="C494" s="3">
        <v>2910</v>
      </c>
      <c r="D494" s="16" t="s">
        <v>274</v>
      </c>
      <c r="E494" s="93">
        <v>29900</v>
      </c>
    </row>
    <row r="495" spans="1:4" ht="12.75">
      <c r="A495" s="33"/>
      <c r="B495" s="33"/>
      <c r="C495" s="3"/>
      <c r="D495" s="16" t="s">
        <v>275</v>
      </c>
    </row>
    <row r="496" spans="1:4" ht="12.75">
      <c r="A496" s="33"/>
      <c r="B496" s="33"/>
      <c r="C496" s="3"/>
      <c r="D496" s="16" t="s">
        <v>276</v>
      </c>
    </row>
    <row r="497" spans="1:4" ht="12.75">
      <c r="A497" s="33"/>
      <c r="B497" s="33"/>
      <c r="C497" s="3"/>
      <c r="D497" s="16" t="s">
        <v>287</v>
      </c>
    </row>
    <row r="498" spans="1:5" ht="12.75">
      <c r="A498" s="33"/>
      <c r="B498" s="33"/>
      <c r="C498" s="6">
        <v>4560</v>
      </c>
      <c r="D498" s="65" t="s">
        <v>277</v>
      </c>
      <c r="E498" s="93">
        <v>2100</v>
      </c>
    </row>
    <row r="499" spans="1:4" ht="12.75">
      <c r="A499" s="33"/>
      <c r="B499" s="33"/>
      <c r="D499" s="65" t="s">
        <v>275</v>
      </c>
    </row>
    <row r="500" spans="1:4" ht="12.75">
      <c r="A500" s="33"/>
      <c r="B500" s="33"/>
      <c r="D500" s="16" t="s">
        <v>276</v>
      </c>
    </row>
    <row r="501" spans="1:4" ht="12.75">
      <c r="A501" s="33"/>
      <c r="B501" s="33"/>
      <c r="D501" s="16" t="s">
        <v>287</v>
      </c>
    </row>
    <row r="502" spans="1:2" ht="13.5" customHeight="1">
      <c r="A502" s="33"/>
      <c r="B502" s="33"/>
    </row>
    <row r="503" spans="1:5" ht="13.5" customHeight="1">
      <c r="A503" s="33"/>
      <c r="B503" s="52" t="s">
        <v>383</v>
      </c>
      <c r="C503" s="53"/>
      <c r="D503" s="64" t="s">
        <v>243</v>
      </c>
      <c r="E503" s="98">
        <f>E506+E520+E533</f>
        <v>7633240</v>
      </c>
    </row>
    <row r="504" spans="1:4" ht="13.5" customHeight="1">
      <c r="A504" s="33"/>
      <c r="B504" s="52"/>
      <c r="C504" s="53"/>
      <c r="D504" s="64" t="s">
        <v>244</v>
      </c>
    </row>
    <row r="505" spans="1:4" ht="13.5" customHeight="1">
      <c r="A505" s="33"/>
      <c r="B505" s="52"/>
      <c r="C505" s="53"/>
      <c r="D505" s="64" t="s">
        <v>267</v>
      </c>
    </row>
    <row r="506" spans="1:5" ht="13.5" customHeight="1">
      <c r="A506" s="33"/>
      <c r="B506" s="52"/>
      <c r="C506" s="53"/>
      <c r="D506" s="64" t="s">
        <v>264</v>
      </c>
      <c r="E506" s="98">
        <f>SUM(E507:E519)</f>
        <v>7470240</v>
      </c>
    </row>
    <row r="507" spans="1:5" ht="13.5" customHeight="1">
      <c r="A507" s="33"/>
      <c r="B507" s="52"/>
      <c r="C507" s="6">
        <v>3020</v>
      </c>
      <c r="D507" t="s">
        <v>381</v>
      </c>
      <c r="E507" s="106">
        <v>2500</v>
      </c>
    </row>
    <row r="508" spans="1:5" ht="13.5" customHeight="1">
      <c r="A508" s="33"/>
      <c r="B508" s="33"/>
      <c r="C508" s="3">
        <v>3110</v>
      </c>
      <c r="D508" s="16" t="s">
        <v>50</v>
      </c>
      <c r="E508" s="106">
        <v>6896133</v>
      </c>
    </row>
    <row r="509" spans="1:5" ht="13.5" customHeight="1">
      <c r="A509" s="33"/>
      <c r="B509" s="33"/>
      <c r="C509" s="6">
        <v>4010</v>
      </c>
      <c r="D509" t="s">
        <v>34</v>
      </c>
      <c r="E509" s="106">
        <v>136000</v>
      </c>
    </row>
    <row r="510" spans="1:5" ht="13.5" customHeight="1">
      <c r="A510" s="33"/>
      <c r="B510" s="33"/>
      <c r="C510" s="6">
        <v>4040</v>
      </c>
      <c r="D510" t="s">
        <v>35</v>
      </c>
      <c r="E510" s="106">
        <v>23228</v>
      </c>
    </row>
    <row r="511" spans="1:5" ht="13.5" customHeight="1">
      <c r="A511" s="33"/>
      <c r="B511" s="33"/>
      <c r="C511" s="6">
        <v>4110</v>
      </c>
      <c r="D511" t="s">
        <v>36</v>
      </c>
      <c r="E511" s="106">
        <v>377184</v>
      </c>
    </row>
    <row r="512" spans="1:5" ht="13.5" customHeight="1">
      <c r="A512" s="33"/>
      <c r="B512" s="33"/>
      <c r="C512" s="6">
        <v>4120</v>
      </c>
      <c r="D512" t="s">
        <v>445</v>
      </c>
      <c r="E512" s="106">
        <v>3874</v>
      </c>
    </row>
    <row r="513" spans="1:5" ht="13.5" customHeight="1">
      <c r="A513" s="33"/>
      <c r="B513" s="33"/>
      <c r="C513" s="6">
        <v>4210</v>
      </c>
      <c r="D513" s="2" t="s">
        <v>39</v>
      </c>
      <c r="E513" s="106">
        <v>5000</v>
      </c>
    </row>
    <row r="514" spans="1:5" ht="13.5" customHeight="1">
      <c r="A514" s="33"/>
      <c r="B514" s="33"/>
      <c r="C514" s="6">
        <v>4260</v>
      </c>
      <c r="D514" s="2" t="s">
        <v>40</v>
      </c>
      <c r="E514" s="106">
        <v>12000</v>
      </c>
    </row>
    <row r="515" spans="1:5" ht="13.5" customHeight="1">
      <c r="A515" s="33"/>
      <c r="B515" s="33"/>
      <c r="C515" s="3">
        <v>4270</v>
      </c>
      <c r="D515" s="15" t="s">
        <v>238</v>
      </c>
      <c r="E515" s="106">
        <v>2000</v>
      </c>
    </row>
    <row r="516" spans="1:5" ht="13.5" customHeight="1">
      <c r="A516" s="33"/>
      <c r="B516" s="33"/>
      <c r="C516" s="3">
        <v>4300</v>
      </c>
      <c r="D516" s="15" t="s">
        <v>117</v>
      </c>
      <c r="E516" s="106">
        <v>6000</v>
      </c>
    </row>
    <row r="517" spans="1:5" ht="13.5" customHeight="1">
      <c r="A517" s="33"/>
      <c r="B517" s="33"/>
      <c r="C517" s="6">
        <v>4440</v>
      </c>
      <c r="D517" t="s">
        <v>66</v>
      </c>
      <c r="E517" s="106">
        <v>5821</v>
      </c>
    </row>
    <row r="518" spans="1:5" ht="13.5" customHeight="1">
      <c r="A518" s="33"/>
      <c r="B518" s="33"/>
      <c r="C518" s="6">
        <v>4700</v>
      </c>
      <c r="D518" t="s">
        <v>214</v>
      </c>
      <c r="E518" s="106">
        <v>500</v>
      </c>
    </row>
    <row r="519" spans="1:5" ht="13.5" customHeight="1">
      <c r="A519" s="33"/>
      <c r="B519" s="33"/>
      <c r="D519" t="s">
        <v>225</v>
      </c>
      <c r="E519" s="106"/>
    </row>
    <row r="520" spans="1:5" ht="13.5" customHeight="1">
      <c r="A520" s="33"/>
      <c r="B520" s="33"/>
      <c r="C520" s="3"/>
      <c r="D520" s="64" t="s">
        <v>265</v>
      </c>
      <c r="E520" s="98">
        <f>SUM(E521:E532)</f>
        <v>100000</v>
      </c>
    </row>
    <row r="521" spans="1:5" ht="13.5" customHeight="1">
      <c r="A521" s="33"/>
      <c r="B521" s="33"/>
      <c r="C521" s="6">
        <v>3020</v>
      </c>
      <c r="D521" t="s">
        <v>381</v>
      </c>
      <c r="E521" s="106">
        <v>500</v>
      </c>
    </row>
    <row r="522" spans="1:5" ht="13.5" customHeight="1">
      <c r="A522" s="33"/>
      <c r="B522" s="33"/>
      <c r="C522" s="6">
        <v>4010</v>
      </c>
      <c r="D522" t="s">
        <v>34</v>
      </c>
      <c r="E522" s="106">
        <v>59637</v>
      </c>
    </row>
    <row r="523" spans="1:5" ht="13.5" customHeight="1">
      <c r="A523" s="33"/>
      <c r="B523" s="33"/>
      <c r="C523" s="6">
        <v>4040</v>
      </c>
      <c r="D523" t="s">
        <v>35</v>
      </c>
      <c r="E523" s="106">
        <v>4000</v>
      </c>
    </row>
    <row r="524" spans="1:5" ht="13.5" customHeight="1">
      <c r="A524" s="33"/>
      <c r="B524" s="33"/>
      <c r="C524" s="6">
        <v>4110</v>
      </c>
      <c r="D524" t="s">
        <v>36</v>
      </c>
      <c r="E524" s="106">
        <v>10000</v>
      </c>
    </row>
    <row r="525" spans="1:5" ht="12.75">
      <c r="A525" s="33"/>
      <c r="B525" s="33"/>
      <c r="C525" s="6">
        <v>4120</v>
      </c>
      <c r="D525" t="s">
        <v>445</v>
      </c>
      <c r="E525" s="106">
        <v>1200</v>
      </c>
    </row>
    <row r="526" spans="1:5" ht="12.75">
      <c r="A526" s="33"/>
      <c r="B526" s="33"/>
      <c r="C526" s="6">
        <v>4210</v>
      </c>
      <c r="D526" s="2" t="s">
        <v>39</v>
      </c>
      <c r="E526" s="106">
        <v>3000</v>
      </c>
    </row>
    <row r="527" spans="1:5" ht="12.75">
      <c r="A527" s="33"/>
      <c r="B527" s="33"/>
      <c r="C527" s="6">
        <v>4260</v>
      </c>
      <c r="D527" s="2" t="s">
        <v>40</v>
      </c>
      <c r="E527" s="106">
        <v>5000</v>
      </c>
    </row>
    <row r="528" spans="1:5" ht="12.75">
      <c r="A528" s="33"/>
      <c r="B528" s="33"/>
      <c r="C528" s="3">
        <v>4270</v>
      </c>
      <c r="D528" s="15" t="s">
        <v>238</v>
      </c>
      <c r="E528" s="106">
        <v>500</v>
      </c>
    </row>
    <row r="529" spans="1:5" ht="12.75">
      <c r="A529" s="33"/>
      <c r="B529" s="33"/>
      <c r="C529" s="3">
        <v>4300</v>
      </c>
      <c r="D529" s="15" t="s">
        <v>117</v>
      </c>
      <c r="E529" s="106">
        <v>14000</v>
      </c>
    </row>
    <row r="530" spans="1:5" ht="12.75">
      <c r="A530" s="33"/>
      <c r="B530" s="33"/>
      <c r="C530" s="6">
        <v>4440</v>
      </c>
      <c r="D530" t="s">
        <v>66</v>
      </c>
      <c r="E530" s="106">
        <v>1663</v>
      </c>
    </row>
    <row r="531" spans="1:5" ht="12.75">
      <c r="A531" s="33"/>
      <c r="B531" s="33"/>
      <c r="C531" s="6">
        <v>4700</v>
      </c>
      <c r="D531" t="s">
        <v>214</v>
      </c>
      <c r="E531" s="106">
        <v>500</v>
      </c>
    </row>
    <row r="532" spans="1:4" ht="12.75">
      <c r="A532" s="33"/>
      <c r="B532" s="33"/>
      <c r="D532" t="s">
        <v>225</v>
      </c>
    </row>
    <row r="533" spans="1:5" ht="12.75">
      <c r="A533" s="33"/>
      <c r="B533" s="33"/>
      <c r="C533" s="3"/>
      <c r="D533" s="64" t="s">
        <v>266</v>
      </c>
      <c r="E533" s="98">
        <f>SUM(E534:E538)</f>
        <v>63000</v>
      </c>
    </row>
    <row r="534" spans="1:5" ht="12.75">
      <c r="A534" s="33"/>
      <c r="B534" s="33"/>
      <c r="C534" s="3">
        <v>2910</v>
      </c>
      <c r="D534" s="16" t="s">
        <v>274</v>
      </c>
      <c r="E534" s="93">
        <v>48000</v>
      </c>
    </row>
    <row r="535" spans="1:4" ht="12.75">
      <c r="A535" s="33"/>
      <c r="B535" s="33"/>
      <c r="C535" s="3"/>
      <c r="D535" s="16" t="s">
        <v>275</v>
      </c>
    </row>
    <row r="536" spans="1:4" ht="12.75">
      <c r="A536" s="33"/>
      <c r="B536" s="33"/>
      <c r="C536" s="3"/>
      <c r="D536" s="16" t="s">
        <v>276</v>
      </c>
    </row>
    <row r="537" spans="1:4" ht="12.75">
      <c r="A537" s="33"/>
      <c r="B537" s="33"/>
      <c r="C537" s="3"/>
      <c r="D537" s="16" t="s">
        <v>287</v>
      </c>
    </row>
    <row r="538" spans="1:5" ht="12.75">
      <c r="A538" s="33"/>
      <c r="B538" s="33"/>
      <c r="C538" s="6">
        <v>4560</v>
      </c>
      <c r="D538" s="65" t="s">
        <v>277</v>
      </c>
      <c r="E538" s="93">
        <v>15000</v>
      </c>
    </row>
    <row r="539" spans="1:4" ht="12.75">
      <c r="A539" s="33"/>
      <c r="B539" s="33"/>
      <c r="D539" s="65" t="s">
        <v>275</v>
      </c>
    </row>
    <row r="540" spans="1:4" ht="12.75">
      <c r="A540" s="33"/>
      <c r="B540" s="33"/>
      <c r="D540" s="16" t="s">
        <v>276</v>
      </c>
    </row>
    <row r="541" spans="1:4" ht="12.75">
      <c r="A541" s="33"/>
      <c r="B541" s="33"/>
      <c r="D541" s="16" t="s">
        <v>287</v>
      </c>
    </row>
    <row r="542" spans="1:4" ht="12.75">
      <c r="A542" s="33"/>
      <c r="B542" s="33"/>
      <c r="D542" s="16"/>
    </row>
    <row r="543" spans="1:5" ht="12.75">
      <c r="A543" s="33"/>
      <c r="B543" s="56">
        <v>85513</v>
      </c>
      <c r="C543" s="56"/>
      <c r="D543" s="55" t="s">
        <v>114</v>
      </c>
      <c r="E543" s="98">
        <f>E549</f>
        <v>81184</v>
      </c>
    </row>
    <row r="544" spans="1:4" ht="12.75">
      <c r="A544" s="33"/>
      <c r="B544" s="56"/>
      <c r="C544" s="56"/>
      <c r="D544" s="55" t="s">
        <v>415</v>
      </c>
    </row>
    <row r="545" spans="1:4" ht="12.75">
      <c r="A545" s="33"/>
      <c r="B545" s="56"/>
      <c r="C545" s="56"/>
      <c r="D545" s="55" t="s">
        <v>416</v>
      </c>
    </row>
    <row r="546" spans="1:4" ht="12.75">
      <c r="A546" s="33"/>
      <c r="B546" s="56"/>
      <c r="C546" s="56"/>
      <c r="D546" s="55" t="s">
        <v>417</v>
      </c>
    </row>
    <row r="547" spans="1:4" ht="12.75">
      <c r="A547" s="33"/>
      <c r="B547" s="56"/>
      <c r="C547" s="56"/>
      <c r="D547" s="55" t="s">
        <v>418</v>
      </c>
    </row>
    <row r="548" spans="1:4" ht="12.75">
      <c r="A548" s="33"/>
      <c r="B548" s="56"/>
      <c r="C548" s="56"/>
      <c r="D548" s="55" t="s">
        <v>419</v>
      </c>
    </row>
    <row r="549" spans="1:5" ht="12.75">
      <c r="A549" s="33"/>
      <c r="B549" s="6"/>
      <c r="C549" s="6">
        <v>4130</v>
      </c>
      <c r="D549" t="s">
        <v>112</v>
      </c>
      <c r="E549" s="93">
        <v>81184</v>
      </c>
    </row>
    <row r="550" spans="1:4" ht="12.75">
      <c r="A550" s="33"/>
      <c r="B550" s="33"/>
      <c r="C550" s="3"/>
      <c r="D550" s="16"/>
    </row>
    <row r="551" spans="1:5" ht="12.75">
      <c r="A551" s="7">
        <v>854</v>
      </c>
      <c r="B551" s="7"/>
      <c r="C551" s="7"/>
      <c r="D551" s="5" t="s">
        <v>46</v>
      </c>
      <c r="E551" s="98">
        <f>E552</f>
        <v>10000</v>
      </c>
    </row>
    <row r="552" spans="1:5" ht="12.75">
      <c r="A552" s="33"/>
      <c r="B552" s="33" t="s">
        <v>205</v>
      </c>
      <c r="C552" s="3"/>
      <c r="D552" s="16" t="s">
        <v>380</v>
      </c>
      <c r="E552" s="93">
        <f>E553</f>
        <v>10000</v>
      </c>
    </row>
    <row r="553" spans="1:5" ht="12.75">
      <c r="A553" s="33"/>
      <c r="B553" s="7"/>
      <c r="C553" s="6">
        <v>3240</v>
      </c>
      <c r="D553" t="s">
        <v>196</v>
      </c>
      <c r="E553" s="93">
        <v>10000</v>
      </c>
    </row>
    <row r="554" spans="1:5" ht="12.75">
      <c r="A554" s="33"/>
      <c r="B554" s="7"/>
      <c r="E554"/>
    </row>
    <row r="555" spans="1:5" ht="12.75">
      <c r="A555" s="33"/>
      <c r="B555" s="33"/>
      <c r="C555" s="3"/>
      <c r="D555" s="16"/>
      <c r="E555"/>
    </row>
    <row r="556" spans="1:5" ht="12.75">
      <c r="A556" s="33"/>
      <c r="B556" s="33"/>
      <c r="C556" s="3"/>
      <c r="D556" s="16"/>
      <c r="E556"/>
    </row>
    <row r="557" spans="1:5" ht="12.75">
      <c r="A557" s="33"/>
      <c r="B557" s="33"/>
      <c r="C557" s="3"/>
      <c r="D557" s="16"/>
      <c r="E557"/>
    </row>
    <row r="558" spans="1:4" ht="12.75">
      <c r="A558" s="33"/>
      <c r="B558" s="33"/>
      <c r="C558" s="3"/>
      <c r="D558" s="1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2022-02-08T13:40:42Z</cp:lastPrinted>
  <dcterms:created xsi:type="dcterms:W3CDTF">2014-09-04T08:28:49Z</dcterms:created>
  <dcterms:modified xsi:type="dcterms:W3CDTF">2022-02-09T10:50:37Z</dcterms:modified>
  <cp:category/>
  <cp:version/>
  <cp:contentType/>
  <cp:contentStatus/>
</cp:coreProperties>
</file>