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1"/>
  </bookViews>
  <sheets>
    <sheet name="Plan 2022" sheetId="1" r:id="rId1"/>
    <sheet name="Plan 2022r" sheetId="2" r:id="rId2"/>
    <sheet name="Arkusz9" sheetId="3" r:id="rId3"/>
    <sheet name="Arkusz10" sheetId="4" r:id="rId4"/>
    <sheet name="Arkusz11" sheetId="5" r:id="rId5"/>
    <sheet name="Arkusz12" sheetId="6" r:id="rId6"/>
    <sheet name="Arkusz13" sheetId="7" r:id="rId7"/>
    <sheet name="Arkusz14" sheetId="8" r:id="rId8"/>
    <sheet name="Arkusz15" sheetId="9" r:id="rId9"/>
    <sheet name="Arkusz16" sheetId="10" r:id="rId10"/>
  </sheets>
  <definedNames/>
  <calcPr fullCalcOnLoad="1"/>
</workbook>
</file>

<file path=xl/sharedStrings.xml><?xml version="1.0" encoding="utf-8"?>
<sst xmlns="http://schemas.openxmlformats.org/spreadsheetml/2006/main" count="1427" uniqueCount="362">
  <si>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</si>
  <si>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</si>
  <si>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</si>
  <si>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</si>
  <si>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</si>
  <si>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</si>
  <si>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</si>
  <si>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</si>
  <si>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</si>
  <si>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</si>
  <si>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</si>
  <si>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</si>
  <si>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Oświata i wychowanie</t>
  </si>
  <si>
    <t>Załącznik Nr 8</t>
  </si>
  <si>
    <t>Miejski Ośrodek Pomocy Społecznej</t>
  </si>
  <si>
    <t xml:space="preserve">Miejski Dom Kultury 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</si>
  <si>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</si>
  <si>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</si>
  <si>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</si>
  <si>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</si>
  <si>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</si>
  <si>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</si>
  <si>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</si>
  <si>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</si>
  <si>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</si>
  <si>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</si>
  <si>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</si>
  <si>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13</t>
  </si>
  <si>
    <t>Załącznik Nr 15</t>
  </si>
  <si>
    <t>Załącznik Nr 17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</si>
  <si>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</si>
  <si>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</si>
  <si>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</si>
  <si>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</si>
  <si>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</si>
  <si>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</si>
  <si>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</si>
  <si>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</si>
  <si>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</si>
  <si>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</si>
  <si>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</si>
  <si>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Ochotnicze straże pożarne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</si>
  <si>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</si>
  <si>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</si>
  <si>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</si>
  <si>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</si>
  <si>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</si>
  <si>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</si>
  <si>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</si>
  <si>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</si>
  <si>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</si>
  <si>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</si>
  <si>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</si>
  <si>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</si>
  <si>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</si>
  <si>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</si>
  <si>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</si>
  <si>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</si>
  <si>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</si>
  <si>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</si>
  <si>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</si>
  <si>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</si>
  <si>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</si>
  <si>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Kultura i ochrona dziedzictwa narodowego</t>
  </si>
  <si>
    <t>Domy i ośrodki kultury,świetlice i kluby</t>
  </si>
  <si>
    <t>Instytucje kultury fizycznej</t>
  </si>
  <si>
    <t>Podatek od nieruchomości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</si>
  <si>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</si>
  <si>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</si>
  <si>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</si>
  <si>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</si>
  <si>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</si>
  <si>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</si>
  <si>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</si>
  <si>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</si>
  <si>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</si>
  <si>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</si>
  <si>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</si>
  <si>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</si>
  <si>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</si>
  <si>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</si>
  <si>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</si>
  <si>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</si>
  <si>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</si>
  <si>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>60016</t>
  </si>
  <si>
    <t>Transport i łączność / zadania własne/</t>
  </si>
  <si>
    <t>754</t>
  </si>
  <si>
    <t>75412</t>
  </si>
  <si>
    <t>75495</t>
  </si>
  <si>
    <t>75414</t>
  </si>
  <si>
    <t>Obrona cywilna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</si>
  <si>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</si>
  <si>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</si>
  <si>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</si>
  <si>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</si>
  <si>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</si>
  <si>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</si>
  <si>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</si>
  <si>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</si>
  <si>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</si>
  <si>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</si>
  <si>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</si>
  <si>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</si>
  <si>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</si>
  <si>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</si>
  <si>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Urzędy wojewódzkie</t>
  </si>
  <si>
    <t>85154</t>
  </si>
  <si>
    <t>Składki na ubezpieczenia zdrowotne</t>
  </si>
  <si>
    <t xml:space="preserve">Kwota planu </t>
  </si>
  <si>
    <t xml:space="preserve">Składki na ubezpieczenie zdrowotne opłacane za </t>
  </si>
  <si>
    <t>851</t>
  </si>
  <si>
    <t xml:space="preserve">Zakup usług pozostałych </t>
  </si>
  <si>
    <t>60017</t>
  </si>
  <si>
    <t xml:space="preserve">Drogi wewnętrzne </t>
  </si>
  <si>
    <t>710</t>
  </si>
  <si>
    <t>Działalność usługowa</t>
  </si>
  <si>
    <t>Załącznik Nr 1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</si>
  <si>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</si>
  <si>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</si>
  <si>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</si>
  <si>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</si>
  <si>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Dokształcanie i doskonalenie nauczycieli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</si>
  <si>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</si>
  <si>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</si>
  <si>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</si>
  <si>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</si>
  <si>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</si>
  <si>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</si>
  <si>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</si>
  <si>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</si>
  <si>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71095</t>
  </si>
  <si>
    <t>Pomoc społeczna</t>
  </si>
  <si>
    <t>852</t>
  </si>
  <si>
    <t>71004</t>
  </si>
  <si>
    <t>Plany zagospodarowania przestrzennego</t>
  </si>
  <si>
    <t>80195</t>
  </si>
  <si>
    <t>Domy pomocy społecznej</t>
  </si>
  <si>
    <t>Różne opłaty i składki</t>
  </si>
  <si>
    <t>osoby pobierające niektóre świadczenia z pomocy społ.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</si>
  <si>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</si>
  <si>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</si>
  <si>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</si>
  <si>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</si>
  <si>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</si>
  <si>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</si>
  <si>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</si>
  <si>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</si>
  <si>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</si>
  <si>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</si>
  <si>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</si>
  <si>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</si>
  <si>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</si>
  <si>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Opłaty na rzecz budżetu państwa</t>
  </si>
  <si>
    <t>ubezpieczenia emerytalne i rentowe</t>
  </si>
  <si>
    <t>85153</t>
  </si>
  <si>
    <t>Zwalczanie narkomanii</t>
  </si>
  <si>
    <t>85295</t>
  </si>
  <si>
    <t>terytorialnego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</si>
  <si>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</si>
  <si>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</si>
  <si>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</si>
  <si>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</si>
  <si>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</si>
  <si>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</si>
  <si>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</si>
  <si>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</si>
  <si>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</si>
  <si>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</si>
  <si>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</si>
  <si>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</si>
  <si>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</si>
  <si>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Załącznik Nr 18</t>
  </si>
  <si>
    <t>Gospodarka i komunalna i ochrona srodowiska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</si>
  <si>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</si>
  <si>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</si>
  <si>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</si>
  <si>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</si>
  <si>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</si>
  <si>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</si>
  <si>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</si>
  <si>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</si>
  <si>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</si>
  <si>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</si>
  <si>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</si>
  <si>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</si>
  <si>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</si>
  <si>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</si>
  <si>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</si>
  <si>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</si>
  <si>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</si>
  <si>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</si>
  <si>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</si>
  <si>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</si>
  <si>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</si>
  <si>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</si>
  <si>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</si>
  <si>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 xml:space="preserve">Wydział Inwestycji </t>
  </si>
  <si>
    <t xml:space="preserve">Kary i odszkodowania wypłacwane na rzecz osób </t>
  </si>
  <si>
    <t xml:space="preserve">Ośrodki pomocy społecznej </t>
  </si>
  <si>
    <t xml:space="preserve">Opłaty z tytułu zakupu usług telekomunikacyjnych </t>
  </si>
  <si>
    <t>Stołówki szkolne i przedszkolne</t>
  </si>
  <si>
    <t>Przedszkola</t>
  </si>
  <si>
    <t>90002</t>
  </si>
  <si>
    <t>Gospodarka odpadami</t>
  </si>
  <si>
    <t>80104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</si>
  <si>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</si>
  <si>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</si>
  <si>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</si>
  <si>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</si>
  <si>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</si>
  <si>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</si>
  <si>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</si>
  <si>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75421</t>
  </si>
  <si>
    <t>Zarzadzanie kryzysowe</t>
  </si>
  <si>
    <t>realizowane na podstawie porozumień /umów/ między</t>
  </si>
  <si>
    <t>jednostkami samorzadu terytorialnego</t>
  </si>
  <si>
    <t>Wpłaty na Państwowy Fundusz Rehabilitacji Osób Niepełnospr.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</si>
  <si>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</si>
  <si>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</si>
  <si>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</si>
  <si>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</si>
  <si>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</si>
  <si>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</si>
  <si>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</si>
  <si>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Wydatki na zakup i objęcie akcji, wniesienie wkładów do</t>
  </si>
  <si>
    <t>Drogi wewnętrzne</t>
  </si>
  <si>
    <t xml:space="preserve">spółek prawa handlowego oraz na uzupełnienie funduszy </t>
  </si>
  <si>
    <t xml:space="preserve">Gospodarka odpadami  </t>
  </si>
  <si>
    <t>statutowych banków państw. i innych instytucji finansow.</t>
  </si>
  <si>
    <t xml:space="preserve">Różne wydatki na rzecz osób fizycznych </t>
  </si>
  <si>
    <t xml:space="preserve">Zakup usług przez jednostki samorzadu terytorialnego </t>
  </si>
  <si>
    <t xml:space="preserve">Muzeum Miasta Turku </t>
  </si>
  <si>
    <t>im. Józefa Mehoffera</t>
  </si>
  <si>
    <t xml:space="preserve">Miejska Biblioteka Publiczna im. Włodzimiwrza Pietrzaka </t>
  </si>
  <si>
    <t>Wydział  Mienia Komunalnego</t>
  </si>
  <si>
    <t>Bezpieczeństwo publiczne i ochrona przeciwpożar.</t>
  </si>
  <si>
    <t>Dotacja celowa z budżetu na finansowanie lub dofinans.</t>
  </si>
  <si>
    <t>zadań zleconych do realizacji stowarzyszeniom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</si>
  <si>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</si>
  <si>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</si>
  <si>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</si>
  <si>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</si>
  <si>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</si>
  <si>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</si>
  <si>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</si>
  <si>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</si>
  <si>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</si>
  <si>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</si>
  <si>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</si>
  <si>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</si>
  <si>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</si>
  <si>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</si>
  <si>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</si>
  <si>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</si>
  <si>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</si>
  <si>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</si>
  <si>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</si>
  <si>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</si>
  <si>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</si>
  <si>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</si>
  <si>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</si>
  <si>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</si>
  <si>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Wspólna obsługa jednostek samorzadu terytorialnego</t>
  </si>
  <si>
    <t>Administracja publiczna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</si>
  <si>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</si>
  <si>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</si>
  <si>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</si>
  <si>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</si>
  <si>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</si>
  <si>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</si>
  <si>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</si>
  <si>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</si>
  <si>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Wydatki osobowe nie zaliczone do wynagrodzeń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</si>
  <si>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</si>
  <si>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</si>
  <si>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</si>
  <si>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</si>
  <si>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</si>
  <si>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Pozostałe zadania w zakresie polityki społecznej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</si>
  <si>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</si>
  <si>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</si>
  <si>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</si>
  <si>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</si>
  <si>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</si>
  <si>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</si>
  <si>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14</t>
  </si>
  <si>
    <t>Załącznik Nr 16</t>
  </si>
  <si>
    <t>Pomoc materialna dla uczniów o charakterze motywacyjnym</t>
  </si>
  <si>
    <t>853</t>
  </si>
  <si>
    <t>90001</t>
  </si>
  <si>
    <t>Gospodarka ściekowa i ochrona wód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</si>
  <si>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</si>
  <si>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</si>
  <si>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</si>
  <si>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</si>
  <si>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Koszty postepowania sądowego i prokuratorskiego</t>
  </si>
  <si>
    <t>Dotacje celowe z budzetu na finansowanie lub dofinansowanie kosztów</t>
  </si>
  <si>
    <t xml:space="preserve">realizacji inwestycji i zakupów inwestycyjnych innych jednostek </t>
  </si>
  <si>
    <t>sektora finansów publicznych</t>
  </si>
  <si>
    <t>Usługi opiekuńcze i specjalistyczne usługi opiekuńcz. - zadania zlecone</t>
  </si>
  <si>
    <t xml:space="preserve">nauki i metod pracy dla dzieci w przedszkolach, oddziałach </t>
  </si>
  <si>
    <t>Wpaty na PPK finansowane przez podmiot zatrudniajacy</t>
  </si>
  <si>
    <t xml:space="preserve">Stanowiska ds. ochrony ludności i bezpieczeństwa 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</si>
  <si>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</si>
  <si>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</si>
  <si>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</si>
  <si>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</si>
  <si>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</si>
  <si>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</si>
  <si>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</si>
  <si>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</si>
  <si>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</si>
  <si>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</si>
  <si>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85416</t>
  </si>
  <si>
    <t>Pomoc materialna dla uczniów o charakterze</t>
  </si>
  <si>
    <t>motywacyjnym</t>
  </si>
  <si>
    <t>Pozostała działaność - Turkowski Klub Senior +</t>
  </si>
  <si>
    <t xml:space="preserve">Dotacja celowa z budżetu dla pozostałych jednostek zaliczanych </t>
  </si>
  <si>
    <t>do sektora finansów publicznych</t>
  </si>
  <si>
    <t>Plan wydatków na rok 2022</t>
  </si>
  <si>
    <t>Plan dotacji na 2022.</t>
  </si>
  <si>
    <t>Plan dotacji na 2022r.</t>
  </si>
  <si>
    <t>Plan wydatków na 2022r.</t>
  </si>
  <si>
    <t>Plan wydatków na 2022.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</si>
  <si>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</si>
  <si>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</si>
  <si>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</si>
  <si>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</si>
  <si>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</si>
  <si>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</si>
  <si>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</si>
  <si>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odpisy na zakładowy fund. św. socj.</t>
  </si>
  <si>
    <t xml:space="preserve">Wynagrodzenia osobowe nauczycieli </t>
  </si>
  <si>
    <t>Dodatkow3e wynagrodzenia roczne nauczycieli</t>
  </si>
  <si>
    <t>Płatne parkowanie</t>
  </si>
  <si>
    <t>60019</t>
  </si>
  <si>
    <t>60020</t>
  </si>
  <si>
    <t>Funkcjonowanie przystanków komunikacyjnych</t>
  </si>
  <si>
    <t>70007</t>
  </si>
  <si>
    <t>Gospodarowanie mieszkaniowym zasobem gminy</t>
  </si>
  <si>
    <t>/lokale komunalne użytkowe/</t>
  </si>
  <si>
    <t>- Inkubator</t>
  </si>
  <si>
    <t>75404</t>
  </si>
  <si>
    <t>Komendy Wojewódzkie Policji</t>
  </si>
  <si>
    <t>Wpłaty jednostek na państwowy fundusz celowy</t>
  </si>
  <si>
    <t xml:space="preserve">Pozostała działalność /Miejski Plan Adaprtacji </t>
  </si>
  <si>
    <t>do Zmiany Klimatu/</t>
  </si>
  <si>
    <t>-Czyste powietrze</t>
  </si>
  <si>
    <t>Ośrodki pomocy społecznej - zadanie zlecone</t>
  </si>
  <si>
    <t xml:space="preserve">Wpłaty jednostek na państwowy fundusz celowy na </t>
  </si>
  <si>
    <t>finansowanie i dofinansowanie zadań inwestycyjnych</t>
  </si>
  <si>
    <t xml:space="preserve">Dotacja celowa na pomoc finansową udzielaną między </t>
  </si>
  <si>
    <t>jednostkami samorzadu terytorialnego na dofinansowanie</t>
  </si>
  <si>
    <t>własnych zadań biezacych</t>
  </si>
  <si>
    <t>jednostek sektora finansów publicznych</t>
  </si>
  <si>
    <t xml:space="preserve">realizacji inwestycji i zakupów inwestycyjnych innych </t>
  </si>
  <si>
    <t>Dotacje celowe z budzetu na finansowanie lub dofinansowanie</t>
  </si>
  <si>
    <t xml:space="preserve">kosztów realizacji inwestycji i zakupów inwestycyjnych </t>
  </si>
  <si>
    <t>innych jednostek sektora finansów publicznych</t>
  </si>
  <si>
    <t>do Zarządzenia Nr 16/22</t>
  </si>
  <si>
    <t>z dnia 18.02.2022 r.</t>
  </si>
  <si>
    <t>z dnia 18.02.2022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</si>
</sst>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9"/>
  <sheetViews>
    <sheetView workbookViewId="0" topLeftCell="A677">
      <selection activeCell="D323" sqref="D323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65" customWidth="1"/>
    <col min="6" max="6" width="6.625" style="0" customWidth="1"/>
    <col min="7" max="7" width="22.125" style="65" bestFit="1" customWidth="1"/>
    <col min="9" max="9" width="11.75390625" style="0" bestFit="1" customWidth="1"/>
  </cols>
  <sheetData>
    <row r="1" ht="12.75">
      <c r="E1" s="65" t="s">
        <v>116</v>
      </c>
    </row>
    <row r="2" spans="4:5" ht="12.75">
      <c r="D2" s="7" t="s">
        <v>319</v>
      </c>
      <c r="E2" s="65" t="s">
        <v>359</v>
      </c>
    </row>
    <row r="3" spans="4:5" ht="12.75">
      <c r="D3" s="6" t="s">
        <v>4</v>
      </c>
      <c r="E3" s="65" t="s">
        <v>125</v>
      </c>
    </row>
    <row r="4" spans="4:5" ht="12.75">
      <c r="D4" s="6"/>
      <c r="E4" s="65" t="s">
        <v>360</v>
      </c>
    </row>
    <row r="5" spans="1:7" ht="12.75">
      <c r="A5" s="1" t="s">
        <v>0</v>
      </c>
      <c r="B5" s="1" t="s">
        <v>5</v>
      </c>
      <c r="C5" s="1" t="s">
        <v>6</v>
      </c>
      <c r="D5" s="1" t="s">
        <v>7</v>
      </c>
      <c r="E5" s="67" t="s">
        <v>108</v>
      </c>
      <c r="G5" s="70"/>
    </row>
    <row r="6" spans="1:5" ht="12.75">
      <c r="A6" s="7">
        <v>801</v>
      </c>
      <c r="B6" s="7"/>
      <c r="C6" s="7"/>
      <c r="D6" s="5" t="s">
        <v>12</v>
      </c>
      <c r="E6" s="70">
        <f>SUM(E7+E43+E48+E60+E29)</f>
        <v>7897641.29</v>
      </c>
    </row>
    <row r="7" spans="1:7" s="5" customFormat="1" ht="12.75">
      <c r="A7" s="7"/>
      <c r="B7" s="7">
        <v>80101</v>
      </c>
      <c r="C7" s="7"/>
      <c r="D7" s="5" t="s">
        <v>2</v>
      </c>
      <c r="E7" s="70">
        <f>SUM(E8:E28)</f>
        <v>6703371.29</v>
      </c>
      <c r="G7" s="70"/>
    </row>
    <row r="8" spans="3:9" ht="12.75">
      <c r="C8" s="6">
        <v>3020</v>
      </c>
      <c r="D8" t="s">
        <v>45</v>
      </c>
      <c r="E8" s="65">
        <v>40000</v>
      </c>
      <c r="G8" s="71"/>
      <c r="I8" s="65"/>
    </row>
    <row r="9" spans="3:9" ht="12.75">
      <c r="C9" s="6">
        <v>4010</v>
      </c>
      <c r="D9" t="s">
        <v>46</v>
      </c>
      <c r="E9" s="65">
        <v>844238</v>
      </c>
      <c r="G9" s="71"/>
      <c r="I9" s="65"/>
    </row>
    <row r="10" spans="3:9" ht="12.75">
      <c r="C10" s="6">
        <v>4040</v>
      </c>
      <c r="D10" t="s">
        <v>47</v>
      </c>
      <c r="E10" s="65">
        <v>63150</v>
      </c>
      <c r="G10" s="71"/>
      <c r="I10" s="65"/>
    </row>
    <row r="11" spans="3:9" ht="12.75">
      <c r="C11" s="6">
        <v>4110</v>
      </c>
      <c r="D11" t="s">
        <v>48</v>
      </c>
      <c r="E11" s="65">
        <v>937769</v>
      </c>
      <c r="G11" s="71"/>
      <c r="I11" s="65"/>
    </row>
    <row r="12" spans="3:9" ht="12.75">
      <c r="C12" s="6">
        <v>4120</v>
      </c>
      <c r="D12" t="s">
        <v>307</v>
      </c>
      <c r="E12" s="65">
        <v>133524</v>
      </c>
      <c r="G12" s="71"/>
      <c r="I12" s="65"/>
    </row>
    <row r="13" spans="3:9" ht="12.75">
      <c r="C13" s="6">
        <v>4170</v>
      </c>
      <c r="D13" t="s">
        <v>144</v>
      </c>
      <c r="E13" s="65">
        <v>20000</v>
      </c>
      <c r="G13" s="71"/>
      <c r="I13" s="65"/>
    </row>
    <row r="14" spans="3:9" ht="12.75">
      <c r="C14" s="6">
        <v>4210</v>
      </c>
      <c r="D14" t="s">
        <v>51</v>
      </c>
      <c r="E14" s="65">
        <v>60000</v>
      </c>
      <c r="G14" s="71"/>
      <c r="I14" s="65"/>
    </row>
    <row r="15" spans="3:7" ht="12.75">
      <c r="C15" s="6">
        <v>4240</v>
      </c>
      <c r="D15" t="s">
        <v>250</v>
      </c>
      <c r="E15" s="65">
        <v>22000</v>
      </c>
      <c r="G15" s="71"/>
    </row>
    <row r="16" spans="3:7" ht="12.75">
      <c r="C16" s="6">
        <v>4260</v>
      </c>
      <c r="D16" t="s">
        <v>52</v>
      </c>
      <c r="E16" s="65">
        <v>270000</v>
      </c>
      <c r="G16" s="71"/>
    </row>
    <row r="17" spans="3:7" ht="12.75">
      <c r="C17" s="6">
        <v>4270</v>
      </c>
      <c r="D17" t="s">
        <v>53</v>
      </c>
      <c r="E17" s="65">
        <v>24000</v>
      </c>
      <c r="G17" s="71"/>
    </row>
    <row r="18" spans="3:7" ht="12.75">
      <c r="C18" s="6">
        <v>4280</v>
      </c>
      <c r="D18" t="s">
        <v>159</v>
      </c>
      <c r="E18" s="65">
        <v>6000</v>
      </c>
      <c r="G18" s="71"/>
    </row>
    <row r="19" spans="3:7" ht="12.75">
      <c r="C19" s="6">
        <v>4300</v>
      </c>
      <c r="D19" t="s">
        <v>54</v>
      </c>
      <c r="E19" s="65">
        <v>110000</v>
      </c>
      <c r="G19" s="71"/>
    </row>
    <row r="20" spans="3:7" ht="12.75">
      <c r="C20" s="6">
        <v>4360</v>
      </c>
      <c r="D20" t="s">
        <v>199</v>
      </c>
      <c r="E20" s="65">
        <v>15000</v>
      </c>
      <c r="G20" s="71"/>
    </row>
    <row r="21" spans="3:7" ht="12.75">
      <c r="C21" s="6">
        <v>4410</v>
      </c>
      <c r="D21" t="s">
        <v>55</v>
      </c>
      <c r="E21" s="65">
        <v>3600</v>
      </c>
      <c r="G21" s="71"/>
    </row>
    <row r="22" spans="3:7" ht="12.75">
      <c r="C22" s="6">
        <v>4430</v>
      </c>
      <c r="D22" t="s">
        <v>56</v>
      </c>
      <c r="E22" s="65">
        <v>9000</v>
      </c>
      <c r="G22" s="71"/>
    </row>
    <row r="23" spans="3:7" ht="12.75">
      <c r="C23" s="6">
        <v>4440</v>
      </c>
      <c r="D23" t="s">
        <v>57</v>
      </c>
      <c r="E23" s="65">
        <v>203402</v>
      </c>
      <c r="G23" s="71"/>
    </row>
    <row r="24" spans="3:7" ht="12.75">
      <c r="C24" s="6">
        <v>4700</v>
      </c>
      <c r="D24" t="s">
        <v>189</v>
      </c>
      <c r="E24" s="65">
        <v>1000</v>
      </c>
      <c r="G24" s="71"/>
    </row>
    <row r="25" spans="3:7" ht="12.75">
      <c r="C25" s="6">
        <v>4710</v>
      </c>
      <c r="D25" t="s">
        <v>301</v>
      </c>
      <c r="E25" s="65">
        <v>15000</v>
      </c>
      <c r="G25" s="71"/>
    </row>
    <row r="26" spans="3:7" ht="12.75">
      <c r="C26" s="6">
        <v>4790</v>
      </c>
      <c r="D26" t="s">
        <v>324</v>
      </c>
      <c r="E26" s="65">
        <v>3532103</v>
      </c>
      <c r="G26" s="71"/>
    </row>
    <row r="27" spans="3:7" ht="12.75">
      <c r="C27" s="6">
        <v>4800</v>
      </c>
      <c r="D27" t="s">
        <v>325</v>
      </c>
      <c r="E27" s="65">
        <v>326240</v>
      </c>
      <c r="G27" s="71"/>
    </row>
    <row r="28" spans="3:7" ht="12.75">
      <c r="C28" s="6">
        <v>6060</v>
      </c>
      <c r="D28" t="s">
        <v>80</v>
      </c>
      <c r="E28" s="65">
        <v>67345.29</v>
      </c>
      <c r="G28" s="71"/>
    </row>
    <row r="29" spans="2:7" ht="12.75">
      <c r="B29" s="50">
        <v>80107</v>
      </c>
      <c r="C29" s="50"/>
      <c r="D29" s="49" t="s">
        <v>59</v>
      </c>
      <c r="E29" s="72">
        <f>SUM(E30:E41)</f>
        <v>346475</v>
      </c>
      <c r="G29" s="71"/>
    </row>
    <row r="30" spans="3:7" ht="12.75">
      <c r="C30" s="6">
        <v>3020</v>
      </c>
      <c r="D30" t="s">
        <v>45</v>
      </c>
      <c r="E30" s="65">
        <v>2170</v>
      </c>
      <c r="G30" s="71"/>
    </row>
    <row r="31" spans="3:7" ht="12.75">
      <c r="C31" s="6">
        <v>4110</v>
      </c>
      <c r="D31" t="s">
        <v>48</v>
      </c>
      <c r="E31" s="65">
        <v>42303</v>
      </c>
      <c r="G31" s="71"/>
    </row>
    <row r="32" spans="3:7" ht="12.75">
      <c r="C32" s="6">
        <v>4120</v>
      </c>
      <c r="D32" t="s">
        <v>328</v>
      </c>
      <c r="E32" s="65">
        <v>6030</v>
      </c>
      <c r="G32" s="71"/>
    </row>
    <row r="33" spans="3:7" ht="12.75">
      <c r="C33" s="6">
        <v>4210</v>
      </c>
      <c r="D33" t="s">
        <v>51</v>
      </c>
      <c r="E33" s="65">
        <v>4800</v>
      </c>
      <c r="G33" s="71"/>
    </row>
    <row r="34" spans="3:7" ht="12.75">
      <c r="C34" s="6">
        <v>4240</v>
      </c>
      <c r="D34" t="s">
        <v>329</v>
      </c>
      <c r="E34" s="65">
        <v>2000</v>
      </c>
      <c r="G34" s="71"/>
    </row>
    <row r="35" spans="3:7" ht="12.75">
      <c r="C35" s="6">
        <v>4260</v>
      </c>
      <c r="D35" t="s">
        <v>52</v>
      </c>
      <c r="E35" s="65">
        <v>30000</v>
      </c>
      <c r="G35" s="71"/>
    </row>
    <row r="36" spans="3:7" ht="12.75">
      <c r="C36" s="6">
        <v>4270</v>
      </c>
      <c r="D36" t="s">
        <v>53</v>
      </c>
      <c r="E36" s="65">
        <v>800</v>
      </c>
      <c r="G36" s="71"/>
    </row>
    <row r="37" spans="3:7" ht="12.75">
      <c r="C37" s="6">
        <v>4300</v>
      </c>
      <c r="D37" t="s">
        <v>54</v>
      </c>
      <c r="E37" s="65">
        <v>1200</v>
      </c>
      <c r="G37" s="71"/>
    </row>
    <row r="38" spans="3:7" ht="12.75">
      <c r="C38" s="6">
        <v>4440</v>
      </c>
      <c r="D38" t="s">
        <v>57</v>
      </c>
      <c r="E38" s="65">
        <v>11083</v>
      </c>
      <c r="G38" s="71"/>
    </row>
    <row r="39" spans="3:7" ht="12.75">
      <c r="C39" s="6">
        <v>4710</v>
      </c>
      <c r="D39" t="s">
        <v>330</v>
      </c>
      <c r="E39" s="65">
        <v>1000</v>
      </c>
      <c r="G39" s="71"/>
    </row>
    <row r="40" spans="3:7" ht="12.75">
      <c r="C40" s="6">
        <v>4790</v>
      </c>
      <c r="D40" t="s">
        <v>326</v>
      </c>
      <c r="E40" s="65">
        <v>222729</v>
      </c>
      <c r="G40" s="71"/>
    </row>
    <row r="41" spans="3:7" ht="12.75">
      <c r="C41" s="6">
        <v>4800</v>
      </c>
      <c r="D41" t="s">
        <v>327</v>
      </c>
      <c r="E41" s="65">
        <v>22360</v>
      </c>
      <c r="G41" s="71"/>
    </row>
    <row r="42" ht="12.75">
      <c r="G42" s="71"/>
    </row>
    <row r="43" spans="2:5" ht="12.75">
      <c r="B43" s="7">
        <v>80146</v>
      </c>
      <c r="C43" s="7"/>
      <c r="D43" s="5" t="s">
        <v>121</v>
      </c>
      <c r="E43" s="70">
        <f>SUM(E44:E47)</f>
        <v>31814</v>
      </c>
    </row>
    <row r="44" spans="2:5" ht="12.75">
      <c r="B44" s="7"/>
      <c r="C44" s="6">
        <v>4210</v>
      </c>
      <c r="D44" t="s">
        <v>51</v>
      </c>
      <c r="E44" s="94">
        <v>6000</v>
      </c>
    </row>
    <row r="45" spans="2:5" ht="12.75">
      <c r="B45" s="7"/>
      <c r="C45" s="6">
        <v>4300</v>
      </c>
      <c r="D45" t="s">
        <v>54</v>
      </c>
      <c r="E45" s="94">
        <v>4690</v>
      </c>
    </row>
    <row r="46" spans="3:5" ht="12.75">
      <c r="C46" s="6">
        <v>4410</v>
      </c>
      <c r="D46" t="s">
        <v>55</v>
      </c>
      <c r="E46" s="65">
        <v>2124</v>
      </c>
    </row>
    <row r="47" spans="3:5" ht="12.75">
      <c r="C47" s="6">
        <v>4700</v>
      </c>
      <c r="D47" t="s">
        <v>189</v>
      </c>
      <c r="E47" s="65">
        <v>19000</v>
      </c>
    </row>
    <row r="48" spans="2:5" ht="12.75">
      <c r="B48" s="50">
        <v>80148</v>
      </c>
      <c r="C48" s="50"/>
      <c r="D48" s="49" t="s">
        <v>200</v>
      </c>
      <c r="E48" s="72">
        <f>SUM(E49:E59)</f>
        <v>476417</v>
      </c>
    </row>
    <row r="49" spans="2:5" ht="12.75">
      <c r="B49" s="50"/>
      <c r="C49" s="6">
        <v>3020</v>
      </c>
      <c r="D49" t="s">
        <v>45</v>
      </c>
      <c r="E49" s="94">
        <v>8500</v>
      </c>
    </row>
    <row r="50" spans="3:5" ht="12.75">
      <c r="C50" s="6">
        <v>4010</v>
      </c>
      <c r="D50" t="s">
        <v>46</v>
      </c>
      <c r="E50" s="94">
        <v>350104</v>
      </c>
    </row>
    <row r="51" spans="3:5" ht="12.75">
      <c r="C51" s="6">
        <v>4040</v>
      </c>
      <c r="D51" t="s">
        <v>47</v>
      </c>
      <c r="E51" s="94">
        <v>24500</v>
      </c>
    </row>
    <row r="52" spans="3:5" ht="12.75">
      <c r="C52" s="6">
        <v>4110</v>
      </c>
      <c r="D52" t="s">
        <v>48</v>
      </c>
      <c r="E52" s="94">
        <v>57304</v>
      </c>
    </row>
    <row r="53" spans="3:5" ht="12.75">
      <c r="C53" s="6">
        <v>4120</v>
      </c>
      <c r="D53" t="s">
        <v>307</v>
      </c>
      <c r="E53" s="94">
        <v>8168</v>
      </c>
    </row>
    <row r="54" spans="3:5" ht="12.75">
      <c r="C54" s="6">
        <v>4210</v>
      </c>
      <c r="D54" t="s">
        <v>51</v>
      </c>
      <c r="E54" s="94">
        <v>4800</v>
      </c>
    </row>
    <row r="55" spans="3:5" ht="12.75">
      <c r="C55" s="6">
        <v>4260</v>
      </c>
      <c r="D55" t="s">
        <v>52</v>
      </c>
      <c r="E55" s="94">
        <v>8000</v>
      </c>
    </row>
    <row r="56" spans="3:5" ht="12.75">
      <c r="C56" s="6">
        <v>4270</v>
      </c>
      <c r="D56" t="s">
        <v>53</v>
      </c>
      <c r="E56" s="94">
        <v>1200</v>
      </c>
    </row>
    <row r="57" spans="3:5" ht="12.75">
      <c r="C57" s="6">
        <v>4300</v>
      </c>
      <c r="D57" t="s">
        <v>54</v>
      </c>
      <c r="E57" s="94">
        <v>1200</v>
      </c>
    </row>
    <row r="58" spans="3:5" ht="12.75">
      <c r="C58" s="6">
        <v>4440</v>
      </c>
      <c r="D58" t="s">
        <v>57</v>
      </c>
      <c r="E58" s="94">
        <v>11641</v>
      </c>
    </row>
    <row r="59" spans="3:5" ht="12.75">
      <c r="C59" s="6">
        <v>4710</v>
      </c>
      <c r="D59" t="s">
        <v>301</v>
      </c>
      <c r="E59" s="94">
        <v>1000</v>
      </c>
    </row>
    <row r="60" spans="2:5" ht="12.75">
      <c r="B60" s="50">
        <v>80150</v>
      </c>
      <c r="C60" s="50"/>
      <c r="D60" s="103" t="s">
        <v>251</v>
      </c>
      <c r="E60" s="72">
        <f>SUM(E64:E73)</f>
        <v>339564</v>
      </c>
    </row>
    <row r="61" ht="12.75">
      <c r="D61" s="103" t="s">
        <v>254</v>
      </c>
    </row>
    <row r="62" ht="12.75">
      <c r="D62" s="103" t="s">
        <v>255</v>
      </c>
    </row>
    <row r="63" ht="12.75">
      <c r="D63" s="104" t="s">
        <v>256</v>
      </c>
    </row>
    <row r="64" spans="3:5" ht="12.75">
      <c r="C64" s="6">
        <v>3020</v>
      </c>
      <c r="D64" t="s">
        <v>45</v>
      </c>
      <c r="E64" s="65">
        <v>2190</v>
      </c>
    </row>
    <row r="65" spans="3:5" ht="12.75">
      <c r="C65" s="6">
        <v>4110</v>
      </c>
      <c r="D65" t="s">
        <v>48</v>
      </c>
      <c r="E65" s="65">
        <v>43381</v>
      </c>
    </row>
    <row r="66" spans="3:5" ht="12.75">
      <c r="C66" s="6">
        <v>4120</v>
      </c>
      <c r="D66" t="s">
        <v>307</v>
      </c>
      <c r="E66" s="65">
        <v>6183</v>
      </c>
    </row>
    <row r="67" spans="3:5" ht="12.75">
      <c r="C67" s="6">
        <v>4210</v>
      </c>
      <c r="D67" t="s">
        <v>51</v>
      </c>
      <c r="E67" s="65">
        <v>6687</v>
      </c>
    </row>
    <row r="68" spans="3:5" ht="12.75">
      <c r="C68" s="6">
        <v>4240</v>
      </c>
      <c r="D68" t="s">
        <v>250</v>
      </c>
      <c r="E68" s="65">
        <v>2000</v>
      </c>
    </row>
    <row r="69" spans="3:5" ht="12.75">
      <c r="C69" s="6">
        <v>4270</v>
      </c>
      <c r="D69" t="s">
        <v>53</v>
      </c>
      <c r="E69" s="65">
        <v>1500</v>
      </c>
    </row>
    <row r="70" spans="3:5" ht="12.75">
      <c r="C70" s="6">
        <v>4440</v>
      </c>
      <c r="D70" t="s">
        <v>57</v>
      </c>
      <c r="E70" s="65">
        <v>10266</v>
      </c>
    </row>
    <row r="71" spans="3:5" ht="12.75">
      <c r="C71" s="6">
        <v>4710</v>
      </c>
      <c r="D71" t="s">
        <v>301</v>
      </c>
      <c r="E71" s="65">
        <v>1000</v>
      </c>
    </row>
    <row r="72" spans="3:5" ht="12.75">
      <c r="C72" s="6">
        <v>4790</v>
      </c>
      <c r="D72" t="s">
        <v>326</v>
      </c>
      <c r="E72" s="65">
        <v>243007</v>
      </c>
    </row>
    <row r="73" spans="3:5" ht="12.75">
      <c r="C73" s="6">
        <v>4800</v>
      </c>
      <c r="D73" t="s">
        <v>327</v>
      </c>
      <c r="E73" s="65">
        <v>23350</v>
      </c>
    </row>
    <row r="75" spans="1:5" ht="12.75">
      <c r="A75" s="7">
        <v>854</v>
      </c>
      <c r="B75" s="7"/>
      <c r="C75" s="7"/>
      <c r="D75" s="5" t="s">
        <v>58</v>
      </c>
      <c r="E75" s="70">
        <f>SUM(E76)</f>
        <v>103800</v>
      </c>
    </row>
    <row r="76" spans="1:7" s="49" customFormat="1" ht="12.75">
      <c r="A76" s="50"/>
      <c r="B76" s="50">
        <v>85416</v>
      </c>
      <c r="C76" s="50"/>
      <c r="D76" s="49" t="s">
        <v>287</v>
      </c>
      <c r="E76" s="72">
        <f>SUM(E77:E77)</f>
        <v>103800</v>
      </c>
      <c r="G76" s="72"/>
    </row>
    <row r="77" spans="3:5" ht="12.75">
      <c r="C77" s="6">
        <v>3240</v>
      </c>
      <c r="D77" s="51" t="s">
        <v>143</v>
      </c>
      <c r="E77" s="65">
        <v>103800</v>
      </c>
    </row>
    <row r="78" ht="12.75">
      <c r="D78" s="51"/>
    </row>
    <row r="79" ht="12.75">
      <c r="D79" s="51"/>
    </row>
    <row r="80" ht="13.5" customHeight="1">
      <c r="D80" s="49"/>
    </row>
    <row r="81" ht="13.5" customHeight="1"/>
    <row r="82" ht="13.5" customHeight="1">
      <c r="D82" s="49"/>
    </row>
    <row r="83" ht="12.75">
      <c r="E83" s="65" t="s">
        <v>145</v>
      </c>
    </row>
    <row r="84" spans="4:5" ht="12.75">
      <c r="D84" s="7" t="s">
        <v>319</v>
      </c>
      <c r="E84" s="65" t="s">
        <v>359</v>
      </c>
    </row>
    <row r="85" spans="4:5" ht="12.75">
      <c r="D85" s="6" t="s">
        <v>9</v>
      </c>
      <c r="E85" s="65" t="s">
        <v>125</v>
      </c>
    </row>
    <row r="86" spans="4:5" ht="12.75">
      <c r="D86" s="6"/>
      <c r="E86" s="65" t="s">
        <v>360</v>
      </c>
    </row>
    <row r="87" spans="1:5" ht="12.75">
      <c r="A87" s="1" t="s">
        <v>0</v>
      </c>
      <c r="B87" s="1" t="s">
        <v>5</v>
      </c>
      <c r="C87" s="1" t="s">
        <v>6</v>
      </c>
      <c r="D87" s="1" t="s">
        <v>7</v>
      </c>
      <c r="E87" s="67" t="s">
        <v>108</v>
      </c>
    </row>
    <row r="88" spans="1:5" ht="12.75">
      <c r="A88" s="7">
        <v>801</v>
      </c>
      <c r="B88" s="7"/>
      <c r="C88" s="7"/>
      <c r="D88" s="5" t="s">
        <v>12</v>
      </c>
      <c r="E88" s="70">
        <f>SUM(E89+E125+E130+E142+E111)</f>
        <v>6108835.2</v>
      </c>
    </row>
    <row r="89" spans="1:7" s="5" customFormat="1" ht="12.75">
      <c r="A89" s="7"/>
      <c r="B89" s="7">
        <v>80101</v>
      </c>
      <c r="C89" s="7"/>
      <c r="D89" s="5" t="s">
        <v>2</v>
      </c>
      <c r="E89" s="70">
        <f>SUM(E90:E110)</f>
        <v>5147143.2</v>
      </c>
      <c r="G89" s="70"/>
    </row>
    <row r="90" spans="3:5" ht="12.75">
      <c r="C90" s="6">
        <v>3020</v>
      </c>
      <c r="D90" t="s">
        <v>45</v>
      </c>
      <c r="E90" s="65">
        <v>35000</v>
      </c>
    </row>
    <row r="91" spans="3:5" ht="12.75">
      <c r="C91" s="6">
        <v>4010</v>
      </c>
      <c r="D91" t="s">
        <v>46</v>
      </c>
      <c r="E91" s="65">
        <v>443562</v>
      </c>
    </row>
    <row r="92" spans="3:5" ht="12.75">
      <c r="C92" s="6">
        <v>4040</v>
      </c>
      <c r="D92" t="s">
        <v>47</v>
      </c>
      <c r="E92" s="65">
        <v>32000</v>
      </c>
    </row>
    <row r="93" spans="3:5" ht="12.75">
      <c r="C93" s="6">
        <v>4110</v>
      </c>
      <c r="D93" t="s">
        <v>48</v>
      </c>
      <c r="E93" s="65">
        <v>757060</v>
      </c>
    </row>
    <row r="94" spans="3:5" ht="12.75">
      <c r="C94" s="6">
        <v>4120</v>
      </c>
      <c r="D94" t="s">
        <v>307</v>
      </c>
      <c r="E94" s="65">
        <v>108000</v>
      </c>
    </row>
    <row r="95" spans="3:5" ht="12.75">
      <c r="C95" s="6">
        <v>4170</v>
      </c>
      <c r="D95" t="s">
        <v>144</v>
      </c>
      <c r="E95" s="65">
        <v>15000</v>
      </c>
    </row>
    <row r="96" spans="3:5" ht="12.75">
      <c r="C96" s="6">
        <v>4210</v>
      </c>
      <c r="D96" t="s">
        <v>51</v>
      </c>
      <c r="E96" s="65">
        <v>40000</v>
      </c>
    </row>
    <row r="97" spans="3:5" ht="12.75">
      <c r="C97" s="6">
        <v>4240</v>
      </c>
      <c r="D97" t="s">
        <v>250</v>
      </c>
      <c r="E97" s="65">
        <v>16000</v>
      </c>
    </row>
    <row r="98" spans="3:5" ht="12.75">
      <c r="C98" s="6">
        <v>4260</v>
      </c>
      <c r="D98" t="s">
        <v>52</v>
      </c>
      <c r="E98" s="65">
        <v>190000</v>
      </c>
    </row>
    <row r="99" spans="3:5" ht="12.75">
      <c r="C99" s="6">
        <v>4270</v>
      </c>
      <c r="D99" t="s">
        <v>53</v>
      </c>
      <c r="E99" s="65">
        <v>12000</v>
      </c>
    </row>
    <row r="100" spans="3:5" ht="12.75">
      <c r="C100" s="6">
        <v>4280</v>
      </c>
      <c r="D100" t="s">
        <v>159</v>
      </c>
      <c r="E100" s="65">
        <v>3000</v>
      </c>
    </row>
    <row r="101" spans="3:5" ht="12.75">
      <c r="C101" s="6">
        <v>4300</v>
      </c>
      <c r="D101" t="s">
        <v>54</v>
      </c>
      <c r="E101" s="65">
        <v>60000</v>
      </c>
    </row>
    <row r="102" spans="3:5" ht="12.75">
      <c r="C102" s="6">
        <v>4360</v>
      </c>
      <c r="D102" t="s">
        <v>199</v>
      </c>
      <c r="E102" s="65">
        <v>9000</v>
      </c>
    </row>
    <row r="103" spans="3:5" ht="12.75">
      <c r="C103" s="6">
        <v>4410</v>
      </c>
      <c r="D103" t="s">
        <v>55</v>
      </c>
      <c r="E103" s="65">
        <v>1800</v>
      </c>
    </row>
    <row r="104" spans="3:5" ht="12.75">
      <c r="C104" s="6">
        <v>4430</v>
      </c>
      <c r="D104" t="s">
        <v>56</v>
      </c>
      <c r="E104" s="65">
        <v>5500</v>
      </c>
    </row>
    <row r="105" spans="3:5" ht="12.75">
      <c r="C105" s="6">
        <v>4440</v>
      </c>
      <c r="D105" t="s">
        <v>57</v>
      </c>
      <c r="E105" s="65">
        <v>155336</v>
      </c>
    </row>
    <row r="106" spans="3:5" ht="12.75">
      <c r="C106" s="6">
        <v>4700</v>
      </c>
      <c r="D106" t="s">
        <v>188</v>
      </c>
      <c r="E106" s="65">
        <v>1000</v>
      </c>
    </row>
    <row r="107" spans="1:7" ht="12.75">
      <c r="A107"/>
      <c r="C107" s="6">
        <v>4710</v>
      </c>
      <c r="D107" t="s">
        <v>301</v>
      </c>
      <c r="E107" s="65">
        <v>8000</v>
      </c>
      <c r="G107"/>
    </row>
    <row r="108" spans="1:7" ht="12.75">
      <c r="A108"/>
      <c r="C108" s="6">
        <v>4790</v>
      </c>
      <c r="D108" t="s">
        <v>324</v>
      </c>
      <c r="E108" s="65">
        <v>2924500</v>
      </c>
      <c r="G108"/>
    </row>
    <row r="109" spans="1:7" ht="12.75">
      <c r="A109"/>
      <c r="C109" s="44">
        <v>4800</v>
      </c>
      <c r="D109" s="12" t="s">
        <v>325</v>
      </c>
      <c r="E109" s="65">
        <v>270000</v>
      </c>
      <c r="G109"/>
    </row>
    <row r="110" spans="1:7" ht="12.75">
      <c r="A110"/>
      <c r="C110" s="6">
        <v>6060</v>
      </c>
      <c r="D110" t="s">
        <v>80</v>
      </c>
      <c r="E110" s="65">
        <v>60385.2</v>
      </c>
      <c r="G110"/>
    </row>
    <row r="111" spans="1:7" ht="12.75">
      <c r="A111"/>
      <c r="B111" s="50">
        <v>80107</v>
      </c>
      <c r="C111" s="50"/>
      <c r="D111" s="49" t="s">
        <v>59</v>
      </c>
      <c r="E111" s="72">
        <f>SUM(E112:E123)</f>
        <v>304443</v>
      </c>
      <c r="G111"/>
    </row>
    <row r="112" spans="1:7" ht="12.75">
      <c r="A112"/>
      <c r="C112" s="6">
        <v>3020</v>
      </c>
      <c r="D112" t="s">
        <v>45</v>
      </c>
      <c r="E112" s="65">
        <v>580</v>
      </c>
      <c r="G112"/>
    </row>
    <row r="113" spans="1:7" ht="12.75">
      <c r="A113"/>
      <c r="C113" s="6">
        <v>4110</v>
      </c>
      <c r="D113" t="s">
        <v>48</v>
      </c>
      <c r="E113" s="65">
        <v>36630</v>
      </c>
      <c r="G113"/>
    </row>
    <row r="114" spans="1:7" ht="12.75">
      <c r="A114"/>
      <c r="C114" s="6">
        <v>4120</v>
      </c>
      <c r="D114" t="s">
        <v>328</v>
      </c>
      <c r="E114" s="65">
        <v>5220</v>
      </c>
      <c r="G114"/>
    </row>
    <row r="115" spans="1:7" ht="12.75">
      <c r="A115"/>
      <c r="C115" s="6">
        <v>4210</v>
      </c>
      <c r="D115" t="s">
        <v>51</v>
      </c>
      <c r="E115" s="65">
        <v>2400</v>
      </c>
      <c r="G115"/>
    </row>
    <row r="116" spans="1:7" ht="12.75">
      <c r="A116"/>
      <c r="C116" s="6">
        <v>4240</v>
      </c>
      <c r="D116" t="s">
        <v>329</v>
      </c>
      <c r="E116" s="65">
        <v>1000</v>
      </c>
      <c r="G116"/>
    </row>
    <row r="117" spans="1:7" ht="12.75">
      <c r="A117"/>
      <c r="C117" s="6">
        <v>4260</v>
      </c>
      <c r="D117" t="s">
        <v>52</v>
      </c>
      <c r="E117" s="65">
        <v>15000</v>
      </c>
      <c r="G117"/>
    </row>
    <row r="118" spans="1:7" ht="12.75">
      <c r="A118"/>
      <c r="C118" s="6">
        <v>4270</v>
      </c>
      <c r="D118" t="s">
        <v>53</v>
      </c>
      <c r="E118" s="65">
        <v>400</v>
      </c>
      <c r="G118"/>
    </row>
    <row r="119" spans="1:7" ht="12.75">
      <c r="A119"/>
      <c r="C119" s="6">
        <v>4300</v>
      </c>
      <c r="D119" t="s">
        <v>54</v>
      </c>
      <c r="E119" s="65">
        <v>600</v>
      </c>
      <c r="G119"/>
    </row>
    <row r="120" spans="1:7" ht="12.75">
      <c r="A120"/>
      <c r="C120" s="6">
        <v>4440</v>
      </c>
      <c r="D120" t="s">
        <v>57</v>
      </c>
      <c r="E120" s="65">
        <v>12113</v>
      </c>
      <c r="G120"/>
    </row>
    <row r="121" spans="1:7" ht="12.75">
      <c r="A121"/>
      <c r="C121" s="6">
        <v>4710</v>
      </c>
      <c r="D121" t="s">
        <v>330</v>
      </c>
      <c r="E121" s="65">
        <v>500</v>
      </c>
      <c r="G121"/>
    </row>
    <row r="122" spans="1:7" ht="12.75">
      <c r="A122"/>
      <c r="C122" s="6">
        <v>4790</v>
      </c>
      <c r="D122" t="s">
        <v>326</v>
      </c>
      <c r="E122" s="65">
        <v>211000</v>
      </c>
      <c r="G122"/>
    </row>
    <row r="123" spans="1:7" ht="12.75">
      <c r="A123"/>
      <c r="C123" s="6">
        <v>4800</v>
      </c>
      <c r="D123" t="s">
        <v>327</v>
      </c>
      <c r="E123" s="65">
        <v>19000</v>
      </c>
      <c r="G123"/>
    </row>
    <row r="124" spans="1:7" ht="12.75">
      <c r="A124"/>
      <c r="C124" s="44"/>
      <c r="D124" s="12"/>
      <c r="G124"/>
    </row>
    <row r="125" spans="1:7" ht="12.75">
      <c r="A125"/>
      <c r="B125" s="7">
        <v>80146</v>
      </c>
      <c r="C125" s="7"/>
      <c r="D125" s="5" t="s">
        <v>121</v>
      </c>
      <c r="E125" s="70">
        <f>SUM(E126:E129)</f>
        <v>26427</v>
      </c>
      <c r="G125"/>
    </row>
    <row r="126" spans="1:7" ht="12.75">
      <c r="A126"/>
      <c r="B126" s="7"/>
      <c r="C126" s="6">
        <v>4210</v>
      </c>
      <c r="D126" t="s">
        <v>51</v>
      </c>
      <c r="E126" s="74">
        <v>6000</v>
      </c>
      <c r="G126"/>
    </row>
    <row r="127" spans="1:7" ht="12.75">
      <c r="A127"/>
      <c r="C127" s="6">
        <v>4300</v>
      </c>
      <c r="D127" t="s">
        <v>54</v>
      </c>
      <c r="E127" s="65">
        <v>3000</v>
      </c>
      <c r="G127"/>
    </row>
    <row r="128" spans="1:7" ht="12.75">
      <c r="A128"/>
      <c r="C128" s="6">
        <v>4410</v>
      </c>
      <c r="D128" t="s">
        <v>55</v>
      </c>
      <c r="E128" s="65">
        <v>2304</v>
      </c>
      <c r="G128"/>
    </row>
    <row r="129" spans="1:7" ht="12.75">
      <c r="A129"/>
      <c r="C129" s="6">
        <v>4700</v>
      </c>
      <c r="D129" t="s">
        <v>188</v>
      </c>
      <c r="E129" s="65">
        <v>15123</v>
      </c>
      <c r="G129"/>
    </row>
    <row r="130" spans="1:7" ht="12.75">
      <c r="A130"/>
      <c r="B130" s="50">
        <v>80148</v>
      </c>
      <c r="C130" s="50"/>
      <c r="D130" s="49" t="s">
        <v>200</v>
      </c>
      <c r="E130" s="72">
        <f>SUM(E131:E141)</f>
        <v>386778</v>
      </c>
      <c r="G130"/>
    </row>
    <row r="131" spans="1:7" ht="12.75">
      <c r="A131"/>
      <c r="B131" s="50"/>
      <c r="C131" s="6">
        <v>3020</v>
      </c>
      <c r="D131" t="s">
        <v>45</v>
      </c>
      <c r="E131" s="94">
        <v>3000</v>
      </c>
      <c r="G131"/>
    </row>
    <row r="132" spans="1:7" ht="12.75">
      <c r="A132"/>
      <c r="C132" s="6">
        <v>4010</v>
      </c>
      <c r="D132" t="s">
        <v>46</v>
      </c>
      <c r="E132" s="65">
        <v>297560</v>
      </c>
      <c r="G132"/>
    </row>
    <row r="133" spans="1:7" ht="12.75">
      <c r="A133"/>
      <c r="C133" s="6">
        <v>4040</v>
      </c>
      <c r="D133" t="s">
        <v>47</v>
      </c>
      <c r="E133" s="65">
        <v>19000</v>
      </c>
      <c r="G133"/>
    </row>
    <row r="134" spans="1:7" ht="12.75">
      <c r="A134"/>
      <c r="C134" s="6">
        <v>4110</v>
      </c>
      <c r="D134" t="s">
        <v>48</v>
      </c>
      <c r="E134" s="65">
        <v>42780</v>
      </c>
      <c r="G134"/>
    </row>
    <row r="135" spans="1:7" ht="12.75">
      <c r="A135"/>
      <c r="C135" s="6">
        <v>4120</v>
      </c>
      <c r="D135" t="s">
        <v>307</v>
      </c>
      <c r="E135" s="65">
        <v>6100</v>
      </c>
      <c r="G135"/>
    </row>
    <row r="136" spans="1:7" ht="12.75">
      <c r="A136"/>
      <c r="C136" s="6">
        <v>4210</v>
      </c>
      <c r="D136" t="s">
        <v>51</v>
      </c>
      <c r="E136" s="65">
        <v>2400</v>
      </c>
      <c r="G136"/>
    </row>
    <row r="137" spans="1:7" ht="12.75">
      <c r="A137"/>
      <c r="C137" s="6">
        <v>4260</v>
      </c>
      <c r="D137" t="s">
        <v>52</v>
      </c>
      <c r="E137" s="65">
        <v>4000</v>
      </c>
      <c r="G137"/>
    </row>
    <row r="138" spans="1:7" ht="12.75">
      <c r="A138"/>
      <c r="C138" s="6">
        <v>4270</v>
      </c>
      <c r="D138" t="s">
        <v>53</v>
      </c>
      <c r="E138" s="65">
        <v>600</v>
      </c>
      <c r="G138"/>
    </row>
    <row r="139" spans="1:7" ht="12.75">
      <c r="A139"/>
      <c r="C139" s="6">
        <v>4300</v>
      </c>
      <c r="D139" t="s">
        <v>54</v>
      </c>
      <c r="E139" s="65">
        <v>600</v>
      </c>
      <c r="G139"/>
    </row>
    <row r="140" spans="1:7" ht="12.75">
      <c r="A140"/>
      <c r="C140" s="6">
        <v>4440</v>
      </c>
      <c r="D140" t="s">
        <v>57</v>
      </c>
      <c r="E140" s="65">
        <v>10238</v>
      </c>
      <c r="G140"/>
    </row>
    <row r="141" spans="1:7" ht="12.75">
      <c r="A141"/>
      <c r="C141" s="6">
        <v>4710</v>
      </c>
      <c r="D141" t="s">
        <v>301</v>
      </c>
      <c r="E141" s="65">
        <v>500</v>
      </c>
      <c r="G141"/>
    </row>
    <row r="142" spans="1:7" ht="12.75">
      <c r="A142"/>
      <c r="B142" s="50">
        <v>80150</v>
      </c>
      <c r="C142" s="50"/>
      <c r="D142" s="103" t="s">
        <v>251</v>
      </c>
      <c r="E142" s="72">
        <f>SUM(E146:E153)</f>
        <v>244044</v>
      </c>
      <c r="G142"/>
    </row>
    <row r="143" spans="1:7" ht="12.75">
      <c r="A143"/>
      <c r="D143" s="103" t="s">
        <v>254</v>
      </c>
      <c r="G143"/>
    </row>
    <row r="144" spans="1:7" ht="12.75">
      <c r="A144"/>
      <c r="D144" s="103" t="s">
        <v>255</v>
      </c>
      <c r="G144"/>
    </row>
    <row r="145" spans="1:7" ht="12.75">
      <c r="A145"/>
      <c r="D145" s="104" t="s">
        <v>256</v>
      </c>
      <c r="G145"/>
    </row>
    <row r="146" spans="1:7" ht="12.75">
      <c r="A146"/>
      <c r="C146" s="6">
        <v>3020</v>
      </c>
      <c r="D146" t="s">
        <v>45</v>
      </c>
      <c r="E146" s="65">
        <v>550</v>
      </c>
      <c r="G146"/>
    </row>
    <row r="147" spans="3:5" ht="12.75">
      <c r="C147" s="6">
        <v>4110</v>
      </c>
      <c r="D147" t="s">
        <v>48</v>
      </c>
      <c r="E147" s="65">
        <v>33470</v>
      </c>
    </row>
    <row r="148" spans="3:5" ht="12.75">
      <c r="C148" s="6">
        <v>4120</v>
      </c>
      <c r="D148" t="s">
        <v>307</v>
      </c>
      <c r="E148" s="65">
        <v>4770</v>
      </c>
    </row>
    <row r="149" spans="3:5" ht="12.75">
      <c r="C149" s="6">
        <v>4240</v>
      </c>
      <c r="D149" t="s">
        <v>250</v>
      </c>
      <c r="E149" s="65">
        <v>1000</v>
      </c>
    </row>
    <row r="150" spans="3:5" ht="12.75">
      <c r="C150" s="6">
        <v>4440</v>
      </c>
      <c r="D150" t="s">
        <v>57</v>
      </c>
      <c r="E150" s="65">
        <v>9085</v>
      </c>
    </row>
    <row r="151" spans="3:5" ht="12.75">
      <c r="C151" s="6">
        <v>4710</v>
      </c>
      <c r="D151" t="s">
        <v>301</v>
      </c>
      <c r="E151" s="65">
        <v>500</v>
      </c>
    </row>
    <row r="152" spans="3:5" ht="12.75">
      <c r="C152" s="6">
        <v>4790</v>
      </c>
      <c r="D152" t="s">
        <v>326</v>
      </c>
      <c r="E152" s="65">
        <v>184469</v>
      </c>
    </row>
    <row r="153" spans="3:5" ht="12.75">
      <c r="C153" s="6">
        <v>4800</v>
      </c>
      <c r="D153" t="s">
        <v>327</v>
      </c>
      <c r="E153" s="65">
        <v>10200</v>
      </c>
    </row>
    <row r="155" spans="1:5" ht="12.75">
      <c r="A155" s="7">
        <v>854</v>
      </c>
      <c r="B155" s="7"/>
      <c r="C155" s="7"/>
      <c r="D155" s="5" t="s">
        <v>58</v>
      </c>
      <c r="E155" s="70">
        <f>SUM(E156)</f>
        <v>54600</v>
      </c>
    </row>
    <row r="156" spans="1:7" ht="12.75">
      <c r="A156"/>
      <c r="B156" s="50">
        <v>85416</v>
      </c>
      <c r="C156" s="50"/>
      <c r="D156" s="49" t="s">
        <v>287</v>
      </c>
      <c r="E156" s="72">
        <f>SUM(E157:E157)</f>
        <v>54600</v>
      </c>
      <c r="G156"/>
    </row>
    <row r="157" spans="1:7" ht="12.75">
      <c r="A157"/>
      <c r="C157" s="6">
        <v>3240</v>
      </c>
      <c r="D157" s="51" t="s">
        <v>143</v>
      </c>
      <c r="E157" s="65">
        <v>54600</v>
      </c>
      <c r="G157"/>
    </row>
    <row r="158" spans="1:7" ht="12.75">
      <c r="A158"/>
      <c r="D158" s="51"/>
      <c r="G158"/>
    </row>
    <row r="159" spans="1:7" ht="12.75">
      <c r="A159"/>
      <c r="D159" s="51"/>
      <c r="G159"/>
    </row>
    <row r="160" spans="1:7" ht="12.75">
      <c r="A160"/>
      <c r="D160" s="51"/>
      <c r="G160"/>
    </row>
    <row r="161" spans="1:7" ht="12.75">
      <c r="A161"/>
      <c r="D161" s="51"/>
      <c r="G161"/>
    </row>
    <row r="162" spans="1:7" ht="12.75">
      <c r="A162"/>
      <c r="D162" s="51"/>
      <c r="G162"/>
    </row>
    <row r="163" spans="1:7" ht="12.75">
      <c r="A163"/>
      <c r="D163" s="51"/>
      <c r="G163"/>
    </row>
    <row r="164" spans="1:7" ht="12.75">
      <c r="A164"/>
      <c r="D164" s="51"/>
      <c r="G164"/>
    </row>
    <row r="165" spans="1:7" ht="12.75">
      <c r="A165"/>
      <c r="D165" s="51"/>
      <c r="G165"/>
    </row>
    <row r="166" spans="1:7" ht="12.75">
      <c r="A166"/>
      <c r="D166" s="51"/>
      <c r="G166"/>
    </row>
    <row r="167" ht="12.75">
      <c r="D167" s="51"/>
    </row>
    <row r="168" ht="12.75">
      <c r="D168" s="51"/>
    </row>
    <row r="169" ht="12.75">
      <c r="D169" s="51"/>
    </row>
    <row r="170" ht="12.75">
      <c r="D170" s="51"/>
    </row>
    <row r="172" ht="12.75">
      <c r="E172" s="65" t="s">
        <v>146</v>
      </c>
    </row>
    <row r="173" spans="4:5" ht="12.75">
      <c r="D173" s="7" t="s">
        <v>319</v>
      </c>
      <c r="E173" s="65" t="s">
        <v>359</v>
      </c>
    </row>
    <row r="174" spans="4:5" ht="12.75">
      <c r="D174" s="6" t="s">
        <v>10</v>
      </c>
      <c r="E174" s="65" t="s">
        <v>125</v>
      </c>
    </row>
    <row r="175" spans="4:5" ht="12.75">
      <c r="D175" s="6"/>
      <c r="E175" s="65" t="s">
        <v>360</v>
      </c>
    </row>
    <row r="176" spans="1:5" ht="12.75">
      <c r="A176" s="1" t="s">
        <v>0</v>
      </c>
      <c r="B176" s="1" t="s">
        <v>5</v>
      </c>
      <c r="C176" s="1" t="s">
        <v>6</v>
      </c>
      <c r="D176" s="1" t="s">
        <v>7</v>
      </c>
      <c r="E176" s="67" t="s">
        <v>8</v>
      </c>
    </row>
    <row r="177" spans="1:5" ht="12.75">
      <c r="A177" s="7">
        <v>801</v>
      </c>
      <c r="B177" s="7"/>
      <c r="C177" s="7"/>
      <c r="D177" s="5" t="s">
        <v>12</v>
      </c>
      <c r="E177" s="70">
        <f>SUM(E178+E215+E221+E233+E201)</f>
        <v>10868811.03</v>
      </c>
    </row>
    <row r="178" spans="1:7" s="5" customFormat="1" ht="12.75">
      <c r="A178" s="7"/>
      <c r="B178" s="7">
        <v>80101</v>
      </c>
      <c r="C178" s="7"/>
      <c r="D178" s="5" t="s">
        <v>2</v>
      </c>
      <c r="E178" s="70">
        <f>SUM(E179:E200)</f>
        <v>9155098.03</v>
      </c>
      <c r="G178" s="70"/>
    </row>
    <row r="179" spans="3:5" ht="12.75">
      <c r="C179" s="6">
        <v>3020</v>
      </c>
      <c r="D179" t="s">
        <v>45</v>
      </c>
      <c r="E179" s="65">
        <v>45000</v>
      </c>
    </row>
    <row r="180" spans="3:5" ht="12.75">
      <c r="C180" s="6">
        <v>4010</v>
      </c>
      <c r="D180" t="s">
        <v>46</v>
      </c>
      <c r="E180" s="65">
        <v>932732</v>
      </c>
    </row>
    <row r="181" spans="3:5" ht="12.75">
      <c r="C181" s="6">
        <v>4040</v>
      </c>
      <c r="D181" t="s">
        <v>47</v>
      </c>
      <c r="E181" s="65">
        <v>67750</v>
      </c>
    </row>
    <row r="182" spans="3:5" ht="12.75">
      <c r="C182" s="6">
        <v>4110</v>
      </c>
      <c r="D182" t="s">
        <v>48</v>
      </c>
      <c r="E182" s="65">
        <v>1222752</v>
      </c>
    </row>
    <row r="183" spans="1:7" ht="12.75">
      <c r="A183"/>
      <c r="B183"/>
      <c r="C183" s="6">
        <v>4120</v>
      </c>
      <c r="D183" t="s">
        <v>307</v>
      </c>
      <c r="E183" s="65">
        <v>176350</v>
      </c>
      <c r="G183"/>
    </row>
    <row r="184" spans="1:7" ht="12.75">
      <c r="A184"/>
      <c r="B184"/>
      <c r="C184" s="6">
        <v>4140</v>
      </c>
      <c r="D184" t="s">
        <v>185</v>
      </c>
      <c r="E184" s="65">
        <v>17000</v>
      </c>
      <c r="G184"/>
    </row>
    <row r="185" spans="1:7" ht="12.75">
      <c r="A185"/>
      <c r="B185"/>
      <c r="C185" s="6">
        <v>4170</v>
      </c>
      <c r="D185" t="s">
        <v>144</v>
      </c>
      <c r="E185" s="65">
        <v>25000</v>
      </c>
      <c r="G185"/>
    </row>
    <row r="186" spans="1:7" ht="12.75">
      <c r="A186"/>
      <c r="B186"/>
      <c r="C186" s="6">
        <v>4210</v>
      </c>
      <c r="D186" t="s">
        <v>51</v>
      </c>
      <c r="E186" s="65">
        <v>65000</v>
      </c>
      <c r="G186"/>
    </row>
    <row r="187" spans="1:7" ht="12.75">
      <c r="A187"/>
      <c r="B187"/>
      <c r="C187" s="6">
        <v>4240</v>
      </c>
      <c r="D187" t="s">
        <v>250</v>
      </c>
      <c r="E187" s="65">
        <v>22000</v>
      </c>
      <c r="G187"/>
    </row>
    <row r="188" spans="1:7" ht="12.75">
      <c r="A188"/>
      <c r="B188"/>
      <c r="C188" s="6">
        <v>4260</v>
      </c>
      <c r="D188" t="s">
        <v>52</v>
      </c>
      <c r="E188" s="65">
        <v>540000</v>
      </c>
      <c r="G188"/>
    </row>
    <row r="189" spans="1:7" ht="12.75">
      <c r="A189"/>
      <c r="B189"/>
      <c r="C189" s="6">
        <v>4270</v>
      </c>
      <c r="D189" t="s">
        <v>53</v>
      </c>
      <c r="E189" s="65">
        <v>24000</v>
      </c>
      <c r="G189"/>
    </row>
    <row r="190" spans="1:7" ht="12.75">
      <c r="A190"/>
      <c r="B190"/>
      <c r="C190" s="6">
        <v>4280</v>
      </c>
      <c r="D190" t="s">
        <v>159</v>
      </c>
      <c r="E190" s="65">
        <v>6000</v>
      </c>
      <c r="G190"/>
    </row>
    <row r="191" spans="1:7" ht="12.75">
      <c r="A191"/>
      <c r="B191"/>
      <c r="C191" s="6">
        <v>4300</v>
      </c>
      <c r="D191" t="s">
        <v>54</v>
      </c>
      <c r="E191" s="65">
        <v>110000</v>
      </c>
      <c r="G191"/>
    </row>
    <row r="192" spans="1:7" ht="12.75">
      <c r="A192"/>
      <c r="B192"/>
      <c r="C192" s="6">
        <v>4360</v>
      </c>
      <c r="D192" t="s">
        <v>199</v>
      </c>
      <c r="E192" s="65">
        <v>10000</v>
      </c>
      <c r="G192"/>
    </row>
    <row r="193" spans="1:7" ht="12.75">
      <c r="A193"/>
      <c r="B193"/>
      <c r="C193" s="6">
        <v>4410</v>
      </c>
      <c r="D193" t="s">
        <v>55</v>
      </c>
      <c r="E193" s="65">
        <v>3600</v>
      </c>
      <c r="G193"/>
    </row>
    <row r="194" spans="1:7" ht="12.75">
      <c r="A194"/>
      <c r="B194"/>
      <c r="C194" s="6">
        <v>4430</v>
      </c>
      <c r="D194" t="s">
        <v>56</v>
      </c>
      <c r="E194" s="65">
        <v>14000</v>
      </c>
      <c r="G194"/>
    </row>
    <row r="195" spans="1:7" ht="12.75">
      <c r="A195"/>
      <c r="B195"/>
      <c r="C195" s="6">
        <v>4440</v>
      </c>
      <c r="D195" t="s">
        <v>57</v>
      </c>
      <c r="E195" s="65">
        <v>268461</v>
      </c>
      <c r="G195"/>
    </row>
    <row r="196" spans="1:7" ht="12.75">
      <c r="A196"/>
      <c r="B196"/>
      <c r="C196" s="6">
        <v>4700</v>
      </c>
      <c r="D196" t="s">
        <v>188</v>
      </c>
      <c r="E196" s="65">
        <v>1000</v>
      </c>
      <c r="G196"/>
    </row>
    <row r="197" spans="1:7" ht="12.75">
      <c r="A197"/>
      <c r="B197"/>
      <c r="C197" s="6">
        <v>4710</v>
      </c>
      <c r="D197" t="s">
        <v>301</v>
      </c>
      <c r="E197" s="65">
        <v>30000</v>
      </c>
      <c r="G197"/>
    </row>
    <row r="198" spans="1:7" ht="12.75">
      <c r="A198"/>
      <c r="B198"/>
      <c r="C198" s="6">
        <v>4790</v>
      </c>
      <c r="D198" t="s">
        <v>324</v>
      </c>
      <c r="E198" s="65">
        <v>4997280</v>
      </c>
      <c r="G198"/>
    </row>
    <row r="199" spans="1:7" ht="12.75">
      <c r="A199"/>
      <c r="B199"/>
      <c r="C199" s="44">
        <v>4800</v>
      </c>
      <c r="D199" s="12" t="s">
        <v>325</v>
      </c>
      <c r="E199" s="65">
        <v>442000</v>
      </c>
      <c r="G199"/>
    </row>
    <row r="200" spans="1:7" ht="12.75">
      <c r="A200"/>
      <c r="B200"/>
      <c r="C200" s="6">
        <v>6060</v>
      </c>
      <c r="D200" t="s">
        <v>80</v>
      </c>
      <c r="E200" s="65">
        <v>135173.03</v>
      </c>
      <c r="G200"/>
    </row>
    <row r="201" spans="1:7" ht="12.75">
      <c r="A201"/>
      <c r="B201" s="50">
        <v>80107</v>
      </c>
      <c r="C201" s="50"/>
      <c r="D201" s="49" t="s">
        <v>59</v>
      </c>
      <c r="E201" s="72">
        <f>SUM(E202:E213)</f>
        <v>448841</v>
      </c>
      <c r="G201"/>
    </row>
    <row r="202" spans="1:7" ht="12.75">
      <c r="A202"/>
      <c r="C202" s="6">
        <v>3020</v>
      </c>
      <c r="D202" t="s">
        <v>45</v>
      </c>
      <c r="E202" s="65">
        <v>1200</v>
      </c>
      <c r="G202"/>
    </row>
    <row r="203" spans="1:7" ht="12.75">
      <c r="A203"/>
      <c r="C203" s="6">
        <v>4110</v>
      </c>
      <c r="D203" t="s">
        <v>48</v>
      </c>
      <c r="E203" s="65">
        <v>54440</v>
      </c>
      <c r="G203"/>
    </row>
    <row r="204" spans="1:7" ht="12.75">
      <c r="A204"/>
      <c r="C204" s="6">
        <v>4120</v>
      </c>
      <c r="D204" t="s">
        <v>328</v>
      </c>
      <c r="E204" s="65">
        <v>7760</v>
      </c>
      <c r="G204"/>
    </row>
    <row r="205" spans="1:7" ht="12.75">
      <c r="A205"/>
      <c r="C205" s="6">
        <v>4210</v>
      </c>
      <c r="D205" t="s">
        <v>51</v>
      </c>
      <c r="E205" s="65">
        <v>4800</v>
      </c>
      <c r="G205"/>
    </row>
    <row r="206" spans="1:7" ht="12.75">
      <c r="A206"/>
      <c r="C206" s="6">
        <v>4240</v>
      </c>
      <c r="D206" t="s">
        <v>329</v>
      </c>
      <c r="E206" s="65">
        <v>2000</v>
      </c>
      <c r="G206"/>
    </row>
    <row r="207" spans="1:7" ht="12.75">
      <c r="A207"/>
      <c r="C207" s="6">
        <v>4260</v>
      </c>
      <c r="D207" t="s">
        <v>52</v>
      </c>
      <c r="E207" s="65">
        <v>36000</v>
      </c>
      <c r="G207"/>
    </row>
    <row r="208" spans="1:7" ht="12.75">
      <c r="A208"/>
      <c r="C208" s="6">
        <v>4270</v>
      </c>
      <c r="D208" t="s">
        <v>53</v>
      </c>
      <c r="E208" s="65">
        <v>800</v>
      </c>
      <c r="G208"/>
    </row>
    <row r="209" spans="1:7" ht="12.75">
      <c r="A209"/>
      <c r="C209" s="6">
        <v>4300</v>
      </c>
      <c r="D209" t="s">
        <v>54</v>
      </c>
      <c r="E209" s="65">
        <v>1200</v>
      </c>
      <c r="G209"/>
    </row>
    <row r="210" spans="1:7" ht="12.75">
      <c r="A210"/>
      <c r="C210" s="6">
        <v>4440</v>
      </c>
      <c r="D210" t="s">
        <v>57</v>
      </c>
      <c r="E210" s="65">
        <v>15141</v>
      </c>
      <c r="G210"/>
    </row>
    <row r="211" spans="1:7" ht="12.75">
      <c r="A211"/>
      <c r="C211" s="6">
        <v>4710</v>
      </c>
      <c r="D211" t="s">
        <v>330</v>
      </c>
      <c r="E211" s="65">
        <v>1500</v>
      </c>
      <c r="G211"/>
    </row>
    <row r="212" spans="1:7" ht="12.75">
      <c r="A212"/>
      <c r="C212" s="6">
        <v>4790</v>
      </c>
      <c r="D212" t="s">
        <v>326</v>
      </c>
      <c r="E212" s="65">
        <v>300400</v>
      </c>
      <c r="G212"/>
    </row>
    <row r="213" spans="1:7" ht="12.75">
      <c r="A213"/>
      <c r="C213" s="6">
        <v>4800</v>
      </c>
      <c r="D213" t="s">
        <v>327</v>
      </c>
      <c r="E213" s="65">
        <v>23600</v>
      </c>
      <c r="G213"/>
    </row>
    <row r="214" spans="1:7" ht="12.75">
      <c r="A214"/>
      <c r="B214"/>
      <c r="C214" s="44"/>
      <c r="D214" s="12"/>
      <c r="G214"/>
    </row>
    <row r="215" spans="1:7" ht="12.75">
      <c r="A215"/>
      <c r="B215" s="7">
        <v>80146</v>
      </c>
      <c r="C215" s="7"/>
      <c r="D215" s="5" t="s">
        <v>121</v>
      </c>
      <c r="E215" s="70">
        <f>SUM(E216:E220)</f>
        <v>46293</v>
      </c>
      <c r="G215"/>
    </row>
    <row r="216" spans="1:7" ht="12.75">
      <c r="A216"/>
      <c r="B216" s="7"/>
      <c r="C216" s="45">
        <v>4210</v>
      </c>
      <c r="D216" t="s">
        <v>51</v>
      </c>
      <c r="E216" s="74">
        <v>12000</v>
      </c>
      <c r="G216"/>
    </row>
    <row r="217" spans="1:7" ht="12.75">
      <c r="A217"/>
      <c r="B217" s="7"/>
      <c r="C217" s="6">
        <v>4300</v>
      </c>
      <c r="D217" t="s">
        <v>54</v>
      </c>
      <c r="E217" s="74">
        <v>800</v>
      </c>
      <c r="G217"/>
    </row>
    <row r="218" spans="1:7" ht="12.75">
      <c r="A218"/>
      <c r="C218" s="6">
        <v>4410</v>
      </c>
      <c r="D218" t="s">
        <v>55</v>
      </c>
      <c r="E218" s="65">
        <v>3493</v>
      </c>
      <c r="G218"/>
    </row>
    <row r="219" spans="1:7" ht="12.75">
      <c r="A219"/>
      <c r="C219" s="6">
        <v>4700</v>
      </c>
      <c r="D219" t="s">
        <v>168</v>
      </c>
      <c r="E219" s="65">
        <v>30000</v>
      </c>
      <c r="G219"/>
    </row>
    <row r="220" spans="1:7" ht="12.75">
      <c r="A220"/>
      <c r="D220" t="s">
        <v>169</v>
      </c>
      <c r="G220"/>
    </row>
    <row r="221" spans="1:7" ht="12.75">
      <c r="A221"/>
      <c r="B221" s="50">
        <v>80148</v>
      </c>
      <c r="C221" s="50"/>
      <c r="D221" s="49" t="s">
        <v>200</v>
      </c>
      <c r="E221" s="72">
        <f>SUM(E222:E232)</f>
        <v>525137</v>
      </c>
      <c r="G221"/>
    </row>
    <row r="222" spans="1:7" ht="12.75">
      <c r="A222"/>
      <c r="B222" s="50"/>
      <c r="C222" s="6">
        <v>3020</v>
      </c>
      <c r="D222" t="s">
        <v>45</v>
      </c>
      <c r="E222" s="94">
        <v>6000</v>
      </c>
      <c r="G222"/>
    </row>
    <row r="223" spans="1:7" ht="12.75">
      <c r="A223"/>
      <c r="C223" s="6">
        <v>4010</v>
      </c>
      <c r="D223" t="s">
        <v>46</v>
      </c>
      <c r="E223" s="65">
        <v>388670</v>
      </c>
      <c r="G223"/>
    </row>
    <row r="224" spans="1:7" ht="12.75">
      <c r="A224"/>
      <c r="C224" s="6">
        <v>4040</v>
      </c>
      <c r="D224" t="s">
        <v>47</v>
      </c>
      <c r="E224" s="65">
        <v>23950</v>
      </c>
      <c r="G224"/>
    </row>
    <row r="225" spans="1:7" ht="12.75">
      <c r="A225"/>
      <c r="C225" s="6">
        <v>4110</v>
      </c>
      <c r="D225" t="s">
        <v>48</v>
      </c>
      <c r="E225" s="65">
        <v>63500</v>
      </c>
      <c r="G225"/>
    </row>
    <row r="226" spans="1:7" ht="12.75">
      <c r="A226"/>
      <c r="C226" s="6">
        <v>4120</v>
      </c>
      <c r="D226" t="s">
        <v>307</v>
      </c>
      <c r="E226" s="65">
        <v>9050</v>
      </c>
      <c r="G226"/>
    </row>
    <row r="227" spans="1:7" ht="12.75">
      <c r="A227"/>
      <c r="C227" s="6">
        <v>4210</v>
      </c>
      <c r="D227" t="s">
        <v>51</v>
      </c>
      <c r="E227" s="65">
        <v>4800</v>
      </c>
      <c r="G227"/>
    </row>
    <row r="228" spans="1:7" ht="12.75">
      <c r="A228"/>
      <c r="C228" s="6">
        <v>4260</v>
      </c>
      <c r="D228" t="s">
        <v>52</v>
      </c>
      <c r="E228" s="65">
        <v>10000</v>
      </c>
      <c r="G228"/>
    </row>
    <row r="229" spans="1:7" ht="12.75">
      <c r="A229"/>
      <c r="C229" s="6">
        <v>4270</v>
      </c>
      <c r="D229" t="s">
        <v>53</v>
      </c>
      <c r="E229" s="65">
        <v>1200</v>
      </c>
      <c r="G229"/>
    </row>
    <row r="230" spans="1:7" ht="12.75">
      <c r="A230"/>
      <c r="C230" s="6">
        <v>4300</v>
      </c>
      <c r="D230" t="s">
        <v>54</v>
      </c>
      <c r="E230" s="65">
        <v>1200</v>
      </c>
      <c r="G230"/>
    </row>
    <row r="231" spans="1:7" ht="12.75">
      <c r="A231"/>
      <c r="C231" s="6">
        <v>4440</v>
      </c>
      <c r="D231" t="s">
        <v>57</v>
      </c>
      <c r="E231" s="65">
        <v>14967</v>
      </c>
      <c r="G231"/>
    </row>
    <row r="232" spans="3:7" ht="12.75">
      <c r="C232" s="6">
        <v>4710</v>
      </c>
      <c r="D232" t="s">
        <v>301</v>
      </c>
      <c r="E232" s="65">
        <v>1800</v>
      </c>
      <c r="G232"/>
    </row>
    <row r="233" spans="2:7" ht="12.75">
      <c r="B233" s="50">
        <v>80150</v>
      </c>
      <c r="C233" s="50"/>
      <c r="D233" s="103" t="s">
        <v>251</v>
      </c>
      <c r="E233" s="72">
        <f>SUM(E237:E245)</f>
        <v>693442</v>
      </c>
      <c r="G233"/>
    </row>
    <row r="234" spans="4:7" ht="12.75">
      <c r="D234" s="103" t="s">
        <v>254</v>
      </c>
      <c r="G234"/>
    </row>
    <row r="235" spans="4:7" ht="12.75">
      <c r="D235" s="103" t="s">
        <v>255</v>
      </c>
      <c r="G235"/>
    </row>
    <row r="236" spans="4:7" ht="12.75">
      <c r="D236" s="104" t="s">
        <v>256</v>
      </c>
      <c r="G236"/>
    </row>
    <row r="237" spans="3:7" ht="12.75">
      <c r="C237" s="6">
        <v>3020</v>
      </c>
      <c r="D237" t="s">
        <v>45</v>
      </c>
      <c r="E237" s="65">
        <v>2000</v>
      </c>
      <c r="G237"/>
    </row>
    <row r="238" spans="3:7" ht="12.75">
      <c r="C238" s="6">
        <v>4110</v>
      </c>
      <c r="D238" t="s">
        <v>48</v>
      </c>
      <c r="E238" s="65">
        <v>95300</v>
      </c>
      <c r="G238"/>
    </row>
    <row r="239" spans="3:7" ht="12.75">
      <c r="C239" s="6">
        <v>4120</v>
      </c>
      <c r="D239" t="s">
        <v>307</v>
      </c>
      <c r="E239" s="65">
        <v>13580</v>
      </c>
      <c r="G239"/>
    </row>
    <row r="240" spans="3:7" ht="12.75">
      <c r="C240" s="6">
        <v>4240</v>
      </c>
      <c r="D240" t="s">
        <v>250</v>
      </c>
      <c r="E240" s="65">
        <v>2000</v>
      </c>
      <c r="G240"/>
    </row>
    <row r="241" spans="3:7" ht="12.75">
      <c r="C241" s="6">
        <v>4270</v>
      </c>
      <c r="D241" t="s">
        <v>53</v>
      </c>
      <c r="E241" s="65">
        <v>1000</v>
      </c>
      <c r="G241"/>
    </row>
    <row r="242" spans="3:7" ht="12.75">
      <c r="C242" s="6">
        <v>4440</v>
      </c>
      <c r="D242" t="s">
        <v>57</v>
      </c>
      <c r="E242" s="65">
        <v>22712</v>
      </c>
      <c r="G242"/>
    </row>
    <row r="243" spans="3:7" ht="12.75">
      <c r="C243" s="6">
        <v>4710</v>
      </c>
      <c r="D243" t="s">
        <v>301</v>
      </c>
      <c r="E243" s="65">
        <v>2500</v>
      </c>
      <c r="G243"/>
    </row>
    <row r="244" spans="3:7" ht="12.75">
      <c r="C244" s="6">
        <v>4790</v>
      </c>
      <c r="D244" t="s">
        <v>326</v>
      </c>
      <c r="E244" s="65">
        <v>518230</v>
      </c>
      <c r="G244"/>
    </row>
    <row r="245" spans="3:7" ht="12.75">
      <c r="C245" s="6">
        <v>4800</v>
      </c>
      <c r="D245" t="s">
        <v>327</v>
      </c>
      <c r="E245" s="65">
        <v>36120</v>
      </c>
      <c r="G245"/>
    </row>
    <row r="247" spans="1:7" ht="12.75">
      <c r="A247" s="7">
        <v>854</v>
      </c>
      <c r="B247" s="7"/>
      <c r="C247" s="7"/>
      <c r="D247" s="5" t="s">
        <v>58</v>
      </c>
      <c r="E247" s="70">
        <f>SUM(E248)</f>
        <v>83400</v>
      </c>
      <c r="G247"/>
    </row>
    <row r="248" spans="2:5" ht="12.75">
      <c r="B248" s="50">
        <v>85416</v>
      </c>
      <c r="C248" s="50"/>
      <c r="D248" s="49" t="s">
        <v>287</v>
      </c>
      <c r="E248" s="72">
        <f>SUM(E249:E249)</f>
        <v>83400</v>
      </c>
    </row>
    <row r="249" spans="3:5" ht="12.75">
      <c r="C249" s="6">
        <v>3240</v>
      </c>
      <c r="D249" s="51" t="s">
        <v>143</v>
      </c>
      <c r="E249" s="65">
        <v>83400</v>
      </c>
    </row>
    <row r="258" ht="12.75">
      <c r="E258" s="65" t="s">
        <v>25</v>
      </c>
    </row>
    <row r="259" spans="4:5" ht="12.75">
      <c r="D259" s="7" t="s">
        <v>319</v>
      </c>
      <c r="E259" s="65" t="s">
        <v>359</v>
      </c>
    </row>
    <row r="260" spans="4:5" ht="12.75">
      <c r="D260" s="9" t="s">
        <v>11</v>
      </c>
      <c r="E260" s="65" t="s">
        <v>125</v>
      </c>
    </row>
    <row r="261" spans="4:5" ht="12.75">
      <c r="D261" s="2"/>
      <c r="E261" s="65" t="s">
        <v>360</v>
      </c>
    </row>
    <row r="262" spans="1:5" ht="12.75">
      <c r="A262" s="1" t="s">
        <v>0</v>
      </c>
      <c r="B262" s="1" t="s">
        <v>5</v>
      </c>
      <c r="C262" s="1" t="s">
        <v>6</v>
      </c>
      <c r="D262" s="1" t="s">
        <v>7</v>
      </c>
      <c r="E262" s="67" t="s">
        <v>8</v>
      </c>
    </row>
    <row r="263" spans="1:5" ht="12.75">
      <c r="A263" s="7">
        <v>750</v>
      </c>
      <c r="D263" s="5" t="s">
        <v>263</v>
      </c>
      <c r="E263" s="70">
        <f>E274+E264</f>
        <v>1476518</v>
      </c>
    </row>
    <row r="264" spans="1:5" ht="12.75">
      <c r="A264" s="7"/>
      <c r="B264" s="46" t="s">
        <v>76</v>
      </c>
      <c r="C264" s="47"/>
      <c r="D264" s="59" t="s">
        <v>77</v>
      </c>
      <c r="E264" s="70">
        <f>SUM(E265:E273)</f>
        <v>92594</v>
      </c>
    </row>
    <row r="265" spans="1:5" ht="12.75">
      <c r="A265" s="7"/>
      <c r="B265" s="46"/>
      <c r="C265" s="64">
        <v>3030</v>
      </c>
      <c r="D265" s="63" t="s">
        <v>229</v>
      </c>
      <c r="E265" s="94">
        <v>6000</v>
      </c>
    </row>
    <row r="266" spans="1:5" ht="12.75">
      <c r="A266" s="7"/>
      <c r="C266" s="6">
        <v>4010</v>
      </c>
      <c r="D266" t="s">
        <v>46</v>
      </c>
      <c r="E266" s="94">
        <v>65000</v>
      </c>
    </row>
    <row r="267" spans="1:5" ht="12.75">
      <c r="A267" s="7"/>
      <c r="C267" s="6">
        <v>4040</v>
      </c>
      <c r="D267" t="s">
        <v>47</v>
      </c>
      <c r="E267" s="94">
        <v>4900</v>
      </c>
    </row>
    <row r="268" spans="1:5" ht="12.75">
      <c r="A268" s="7"/>
      <c r="C268" s="6">
        <v>4110</v>
      </c>
      <c r="D268" t="s">
        <v>48</v>
      </c>
      <c r="E268" s="94">
        <v>10300</v>
      </c>
    </row>
    <row r="269" spans="1:5" ht="12.75">
      <c r="A269" s="7"/>
      <c r="C269" s="6">
        <v>4120</v>
      </c>
      <c r="D269" t="s">
        <v>307</v>
      </c>
      <c r="E269" s="94">
        <v>1500</v>
      </c>
    </row>
    <row r="270" spans="1:5" ht="12.75">
      <c r="A270" s="7"/>
      <c r="C270" s="6">
        <v>4170</v>
      </c>
      <c r="D270" t="s">
        <v>144</v>
      </c>
      <c r="E270" s="94">
        <v>700</v>
      </c>
    </row>
    <row r="271" spans="1:5" ht="12.75">
      <c r="A271" s="7"/>
      <c r="C271" s="6">
        <v>4280</v>
      </c>
      <c r="D271" t="s">
        <v>159</v>
      </c>
      <c r="E271" s="94">
        <v>500</v>
      </c>
    </row>
    <row r="272" spans="1:5" ht="12.75">
      <c r="A272" s="7"/>
      <c r="C272" s="6">
        <v>4440</v>
      </c>
      <c r="D272" t="s">
        <v>57</v>
      </c>
      <c r="E272" s="94">
        <v>2494</v>
      </c>
    </row>
    <row r="273" spans="1:5" ht="12.75">
      <c r="A273" s="7"/>
      <c r="C273" s="6">
        <v>4710</v>
      </c>
      <c r="D273" t="s">
        <v>301</v>
      </c>
      <c r="E273" s="94">
        <v>1200</v>
      </c>
    </row>
    <row r="274" spans="1:7" s="5" customFormat="1" ht="12.75">
      <c r="A274" s="7"/>
      <c r="B274" s="7">
        <v>75085</v>
      </c>
      <c r="C274" s="7"/>
      <c r="D274" s="5" t="s">
        <v>262</v>
      </c>
      <c r="E274" s="70">
        <f>SUM(E275:E292)</f>
        <v>1383924</v>
      </c>
      <c r="G274" s="70"/>
    </row>
    <row r="275" spans="1:7" s="5" customFormat="1" ht="12.75">
      <c r="A275" s="7"/>
      <c r="B275" s="7"/>
      <c r="C275" s="6">
        <v>3020</v>
      </c>
      <c r="D275" t="s">
        <v>45</v>
      </c>
      <c r="E275" s="74">
        <v>6000</v>
      </c>
      <c r="G275" s="70"/>
    </row>
    <row r="276" spans="3:5" ht="12.75">
      <c r="C276" s="6">
        <v>4010</v>
      </c>
      <c r="D276" t="s">
        <v>46</v>
      </c>
      <c r="E276" s="65">
        <v>940000</v>
      </c>
    </row>
    <row r="277" spans="1:7" ht="12.75">
      <c r="A277"/>
      <c r="B277"/>
      <c r="C277" s="6">
        <v>4040</v>
      </c>
      <c r="D277" t="s">
        <v>47</v>
      </c>
      <c r="E277" s="65">
        <v>76000</v>
      </c>
      <c r="G277"/>
    </row>
    <row r="278" spans="1:7" ht="12.75">
      <c r="A278"/>
      <c r="B278"/>
      <c r="C278" s="6">
        <v>4110</v>
      </c>
      <c r="D278" t="s">
        <v>48</v>
      </c>
      <c r="E278" s="65">
        <v>180300</v>
      </c>
      <c r="G278"/>
    </row>
    <row r="279" spans="1:7" ht="12.75">
      <c r="A279"/>
      <c r="B279"/>
      <c r="C279" s="6">
        <v>4120</v>
      </c>
      <c r="D279" t="s">
        <v>307</v>
      </c>
      <c r="E279" s="65">
        <v>23700</v>
      </c>
      <c r="G279"/>
    </row>
    <row r="280" spans="1:7" ht="12.75">
      <c r="A280"/>
      <c r="B280"/>
      <c r="C280" s="6">
        <v>4170</v>
      </c>
      <c r="D280" t="s">
        <v>144</v>
      </c>
      <c r="E280" s="65">
        <v>5300</v>
      </c>
      <c r="G280"/>
    </row>
    <row r="281" spans="1:7" ht="12.75">
      <c r="A281"/>
      <c r="B281"/>
      <c r="C281" s="6">
        <v>4210</v>
      </c>
      <c r="D281" t="s">
        <v>51</v>
      </c>
      <c r="E281" s="65">
        <v>30000</v>
      </c>
      <c r="G281"/>
    </row>
    <row r="282" spans="1:7" ht="12.75">
      <c r="A282"/>
      <c r="B282"/>
      <c r="C282" s="6">
        <v>4260</v>
      </c>
      <c r="D282" t="s">
        <v>52</v>
      </c>
      <c r="E282" s="65">
        <v>32000</v>
      </c>
      <c r="G282"/>
    </row>
    <row r="283" spans="1:7" ht="12.75">
      <c r="A283"/>
      <c r="B283"/>
      <c r="C283" s="6">
        <v>4270</v>
      </c>
      <c r="D283" t="s">
        <v>53</v>
      </c>
      <c r="E283" s="65">
        <v>5000</v>
      </c>
      <c r="G283"/>
    </row>
    <row r="284" spans="1:7" ht="12.75">
      <c r="A284"/>
      <c r="B284"/>
      <c r="C284" s="6">
        <v>4280</v>
      </c>
      <c r="D284" t="s">
        <v>159</v>
      </c>
      <c r="E284" s="65">
        <v>2500</v>
      </c>
      <c r="G284"/>
    </row>
    <row r="285" spans="1:7" ht="12.75">
      <c r="A285"/>
      <c r="B285"/>
      <c r="C285" s="6">
        <v>4300</v>
      </c>
      <c r="D285" t="s">
        <v>54</v>
      </c>
      <c r="E285" s="65">
        <v>30000</v>
      </c>
      <c r="G285"/>
    </row>
    <row r="286" spans="1:7" ht="12.75">
      <c r="A286"/>
      <c r="B286"/>
      <c r="C286" s="6">
        <v>4360</v>
      </c>
      <c r="D286" t="s">
        <v>199</v>
      </c>
      <c r="E286" s="65">
        <v>11000</v>
      </c>
      <c r="G286"/>
    </row>
    <row r="287" spans="1:7" ht="12.75">
      <c r="A287"/>
      <c r="B287"/>
      <c r="C287" s="6">
        <v>4410</v>
      </c>
      <c r="D287" t="s">
        <v>55</v>
      </c>
      <c r="E287" s="65">
        <v>3000</v>
      </c>
      <c r="G287"/>
    </row>
    <row r="288" spans="1:7" ht="12.75">
      <c r="A288"/>
      <c r="B288"/>
      <c r="C288" s="6">
        <v>4430</v>
      </c>
      <c r="D288" t="s">
        <v>56</v>
      </c>
      <c r="E288" s="65">
        <v>5000</v>
      </c>
      <c r="G288"/>
    </row>
    <row r="289" spans="1:7" ht="12.75">
      <c r="A289"/>
      <c r="B289"/>
      <c r="C289" s="6">
        <v>4440</v>
      </c>
      <c r="D289" t="s">
        <v>57</v>
      </c>
      <c r="E289" s="65">
        <v>26124</v>
      </c>
      <c r="G289"/>
    </row>
    <row r="290" spans="1:7" ht="12.75">
      <c r="A290"/>
      <c r="B290"/>
      <c r="C290" s="6">
        <v>4700</v>
      </c>
      <c r="D290" t="s">
        <v>168</v>
      </c>
      <c r="E290" s="65">
        <v>3000</v>
      </c>
      <c r="G290"/>
    </row>
    <row r="291" spans="1:7" ht="12.75">
      <c r="A291"/>
      <c r="B291"/>
      <c r="D291" t="s">
        <v>169</v>
      </c>
      <c r="G291"/>
    </row>
    <row r="292" spans="1:7" ht="12.75">
      <c r="A292"/>
      <c r="B292"/>
      <c r="C292" s="6">
        <v>4710</v>
      </c>
      <c r="D292" t="s">
        <v>301</v>
      </c>
      <c r="E292" s="65">
        <v>5000</v>
      </c>
      <c r="G292"/>
    </row>
    <row r="293" spans="1:7" s="49" customFormat="1" ht="12.75">
      <c r="A293" s="50">
        <v>801</v>
      </c>
      <c r="B293" s="50"/>
      <c r="C293" s="50"/>
      <c r="D293" s="49" t="s">
        <v>12</v>
      </c>
      <c r="E293" s="72">
        <f>E294+E300</f>
        <v>366134</v>
      </c>
      <c r="G293" s="72"/>
    </row>
    <row r="294" spans="1:7" s="5" customFormat="1" ht="12.75">
      <c r="A294" s="7"/>
      <c r="B294" s="7">
        <v>80113</v>
      </c>
      <c r="C294" s="7"/>
      <c r="D294" s="5" t="s">
        <v>126</v>
      </c>
      <c r="E294" s="70">
        <f>SUM(E295:E299)</f>
        <v>18000</v>
      </c>
      <c r="G294" s="70"/>
    </row>
    <row r="295" spans="1:7" s="5" customFormat="1" ht="12.75">
      <c r="A295" s="7"/>
      <c r="B295" s="7"/>
      <c r="C295" s="6">
        <v>4170</v>
      </c>
      <c r="D295" t="s">
        <v>144</v>
      </c>
      <c r="E295" s="73">
        <v>2000</v>
      </c>
      <c r="G295" s="70"/>
    </row>
    <row r="296" spans="1:7" s="5" customFormat="1" ht="12.75">
      <c r="A296" s="7"/>
      <c r="B296" s="7"/>
      <c r="C296" s="6">
        <v>4210</v>
      </c>
      <c r="D296" t="s">
        <v>51</v>
      </c>
      <c r="E296" s="73">
        <v>8000</v>
      </c>
      <c r="G296" s="70"/>
    </row>
    <row r="297" spans="1:7" s="5" customFormat="1" ht="12.75">
      <c r="A297" s="7"/>
      <c r="B297" s="7"/>
      <c r="C297" s="6">
        <v>4270</v>
      </c>
      <c r="D297" t="s">
        <v>53</v>
      </c>
      <c r="E297" s="73">
        <v>2500</v>
      </c>
      <c r="G297" s="70"/>
    </row>
    <row r="298" spans="1:7" s="5" customFormat="1" ht="12.75">
      <c r="A298" s="7"/>
      <c r="B298" s="7"/>
      <c r="C298" s="6">
        <v>4300</v>
      </c>
      <c r="D298" t="s">
        <v>54</v>
      </c>
      <c r="E298" s="73">
        <v>2000</v>
      </c>
      <c r="G298" s="70"/>
    </row>
    <row r="299" spans="3:5" ht="12.75">
      <c r="C299" s="6">
        <v>4430</v>
      </c>
      <c r="D299" t="s">
        <v>56</v>
      </c>
      <c r="E299" s="73">
        <v>3500</v>
      </c>
    </row>
    <row r="300" spans="1:7" s="5" customFormat="1" ht="12.75">
      <c r="A300" s="7"/>
      <c r="B300" s="7">
        <v>80195</v>
      </c>
      <c r="C300" s="7"/>
      <c r="D300" s="5" t="s">
        <v>1</v>
      </c>
      <c r="E300" s="70">
        <f>SUM(E301:E304)</f>
        <v>348134</v>
      </c>
      <c r="G300" s="70"/>
    </row>
    <row r="301" spans="3:7" ht="12.75">
      <c r="C301" s="6">
        <v>4210</v>
      </c>
      <c r="D301" t="s">
        <v>51</v>
      </c>
      <c r="E301" s="65">
        <v>5500</v>
      </c>
      <c r="G301"/>
    </row>
    <row r="302" spans="3:7" ht="12.75">
      <c r="C302" s="6">
        <v>4300</v>
      </c>
      <c r="D302" t="s">
        <v>54</v>
      </c>
      <c r="E302" s="65">
        <v>3500</v>
      </c>
      <c r="G302"/>
    </row>
    <row r="303" spans="3:7" ht="12.75">
      <c r="C303" s="6">
        <v>4360</v>
      </c>
      <c r="D303" t="s">
        <v>199</v>
      </c>
      <c r="E303" s="65">
        <v>3000</v>
      </c>
      <c r="G303"/>
    </row>
    <row r="304" spans="3:7" ht="12.75">
      <c r="C304" s="6">
        <v>4440</v>
      </c>
      <c r="D304" t="s">
        <v>57</v>
      </c>
      <c r="E304" s="65">
        <v>336134</v>
      </c>
      <c r="G304"/>
    </row>
    <row r="305" spans="1:7" ht="12.75">
      <c r="A305" s="7"/>
      <c r="D305" s="51"/>
      <c r="E305" s="74"/>
      <c r="G305"/>
    </row>
    <row r="306" spans="1:7" ht="12.75">
      <c r="A306" s="7"/>
      <c r="D306" s="51"/>
      <c r="E306" s="74"/>
      <c r="G306"/>
    </row>
    <row r="307" spans="1:7" ht="12.75">
      <c r="A307" s="7"/>
      <c r="D307" s="63"/>
      <c r="E307" s="74"/>
      <c r="G307"/>
    </row>
    <row r="308" spans="1:7" ht="12.75">
      <c r="A308" s="7"/>
      <c r="D308" s="63"/>
      <c r="E308" s="74"/>
      <c r="G308"/>
    </row>
    <row r="312" ht="12.75">
      <c r="E312" s="65" t="s">
        <v>26</v>
      </c>
    </row>
    <row r="313" ht="12.75">
      <c r="E313" s="65" t="s">
        <v>359</v>
      </c>
    </row>
    <row r="314" spans="4:5" ht="12.75">
      <c r="D314" s="7" t="s">
        <v>319</v>
      </c>
      <c r="E314" s="65" t="s">
        <v>125</v>
      </c>
    </row>
    <row r="315" spans="4:5" ht="12.75">
      <c r="D315" s="7" t="s">
        <v>14</v>
      </c>
      <c r="E315" s="65" t="s">
        <v>360</v>
      </c>
    </row>
    <row r="316" spans="1:5" ht="12.75">
      <c r="A316" s="1" t="s">
        <v>0</v>
      </c>
      <c r="B316" s="1" t="s">
        <v>5</v>
      </c>
      <c r="C316" s="1" t="s">
        <v>6</v>
      </c>
      <c r="D316" s="1" t="s">
        <v>7</v>
      </c>
      <c r="E316" s="67" t="s">
        <v>8</v>
      </c>
    </row>
    <row r="317" spans="1:7" s="5" customFormat="1" ht="12.75">
      <c r="A317" s="7">
        <v>852</v>
      </c>
      <c r="B317" s="7"/>
      <c r="C317" s="7"/>
      <c r="D317" s="5" t="s">
        <v>131</v>
      </c>
      <c r="E317" s="70">
        <f>E324+E330+E357+E383+E318+E395+E328+E321+E369+E386+E354</f>
        <v>5731841</v>
      </c>
      <c r="G317" s="70"/>
    </row>
    <row r="318" spans="1:7" s="2" customFormat="1" ht="12.75">
      <c r="A318" s="9"/>
      <c r="B318" s="9">
        <v>85202</v>
      </c>
      <c r="C318" s="9"/>
      <c r="D318" s="2" t="s">
        <v>136</v>
      </c>
      <c r="E318" s="72">
        <f>E319</f>
        <v>1250000</v>
      </c>
      <c r="G318" s="73"/>
    </row>
    <row r="319" spans="1:7" s="2" customFormat="1" ht="12.75">
      <c r="A319" s="9"/>
      <c r="B319" s="9"/>
      <c r="C319" s="9">
        <v>4330</v>
      </c>
      <c r="D319" s="2" t="s">
        <v>141</v>
      </c>
      <c r="E319" s="73">
        <v>1250000</v>
      </c>
      <c r="G319" s="73"/>
    </row>
    <row r="320" spans="1:7" s="5" customFormat="1" ht="13.5" customHeight="1">
      <c r="A320" s="7"/>
      <c r="B320" s="7"/>
      <c r="C320" s="6"/>
      <c r="D320" t="s">
        <v>142</v>
      </c>
      <c r="E320" s="73"/>
      <c r="G320" s="70"/>
    </row>
    <row r="321" spans="1:7" s="5" customFormat="1" ht="13.5" customHeight="1">
      <c r="A321" s="7"/>
      <c r="B321" s="32" t="s">
        <v>258</v>
      </c>
      <c r="C321" s="54"/>
      <c r="D321" s="42" t="s">
        <v>259</v>
      </c>
      <c r="E321" s="99">
        <f>SUM(E322:E323)</f>
        <v>2000</v>
      </c>
      <c r="G321" s="70"/>
    </row>
    <row r="322" spans="1:7" s="5" customFormat="1" ht="13.5" customHeight="1">
      <c r="A322" s="7"/>
      <c r="B322" s="53"/>
      <c r="C322" s="6">
        <v>4210</v>
      </c>
      <c r="D322" t="s">
        <v>51</v>
      </c>
      <c r="E322" s="93">
        <v>1000</v>
      </c>
      <c r="G322" s="70"/>
    </row>
    <row r="323" spans="1:7" s="5" customFormat="1" ht="13.5" customHeight="1">
      <c r="A323" s="7"/>
      <c r="B323" s="53"/>
      <c r="C323" s="6">
        <v>4300</v>
      </c>
      <c r="D323" t="s">
        <v>54</v>
      </c>
      <c r="E323" s="93">
        <v>1000</v>
      </c>
      <c r="G323" s="70"/>
    </row>
    <row r="324" spans="2:5" ht="12.75">
      <c r="B324" s="6">
        <v>85214</v>
      </c>
      <c r="D324" t="s">
        <v>190</v>
      </c>
      <c r="E324" s="72">
        <f>SUM(E326:E327)</f>
        <v>842000</v>
      </c>
    </row>
    <row r="325" ht="12.75">
      <c r="D325" t="s">
        <v>153</v>
      </c>
    </row>
    <row r="326" spans="3:5" ht="12.75">
      <c r="C326" s="6">
        <v>3110</v>
      </c>
      <c r="D326" t="s">
        <v>62</v>
      </c>
      <c r="E326" s="65">
        <v>827000</v>
      </c>
    </row>
    <row r="327" spans="3:5" ht="12.75">
      <c r="C327" s="6">
        <v>4300</v>
      </c>
      <c r="D327" t="s">
        <v>54</v>
      </c>
      <c r="E327" s="65">
        <v>15000</v>
      </c>
    </row>
    <row r="328" spans="2:5" ht="12.75">
      <c r="B328" s="6">
        <v>85216</v>
      </c>
      <c r="D328" t="s">
        <v>195</v>
      </c>
      <c r="E328" s="72">
        <f>SUM(E329:E329)</f>
        <v>616667</v>
      </c>
    </row>
    <row r="329" spans="3:5" ht="12.75">
      <c r="C329" s="6">
        <v>3110</v>
      </c>
      <c r="D329" t="s">
        <v>62</v>
      </c>
      <c r="E329" s="65">
        <v>616667</v>
      </c>
    </row>
    <row r="330" spans="2:5" ht="12.75">
      <c r="B330" s="6">
        <v>85219</v>
      </c>
      <c r="D330" t="s">
        <v>198</v>
      </c>
      <c r="E330" s="72">
        <f>SUM(E331:E352)</f>
        <v>1850194</v>
      </c>
    </row>
    <row r="331" spans="3:5" ht="12.75">
      <c r="C331" s="6">
        <v>3020</v>
      </c>
      <c r="D331" t="s">
        <v>45</v>
      </c>
      <c r="E331" s="65">
        <v>22950</v>
      </c>
    </row>
    <row r="332" spans="1:7" ht="12.75">
      <c r="A332"/>
      <c r="B332"/>
      <c r="C332" s="6">
        <v>4010</v>
      </c>
      <c r="D332" t="s">
        <v>46</v>
      </c>
      <c r="E332" s="65">
        <v>1290000</v>
      </c>
      <c r="G332"/>
    </row>
    <row r="333" spans="1:7" ht="12.75">
      <c r="A333"/>
      <c r="B333"/>
      <c r="C333" s="6">
        <v>4040</v>
      </c>
      <c r="D333" t="s">
        <v>47</v>
      </c>
      <c r="E333" s="65">
        <v>95000</v>
      </c>
      <c r="G333"/>
    </row>
    <row r="334" spans="1:7" ht="12.75">
      <c r="A334"/>
      <c r="B334"/>
      <c r="C334" s="6">
        <v>4110</v>
      </c>
      <c r="D334" t="s">
        <v>48</v>
      </c>
      <c r="E334" s="65">
        <v>229300</v>
      </c>
      <c r="G334"/>
    </row>
    <row r="335" spans="1:7" ht="12.75">
      <c r="A335"/>
      <c r="B335"/>
      <c r="C335" s="6">
        <v>4120</v>
      </c>
      <c r="D335" t="s">
        <v>307</v>
      </c>
      <c r="E335" s="65">
        <v>27200</v>
      </c>
      <c r="G335"/>
    </row>
    <row r="336" spans="1:7" ht="12.75">
      <c r="A336"/>
      <c r="B336"/>
      <c r="C336" s="6">
        <v>4140</v>
      </c>
      <c r="D336" t="s">
        <v>216</v>
      </c>
      <c r="E336" s="65">
        <v>100</v>
      </c>
      <c r="G336"/>
    </row>
    <row r="337" spans="1:7" ht="12.75">
      <c r="A337"/>
      <c r="B337"/>
      <c r="C337" s="6">
        <v>4170</v>
      </c>
      <c r="D337" t="s">
        <v>144</v>
      </c>
      <c r="E337" s="65">
        <v>27000</v>
      </c>
      <c r="G337"/>
    </row>
    <row r="338" spans="1:7" ht="12.75">
      <c r="A338"/>
      <c r="B338"/>
      <c r="C338" s="6">
        <v>4210</v>
      </c>
      <c r="D338" t="s">
        <v>51</v>
      </c>
      <c r="E338" s="65">
        <v>25000</v>
      </c>
      <c r="G338"/>
    </row>
    <row r="339" spans="1:7" ht="12.75">
      <c r="A339"/>
      <c r="B339"/>
      <c r="C339" s="6">
        <v>4260</v>
      </c>
      <c r="D339" t="s">
        <v>52</v>
      </c>
      <c r="E339" s="65">
        <v>25000</v>
      </c>
      <c r="G339"/>
    </row>
    <row r="340" spans="1:7" ht="12.75">
      <c r="A340"/>
      <c r="B340"/>
      <c r="C340" s="6">
        <v>4270</v>
      </c>
      <c r="D340" t="s">
        <v>53</v>
      </c>
      <c r="E340" s="65">
        <v>3000</v>
      </c>
      <c r="G340"/>
    </row>
    <row r="341" spans="1:7" ht="12.75">
      <c r="A341"/>
      <c r="B341"/>
      <c r="C341" s="6">
        <v>4280</v>
      </c>
      <c r="D341" t="s">
        <v>159</v>
      </c>
      <c r="E341" s="65">
        <v>1000</v>
      </c>
      <c r="G341"/>
    </row>
    <row r="342" spans="1:7" ht="12.75">
      <c r="A342"/>
      <c r="B342"/>
      <c r="C342" s="6">
        <v>4300</v>
      </c>
      <c r="D342" t="s">
        <v>54</v>
      </c>
      <c r="E342" s="65">
        <v>30000</v>
      </c>
      <c r="G342"/>
    </row>
    <row r="343" spans="1:7" ht="12.75">
      <c r="A343"/>
      <c r="B343"/>
      <c r="C343" s="6">
        <v>4360</v>
      </c>
      <c r="D343" t="s">
        <v>199</v>
      </c>
      <c r="E343" s="65">
        <v>16234</v>
      </c>
      <c r="G343"/>
    </row>
    <row r="344" spans="1:7" ht="12.75">
      <c r="A344"/>
      <c r="B344"/>
      <c r="C344" s="6">
        <v>4400</v>
      </c>
      <c r="D344" t="s">
        <v>182</v>
      </c>
      <c r="E344" s="65">
        <v>1000</v>
      </c>
      <c r="G344"/>
    </row>
    <row r="345" spans="1:7" ht="12.75">
      <c r="A345"/>
      <c r="B345"/>
      <c r="D345" t="s">
        <v>174</v>
      </c>
      <c r="G345"/>
    </row>
    <row r="346" spans="1:7" ht="12.75">
      <c r="A346"/>
      <c r="B346"/>
      <c r="C346" s="6">
        <v>4410</v>
      </c>
      <c r="D346" t="s">
        <v>55</v>
      </c>
      <c r="E346" s="65">
        <v>2000</v>
      </c>
      <c r="G346"/>
    </row>
    <row r="347" spans="1:7" ht="12.75">
      <c r="A347"/>
      <c r="B347"/>
      <c r="C347" s="6">
        <v>4430</v>
      </c>
      <c r="D347" t="s">
        <v>56</v>
      </c>
      <c r="E347" s="65">
        <v>4000</v>
      </c>
      <c r="G347"/>
    </row>
    <row r="348" spans="1:7" ht="12.75">
      <c r="A348"/>
      <c r="C348" s="6">
        <v>4440</v>
      </c>
      <c r="D348" t="s">
        <v>57</v>
      </c>
      <c r="E348" s="65">
        <v>43800</v>
      </c>
      <c r="G348"/>
    </row>
    <row r="349" spans="1:7" ht="12.75">
      <c r="A349"/>
      <c r="C349" s="6">
        <v>4480</v>
      </c>
      <c r="D349" t="s">
        <v>66</v>
      </c>
      <c r="E349" s="65">
        <v>4110</v>
      </c>
      <c r="G349"/>
    </row>
    <row r="350" spans="1:7" ht="12.75">
      <c r="A350"/>
      <c r="C350" s="6">
        <v>4520</v>
      </c>
      <c r="D350" t="s">
        <v>219</v>
      </c>
      <c r="E350" s="65">
        <v>1000</v>
      </c>
      <c r="G350"/>
    </row>
    <row r="351" spans="1:7" ht="12.75">
      <c r="A351"/>
      <c r="C351" s="6">
        <v>4700</v>
      </c>
      <c r="D351" t="s">
        <v>162</v>
      </c>
      <c r="E351" s="65">
        <v>2500</v>
      </c>
      <c r="G351"/>
    </row>
    <row r="352" spans="1:7" ht="12.75">
      <c r="A352"/>
      <c r="D352" t="s">
        <v>163</v>
      </c>
      <c r="G352"/>
    </row>
    <row r="353" spans="1:7" ht="12.75">
      <c r="A353"/>
      <c r="G353"/>
    </row>
    <row r="354" spans="1:7" ht="12.75">
      <c r="A354"/>
      <c r="B354" s="6">
        <v>85219</v>
      </c>
      <c r="D354" t="s">
        <v>348</v>
      </c>
      <c r="E354" s="65">
        <f>E355</f>
        <v>4680</v>
      </c>
      <c r="G354"/>
    </row>
    <row r="355" spans="1:7" ht="12.75">
      <c r="A355"/>
      <c r="C355" s="6">
        <v>3110</v>
      </c>
      <c r="D355" t="s">
        <v>62</v>
      </c>
      <c r="E355" s="65">
        <v>4680</v>
      </c>
      <c r="G355"/>
    </row>
    <row r="356" spans="1:7" ht="12.75">
      <c r="A356"/>
      <c r="G356"/>
    </row>
    <row r="357" spans="1:7" ht="12.75">
      <c r="A357"/>
      <c r="B357" s="6">
        <v>85228</v>
      </c>
      <c r="D357" t="s">
        <v>122</v>
      </c>
      <c r="E357" s="72">
        <f>SUM(E358:E367)</f>
        <v>850000</v>
      </c>
      <c r="G357"/>
    </row>
    <row r="358" spans="1:7" ht="12.75">
      <c r="A358"/>
      <c r="C358" s="6">
        <v>4010</v>
      </c>
      <c r="D358" t="s">
        <v>46</v>
      </c>
      <c r="E358" s="65">
        <v>20000</v>
      </c>
      <c r="G358"/>
    </row>
    <row r="359" spans="1:7" ht="12.75">
      <c r="A359"/>
      <c r="C359" s="6">
        <v>4110</v>
      </c>
      <c r="D359" t="s">
        <v>48</v>
      </c>
      <c r="E359" s="65">
        <v>110547</v>
      </c>
      <c r="G359"/>
    </row>
    <row r="360" spans="1:7" ht="12.75">
      <c r="A360"/>
      <c r="C360" s="6">
        <v>4120</v>
      </c>
      <c r="D360" t="s">
        <v>307</v>
      </c>
      <c r="E360" s="65">
        <v>7516</v>
      </c>
      <c r="G360"/>
    </row>
    <row r="361" spans="1:7" ht="12.75">
      <c r="A361"/>
      <c r="C361" s="6">
        <v>4170</v>
      </c>
      <c r="D361" t="s">
        <v>144</v>
      </c>
      <c r="E361" s="65">
        <v>700000</v>
      </c>
      <c r="G361"/>
    </row>
    <row r="362" spans="1:7" ht="12.75">
      <c r="A362"/>
      <c r="C362" s="6">
        <v>4210</v>
      </c>
      <c r="D362" t="s">
        <v>51</v>
      </c>
      <c r="E362" s="65">
        <v>5400</v>
      </c>
      <c r="G362"/>
    </row>
    <row r="363" spans="1:7" ht="12.75">
      <c r="A363"/>
      <c r="C363" s="6">
        <v>4280</v>
      </c>
      <c r="D363" t="s">
        <v>159</v>
      </c>
      <c r="E363" s="65">
        <v>1600</v>
      </c>
      <c r="G363"/>
    </row>
    <row r="364" spans="1:7" ht="12.75">
      <c r="A364"/>
      <c r="C364" s="6">
        <v>4300</v>
      </c>
      <c r="D364" t="s">
        <v>54</v>
      </c>
      <c r="E364" s="65">
        <v>1500</v>
      </c>
      <c r="G364"/>
    </row>
    <row r="365" spans="1:7" ht="12.75">
      <c r="A365"/>
      <c r="C365" s="6">
        <v>4360</v>
      </c>
      <c r="D365" t="s">
        <v>199</v>
      </c>
      <c r="E365" s="65">
        <v>500</v>
      </c>
      <c r="G365"/>
    </row>
    <row r="366" spans="1:7" ht="12.75">
      <c r="A366"/>
      <c r="C366" s="6">
        <v>4410</v>
      </c>
      <c r="D366" t="s">
        <v>55</v>
      </c>
      <c r="E366" s="65">
        <v>937</v>
      </c>
      <c r="G366"/>
    </row>
    <row r="367" spans="1:7" ht="12.75">
      <c r="A367"/>
      <c r="C367" s="6">
        <v>4710</v>
      </c>
      <c r="D367" t="s">
        <v>301</v>
      </c>
      <c r="E367" s="65">
        <v>2000</v>
      </c>
      <c r="G367"/>
    </row>
    <row r="369" spans="1:7" ht="12.75">
      <c r="A369"/>
      <c r="B369" s="6">
        <v>85228</v>
      </c>
      <c r="D369" t="s">
        <v>299</v>
      </c>
      <c r="E369" s="72">
        <f>SUM(E370:E381)</f>
        <v>183000</v>
      </c>
      <c r="G369"/>
    </row>
    <row r="370" spans="1:7" ht="12.75">
      <c r="A370"/>
      <c r="C370" s="6">
        <v>3020</v>
      </c>
      <c r="D370" t="s">
        <v>45</v>
      </c>
      <c r="E370" s="65">
        <v>1600</v>
      </c>
      <c r="G370"/>
    </row>
    <row r="371" spans="1:7" ht="12.75">
      <c r="A371"/>
      <c r="C371" s="6">
        <v>4010</v>
      </c>
      <c r="D371" t="s">
        <v>46</v>
      </c>
      <c r="E371" s="65">
        <v>90993</v>
      </c>
      <c r="G371"/>
    </row>
    <row r="372" spans="1:7" ht="12.75">
      <c r="A372"/>
      <c r="C372" s="6">
        <v>4040</v>
      </c>
      <c r="D372" t="s">
        <v>47</v>
      </c>
      <c r="E372" s="65">
        <v>14000</v>
      </c>
      <c r="G372"/>
    </row>
    <row r="373" spans="1:7" ht="12.75">
      <c r="A373"/>
      <c r="C373" s="6">
        <v>4110</v>
      </c>
      <c r="D373" t="s">
        <v>48</v>
      </c>
      <c r="E373" s="65">
        <v>23000</v>
      </c>
      <c r="G373"/>
    </row>
    <row r="374" spans="1:7" ht="12.75">
      <c r="A374"/>
      <c r="C374" s="6">
        <v>4120</v>
      </c>
      <c r="D374" t="s">
        <v>307</v>
      </c>
      <c r="E374" s="65">
        <v>3000</v>
      </c>
      <c r="G374"/>
    </row>
    <row r="375" spans="1:7" ht="12.75">
      <c r="A375"/>
      <c r="C375" s="6">
        <v>4210</v>
      </c>
      <c r="D375" t="s">
        <v>51</v>
      </c>
      <c r="E375" s="65">
        <v>870</v>
      </c>
      <c r="G375"/>
    </row>
    <row r="376" spans="1:7" ht="12.75">
      <c r="A376"/>
      <c r="C376" s="6">
        <v>4280</v>
      </c>
      <c r="D376" t="s">
        <v>159</v>
      </c>
      <c r="E376" s="65">
        <v>100</v>
      </c>
      <c r="G376"/>
    </row>
    <row r="377" spans="1:7" ht="12.75">
      <c r="A377"/>
      <c r="C377" s="6">
        <v>4300</v>
      </c>
      <c r="D377" t="s">
        <v>54</v>
      </c>
      <c r="E377" s="65">
        <v>40000</v>
      </c>
      <c r="G377"/>
    </row>
    <row r="378" spans="1:7" ht="12.75">
      <c r="A378"/>
      <c r="C378" s="6">
        <v>4360</v>
      </c>
      <c r="D378" t="s">
        <v>199</v>
      </c>
      <c r="E378" s="65">
        <v>1000</v>
      </c>
      <c r="G378"/>
    </row>
    <row r="379" spans="1:7" ht="12.75">
      <c r="A379"/>
      <c r="C379" s="6">
        <v>4410</v>
      </c>
      <c r="D379" t="s">
        <v>55</v>
      </c>
      <c r="E379" s="65">
        <v>953</v>
      </c>
      <c r="G379"/>
    </row>
    <row r="380" spans="1:7" ht="12.75">
      <c r="A380"/>
      <c r="C380" s="6">
        <v>4440</v>
      </c>
      <c r="D380" t="s">
        <v>57</v>
      </c>
      <c r="E380" s="65">
        <v>7484</v>
      </c>
      <c r="G380"/>
    </row>
    <row r="381" spans="1:7" ht="12.75">
      <c r="A381"/>
      <c r="C381" s="6">
        <v>4710</v>
      </c>
      <c r="D381" t="s">
        <v>301</v>
      </c>
      <c r="G381"/>
    </row>
    <row r="383" spans="2:7" ht="12.75">
      <c r="B383" s="6">
        <v>85230</v>
      </c>
      <c r="D383" t="s">
        <v>276</v>
      </c>
      <c r="E383" s="72">
        <f>SUM(E384:E384)</f>
        <v>40000</v>
      </c>
      <c r="G383"/>
    </row>
    <row r="384" spans="3:7" ht="13.5" customHeight="1">
      <c r="C384" s="6">
        <v>3110</v>
      </c>
      <c r="D384" t="s">
        <v>62</v>
      </c>
      <c r="E384" s="65">
        <v>40000</v>
      </c>
      <c r="G384"/>
    </row>
    <row r="385" ht="13.5" customHeight="1">
      <c r="G385"/>
    </row>
    <row r="386" spans="2:7" ht="13.5" customHeight="1">
      <c r="B386" s="6">
        <v>85295</v>
      </c>
      <c r="D386" t="s">
        <v>316</v>
      </c>
      <c r="E386" s="72">
        <f>SUM(E387:E392)</f>
        <v>28500</v>
      </c>
      <c r="G386"/>
    </row>
    <row r="387" spans="3:7" ht="13.5" customHeight="1">
      <c r="C387" s="6">
        <v>4110</v>
      </c>
      <c r="D387" t="s">
        <v>48</v>
      </c>
      <c r="E387" s="65">
        <v>3684</v>
      </c>
      <c r="G387"/>
    </row>
    <row r="388" spans="3:7" ht="13.5" customHeight="1">
      <c r="C388" s="6">
        <v>4170</v>
      </c>
      <c r="D388" t="s">
        <v>144</v>
      </c>
      <c r="E388" s="65">
        <v>21100</v>
      </c>
      <c r="G388"/>
    </row>
    <row r="389" spans="3:7" ht="13.5" customHeight="1">
      <c r="C389" s="6">
        <v>4210</v>
      </c>
      <c r="D389" t="s">
        <v>51</v>
      </c>
      <c r="E389" s="65">
        <v>1248</v>
      </c>
      <c r="G389"/>
    </row>
    <row r="390" spans="3:7" ht="13.5" customHeight="1">
      <c r="C390" s="6">
        <v>4220</v>
      </c>
      <c r="D390" t="s">
        <v>60</v>
      </c>
      <c r="E390" s="65">
        <v>568</v>
      </c>
      <c r="G390"/>
    </row>
    <row r="391" spans="3:7" ht="13.5" customHeight="1">
      <c r="C391" s="6">
        <v>4260</v>
      </c>
      <c r="D391" t="s">
        <v>52</v>
      </c>
      <c r="E391" s="65">
        <v>1700</v>
      </c>
      <c r="G391"/>
    </row>
    <row r="392" spans="3:7" ht="13.5" customHeight="1">
      <c r="C392" s="6">
        <v>4300</v>
      </c>
      <c r="D392" t="s">
        <v>54</v>
      </c>
      <c r="E392" s="65">
        <v>200</v>
      </c>
      <c r="G392"/>
    </row>
    <row r="393" ht="13.5" customHeight="1">
      <c r="G393"/>
    </row>
    <row r="394" spans="1:7" ht="12.75">
      <c r="A394" s="7">
        <v>852</v>
      </c>
      <c r="B394" s="7"/>
      <c r="C394" s="7"/>
      <c r="D394" s="5" t="s">
        <v>192</v>
      </c>
      <c r="G394"/>
    </row>
    <row r="395" spans="2:7" ht="12.75">
      <c r="B395" s="6">
        <v>85213</v>
      </c>
      <c r="D395" t="s">
        <v>109</v>
      </c>
      <c r="E395" s="72">
        <f>SUM(E397:E397)</f>
        <v>64800</v>
      </c>
      <c r="G395"/>
    </row>
    <row r="396" spans="4:7" ht="12.75">
      <c r="D396" t="s">
        <v>138</v>
      </c>
      <c r="G396"/>
    </row>
    <row r="397" spans="3:7" ht="12.75">
      <c r="C397" s="6">
        <v>4130</v>
      </c>
      <c r="D397" t="s">
        <v>107</v>
      </c>
      <c r="E397" s="65">
        <v>64800</v>
      </c>
      <c r="G397"/>
    </row>
    <row r="399" spans="1:7" ht="12.75">
      <c r="A399" s="7">
        <v>851</v>
      </c>
      <c r="B399" s="7"/>
      <c r="C399" s="7"/>
      <c r="D399" s="5" t="s">
        <v>30</v>
      </c>
      <c r="E399" s="70">
        <f>E400+E420</f>
        <v>470000</v>
      </c>
      <c r="G399"/>
    </row>
    <row r="400" spans="2:7" ht="12.75">
      <c r="B400" s="6">
        <v>85154</v>
      </c>
      <c r="D400" t="s">
        <v>31</v>
      </c>
      <c r="E400" s="72">
        <f>SUM(E401:E419)</f>
        <v>467000</v>
      </c>
      <c r="G400"/>
    </row>
    <row r="401" spans="3:7" ht="12.75">
      <c r="C401" s="6">
        <v>3020</v>
      </c>
      <c r="D401" t="s">
        <v>45</v>
      </c>
      <c r="E401" s="65">
        <v>1790</v>
      </c>
      <c r="G401"/>
    </row>
    <row r="402" spans="3:7" ht="12.75">
      <c r="C402" s="6">
        <v>4010</v>
      </c>
      <c r="D402" t="s">
        <v>46</v>
      </c>
      <c r="E402" s="65">
        <v>275000</v>
      </c>
      <c r="G402"/>
    </row>
    <row r="403" spans="3:7" ht="12.75">
      <c r="C403" s="6">
        <v>4040</v>
      </c>
      <c r="D403" t="s">
        <v>47</v>
      </c>
      <c r="E403" s="65">
        <v>18500</v>
      </c>
      <c r="G403"/>
    </row>
    <row r="404" spans="3:7" ht="12.75">
      <c r="C404" s="6">
        <v>4110</v>
      </c>
      <c r="D404" t="s">
        <v>48</v>
      </c>
      <c r="E404" s="65">
        <v>49300</v>
      </c>
      <c r="G404"/>
    </row>
    <row r="405" spans="3:7" ht="12.75">
      <c r="C405" s="6">
        <v>4120</v>
      </c>
      <c r="D405" t="s">
        <v>307</v>
      </c>
      <c r="E405" s="65">
        <v>6670</v>
      </c>
      <c r="G405"/>
    </row>
    <row r="406" spans="3:7" ht="12.75">
      <c r="C406" s="6">
        <v>4170</v>
      </c>
      <c r="D406" t="s">
        <v>144</v>
      </c>
      <c r="E406" s="65">
        <v>6000</v>
      </c>
      <c r="G406"/>
    </row>
    <row r="407" spans="3:7" ht="12.75">
      <c r="C407" s="6">
        <v>4210</v>
      </c>
      <c r="D407" t="s">
        <v>51</v>
      </c>
      <c r="E407" s="65">
        <v>13000</v>
      </c>
      <c r="G407"/>
    </row>
    <row r="408" spans="3:7" ht="12.75">
      <c r="C408" s="6">
        <v>4260</v>
      </c>
      <c r="D408" t="s">
        <v>52</v>
      </c>
      <c r="E408" s="65">
        <v>19000</v>
      </c>
      <c r="G408"/>
    </row>
    <row r="409" spans="3:7" ht="12.75">
      <c r="C409" s="6">
        <v>4270</v>
      </c>
      <c r="D409" t="s">
        <v>53</v>
      </c>
      <c r="E409" s="65">
        <v>2269</v>
      </c>
      <c r="G409"/>
    </row>
    <row r="410" spans="3:7" ht="12.75">
      <c r="C410" s="6">
        <v>4280</v>
      </c>
      <c r="D410" t="s">
        <v>159</v>
      </c>
      <c r="E410" s="65">
        <v>100</v>
      </c>
      <c r="G410"/>
    </row>
    <row r="411" spans="3:7" ht="12.75">
      <c r="C411" s="6">
        <v>4300</v>
      </c>
      <c r="D411" t="s">
        <v>54</v>
      </c>
      <c r="E411" s="65">
        <v>60000</v>
      </c>
      <c r="G411"/>
    </row>
    <row r="412" spans="3:7" ht="12.75">
      <c r="C412" s="6">
        <v>4360</v>
      </c>
      <c r="D412" t="s">
        <v>199</v>
      </c>
      <c r="E412" s="65">
        <v>4600</v>
      </c>
      <c r="G412"/>
    </row>
    <row r="413" spans="3:7" ht="12.75">
      <c r="C413" s="6">
        <v>4410</v>
      </c>
      <c r="D413" t="s">
        <v>55</v>
      </c>
      <c r="E413" s="65">
        <v>1000</v>
      </c>
      <c r="G413"/>
    </row>
    <row r="414" spans="3:7" ht="12.75">
      <c r="C414" s="6">
        <v>4430</v>
      </c>
      <c r="D414" t="s">
        <v>56</v>
      </c>
      <c r="E414" s="65">
        <v>1150</v>
      </c>
      <c r="G414"/>
    </row>
    <row r="415" spans="3:7" ht="12.75">
      <c r="C415" s="6">
        <v>4440</v>
      </c>
      <c r="D415" t="s">
        <v>57</v>
      </c>
      <c r="E415" s="65">
        <v>5821</v>
      </c>
      <c r="G415"/>
    </row>
    <row r="416" spans="3:7" ht="12.75">
      <c r="C416" s="6">
        <v>4480</v>
      </c>
      <c r="D416" t="s">
        <v>66</v>
      </c>
      <c r="E416" s="65">
        <v>1000</v>
      </c>
      <c r="G416"/>
    </row>
    <row r="417" spans="1:7" ht="12.75">
      <c r="A417" s="3"/>
      <c r="B417" s="3"/>
      <c r="C417" s="6">
        <v>4520</v>
      </c>
      <c r="D417" t="s">
        <v>219</v>
      </c>
      <c r="E417" s="65">
        <v>800</v>
      </c>
      <c r="G417"/>
    </row>
    <row r="418" spans="3:7" ht="12.75">
      <c r="C418" s="6">
        <v>4700</v>
      </c>
      <c r="D418" t="s">
        <v>168</v>
      </c>
      <c r="E418" s="65">
        <v>1000</v>
      </c>
      <c r="G418"/>
    </row>
    <row r="419" spans="4:7" ht="12.75">
      <c r="D419" t="s">
        <v>169</v>
      </c>
      <c r="G419"/>
    </row>
    <row r="420" spans="2:7" ht="12.75">
      <c r="B420" s="6">
        <v>85153</v>
      </c>
      <c r="D420" t="s">
        <v>155</v>
      </c>
      <c r="E420" s="72">
        <f>SUM(E421:E422)</f>
        <v>3000</v>
      </c>
      <c r="G420"/>
    </row>
    <row r="421" spans="3:7" ht="12.75">
      <c r="C421" s="6">
        <v>4210</v>
      </c>
      <c r="D421" t="s">
        <v>51</v>
      </c>
      <c r="E421" s="65">
        <v>1000</v>
      </c>
      <c r="G421"/>
    </row>
    <row r="422" spans="3:7" ht="12.75">
      <c r="C422" s="6">
        <v>4300</v>
      </c>
      <c r="D422" t="s">
        <v>54</v>
      </c>
      <c r="E422" s="65">
        <v>2000</v>
      </c>
      <c r="G422"/>
    </row>
    <row r="423" ht="12.75">
      <c r="G423"/>
    </row>
    <row r="424" spans="1:7" s="49" customFormat="1" ht="12.75">
      <c r="A424" s="50">
        <v>855</v>
      </c>
      <c r="B424" s="50"/>
      <c r="C424" s="50"/>
      <c r="D424" s="49" t="s">
        <v>268</v>
      </c>
      <c r="E424" s="72">
        <f>E425+E438</f>
        <v>451879</v>
      </c>
      <c r="G424" s="72"/>
    </row>
    <row r="425" spans="2:5" ht="12.75">
      <c r="B425" s="45">
        <v>85504</v>
      </c>
      <c r="C425" s="45"/>
      <c r="D425" s="51" t="s">
        <v>218</v>
      </c>
      <c r="E425" s="72">
        <f>SUM(E426:E437)</f>
        <v>211879</v>
      </c>
    </row>
    <row r="426" spans="2:5" ht="12.75">
      <c r="B426" s="45"/>
      <c r="C426" s="6">
        <v>3020</v>
      </c>
      <c r="D426" t="s">
        <v>45</v>
      </c>
      <c r="E426" s="74">
        <v>1500</v>
      </c>
    </row>
    <row r="427" spans="2:5" ht="12.75">
      <c r="B427" s="45"/>
      <c r="C427" s="6">
        <v>4010</v>
      </c>
      <c r="D427" t="s">
        <v>46</v>
      </c>
      <c r="E427" s="74">
        <v>147800</v>
      </c>
    </row>
    <row r="428" spans="2:5" ht="12.75">
      <c r="B428" s="45"/>
      <c r="C428" s="6">
        <v>4040</v>
      </c>
      <c r="D428" t="s">
        <v>47</v>
      </c>
      <c r="E428" s="74">
        <v>12300</v>
      </c>
    </row>
    <row r="429" spans="2:5" ht="12.75">
      <c r="B429" s="45"/>
      <c r="C429" s="6">
        <v>4110</v>
      </c>
      <c r="D429" t="s">
        <v>48</v>
      </c>
      <c r="E429" s="74">
        <v>27330</v>
      </c>
    </row>
    <row r="430" spans="2:5" ht="12.75">
      <c r="B430" s="45"/>
      <c r="C430" s="6">
        <v>4120</v>
      </c>
      <c r="D430" t="s">
        <v>307</v>
      </c>
      <c r="E430" s="74">
        <v>3820</v>
      </c>
    </row>
    <row r="431" spans="2:5" ht="12.75">
      <c r="B431" s="45"/>
      <c r="C431" s="6">
        <v>4210</v>
      </c>
      <c r="D431" t="s">
        <v>51</v>
      </c>
      <c r="E431" s="74">
        <v>1060</v>
      </c>
    </row>
    <row r="432" spans="1:7" ht="12.75">
      <c r="A432"/>
      <c r="B432" s="45"/>
      <c r="C432" s="6">
        <v>4260</v>
      </c>
      <c r="D432" t="s">
        <v>52</v>
      </c>
      <c r="E432" s="74">
        <v>3430</v>
      </c>
      <c r="G432"/>
    </row>
    <row r="433" spans="1:7" ht="12.75">
      <c r="A433"/>
      <c r="B433" s="45"/>
      <c r="C433" s="6">
        <v>4300</v>
      </c>
      <c r="D433" t="s">
        <v>54</v>
      </c>
      <c r="E433" s="74">
        <v>3750</v>
      </c>
      <c r="G433"/>
    </row>
    <row r="434" spans="1:7" ht="12.75">
      <c r="A434"/>
      <c r="B434" s="45"/>
      <c r="C434" s="6">
        <v>4360</v>
      </c>
      <c r="D434" t="s">
        <v>199</v>
      </c>
      <c r="E434" s="74">
        <v>2700</v>
      </c>
      <c r="G434"/>
    </row>
    <row r="435" spans="1:7" ht="12.75">
      <c r="A435"/>
      <c r="B435" s="45"/>
      <c r="C435" s="6">
        <v>4410</v>
      </c>
      <c r="D435" t="s">
        <v>55</v>
      </c>
      <c r="E435" s="74">
        <v>2700</v>
      </c>
      <c r="G435"/>
    </row>
    <row r="436" spans="1:7" ht="12.75">
      <c r="A436"/>
      <c r="B436" s="45"/>
      <c r="C436" s="6">
        <v>4440</v>
      </c>
      <c r="D436" t="s">
        <v>57</v>
      </c>
      <c r="E436" s="74">
        <v>4989</v>
      </c>
      <c r="G436"/>
    </row>
    <row r="437" spans="1:7" ht="12.75">
      <c r="A437"/>
      <c r="B437" s="45"/>
      <c r="C437" s="6">
        <v>4700</v>
      </c>
      <c r="D437" t="s">
        <v>162</v>
      </c>
      <c r="E437" s="74">
        <v>500</v>
      </c>
      <c r="G437"/>
    </row>
    <row r="438" spans="1:7" ht="12.75">
      <c r="A438"/>
      <c r="B438" s="32" t="s">
        <v>275</v>
      </c>
      <c r="C438" s="54"/>
      <c r="D438" s="62" t="s">
        <v>217</v>
      </c>
      <c r="E438" s="82">
        <f>E439</f>
        <v>240000</v>
      </c>
      <c r="G438"/>
    </row>
    <row r="439" spans="1:7" ht="12.75">
      <c r="A439"/>
      <c r="B439" s="53"/>
      <c r="C439" s="54">
        <v>4330</v>
      </c>
      <c r="D439" s="42" t="s">
        <v>230</v>
      </c>
      <c r="E439" s="83">
        <v>240000</v>
      </c>
      <c r="G439"/>
    </row>
    <row r="440" spans="1:7" ht="12.75">
      <c r="A440"/>
      <c r="B440" s="53"/>
      <c r="C440" s="54"/>
      <c r="D440" s="42" t="s">
        <v>142</v>
      </c>
      <c r="E440" s="83"/>
      <c r="G440"/>
    </row>
    <row r="454" spans="1:7" ht="12.75">
      <c r="A454"/>
      <c r="E454" s="65" t="s">
        <v>285</v>
      </c>
      <c r="G454"/>
    </row>
    <row r="455" spans="5:7" ht="12.75">
      <c r="E455" s="65" t="s">
        <v>359</v>
      </c>
      <c r="G455"/>
    </row>
    <row r="456" spans="4:7" ht="12.75">
      <c r="D456" s="7" t="s">
        <v>320</v>
      </c>
      <c r="E456" s="65" t="s">
        <v>125</v>
      </c>
      <c r="G456"/>
    </row>
    <row r="457" spans="4:7" ht="12.75">
      <c r="D457" s="6" t="s">
        <v>15</v>
      </c>
      <c r="E457" s="65" t="s">
        <v>360</v>
      </c>
      <c r="G457"/>
    </row>
    <row r="459" spans="1:7" ht="12.75">
      <c r="A459" s="1" t="s">
        <v>0</v>
      </c>
      <c r="B459" s="1" t="s">
        <v>5</v>
      </c>
      <c r="C459" s="1" t="s">
        <v>6</v>
      </c>
      <c r="D459" s="1" t="s">
        <v>7</v>
      </c>
      <c r="E459" s="67" t="s">
        <v>8</v>
      </c>
      <c r="G459"/>
    </row>
    <row r="460" spans="1:7" ht="12.75">
      <c r="A460" s="6">
        <v>921</v>
      </c>
      <c r="D460" t="s">
        <v>63</v>
      </c>
      <c r="E460" s="72">
        <f>SUM(E461)</f>
        <v>1028200</v>
      </c>
      <c r="G460"/>
    </row>
    <row r="461" spans="2:7" ht="12.75">
      <c r="B461" s="6">
        <v>92109</v>
      </c>
      <c r="D461" t="s">
        <v>64</v>
      </c>
      <c r="E461" s="72">
        <f>SUM(E462:E464)</f>
        <v>1028200</v>
      </c>
      <c r="G461"/>
    </row>
    <row r="462" spans="3:7" ht="12.75">
      <c r="C462" s="6">
        <v>2480</v>
      </c>
      <c r="D462" t="s">
        <v>164</v>
      </c>
      <c r="E462" s="65">
        <v>838200</v>
      </c>
      <c r="G462"/>
    </row>
    <row r="463" spans="4:7" ht="12.75">
      <c r="D463" t="s">
        <v>140</v>
      </c>
      <c r="G463"/>
    </row>
    <row r="464" spans="3:7" ht="12.75">
      <c r="C464" s="6">
        <v>6220</v>
      </c>
      <c r="D464" t="s">
        <v>296</v>
      </c>
      <c r="E464" s="65">
        <v>190000</v>
      </c>
      <c r="G464"/>
    </row>
    <row r="465" spans="4:7" ht="12.75">
      <c r="D465" t="s">
        <v>297</v>
      </c>
      <c r="G465"/>
    </row>
    <row r="466" spans="4:7" ht="12.75">
      <c r="D466" t="s">
        <v>298</v>
      </c>
      <c r="G466"/>
    </row>
    <row r="472" spans="5:7" ht="12.75">
      <c r="E472" s="65" t="s">
        <v>28</v>
      </c>
      <c r="G472"/>
    </row>
    <row r="473" spans="4:7" ht="12.75">
      <c r="D473" s="7" t="s">
        <v>321</v>
      </c>
      <c r="E473" s="65" t="s">
        <v>359</v>
      </c>
      <c r="G473"/>
    </row>
    <row r="474" spans="4:7" ht="12.75">
      <c r="D474" s="6" t="s">
        <v>233</v>
      </c>
      <c r="E474" s="65" t="s">
        <v>125</v>
      </c>
      <c r="G474"/>
    </row>
    <row r="475" spans="5:7" ht="12.75">
      <c r="E475" s="65" t="s">
        <v>360</v>
      </c>
      <c r="G475"/>
    </row>
    <row r="476" spans="1:7" ht="12.75">
      <c r="A476" s="1" t="s">
        <v>0</v>
      </c>
      <c r="B476" s="1" t="s">
        <v>5</v>
      </c>
      <c r="C476" s="1" t="s">
        <v>6</v>
      </c>
      <c r="D476" s="1" t="s">
        <v>7</v>
      </c>
      <c r="E476" s="67" t="s">
        <v>8</v>
      </c>
      <c r="G476"/>
    </row>
    <row r="478" spans="1:7" ht="12.75">
      <c r="A478" s="6">
        <v>921</v>
      </c>
      <c r="D478" t="s">
        <v>63</v>
      </c>
      <c r="E478" s="72">
        <f>SUM(E479)</f>
        <v>936400</v>
      </c>
      <c r="G478"/>
    </row>
    <row r="479" spans="1:5" ht="12.75">
      <c r="A479"/>
      <c r="B479" s="6">
        <v>92116</v>
      </c>
      <c r="D479" t="s">
        <v>165</v>
      </c>
      <c r="E479" s="72">
        <f>SUM(E480:E483)</f>
        <v>936400</v>
      </c>
    </row>
    <row r="480" spans="1:5" ht="12.75">
      <c r="A480"/>
      <c r="C480" s="6">
        <v>2480</v>
      </c>
      <c r="D480" t="s">
        <v>164</v>
      </c>
      <c r="E480" s="65">
        <v>929000</v>
      </c>
    </row>
    <row r="481" spans="1:4" ht="12.75">
      <c r="A481"/>
      <c r="D481" t="s">
        <v>140</v>
      </c>
    </row>
    <row r="482" spans="3:5" ht="12.75">
      <c r="C482" s="6">
        <v>2800</v>
      </c>
      <c r="D482" t="s">
        <v>317</v>
      </c>
      <c r="E482" s="65">
        <v>7400</v>
      </c>
    </row>
    <row r="483" ht="12.75">
      <c r="D483" t="s">
        <v>318</v>
      </c>
    </row>
    <row r="491" spans="1:7" ht="12.75">
      <c r="A491"/>
      <c r="D491" s="7"/>
      <c r="E491" s="65" t="s">
        <v>286</v>
      </c>
      <c r="G491"/>
    </row>
    <row r="492" spans="1:7" ht="12.75">
      <c r="A492"/>
      <c r="D492" s="7" t="s">
        <v>321</v>
      </c>
      <c r="E492" s="65" t="s">
        <v>359</v>
      </c>
      <c r="G492"/>
    </row>
    <row r="493" spans="1:7" ht="12.75">
      <c r="A493"/>
      <c r="D493" s="6" t="s">
        <v>231</v>
      </c>
      <c r="E493" s="65" t="s">
        <v>125</v>
      </c>
      <c r="G493"/>
    </row>
    <row r="494" spans="1:7" ht="12.75">
      <c r="A494"/>
      <c r="D494" s="6" t="s">
        <v>232</v>
      </c>
      <c r="E494" s="65" t="s">
        <v>360</v>
      </c>
      <c r="G494"/>
    </row>
    <row r="496" spans="1:7" ht="12.75">
      <c r="A496" s="1" t="s">
        <v>0</v>
      </c>
      <c r="B496" s="1" t="s">
        <v>5</v>
      </c>
      <c r="C496" s="1" t="s">
        <v>6</v>
      </c>
      <c r="D496" s="1" t="s">
        <v>7</v>
      </c>
      <c r="E496" s="67" t="s">
        <v>8</v>
      </c>
      <c r="G496"/>
    </row>
    <row r="498" spans="1:7" ht="12.75">
      <c r="A498" s="6">
        <v>921</v>
      </c>
      <c r="D498" t="s">
        <v>63</v>
      </c>
      <c r="E498" s="72">
        <f>SUM(E500:E502)</f>
        <v>931000</v>
      </c>
      <c r="G498"/>
    </row>
    <row r="499" spans="2:7" ht="12.75">
      <c r="B499" s="6">
        <v>92118</v>
      </c>
      <c r="D499" t="s">
        <v>33</v>
      </c>
      <c r="E499" s="72">
        <f>SUM(E500)</f>
        <v>915000</v>
      </c>
      <c r="G499"/>
    </row>
    <row r="500" spans="3:7" ht="12.75">
      <c r="C500" s="6">
        <v>2480</v>
      </c>
      <c r="D500" t="s">
        <v>139</v>
      </c>
      <c r="E500" s="65">
        <v>915000</v>
      </c>
      <c r="G500"/>
    </row>
    <row r="501" spans="4:7" ht="12.75">
      <c r="D501" t="s">
        <v>140</v>
      </c>
      <c r="G501"/>
    </row>
    <row r="502" spans="3:5" ht="12.75">
      <c r="C502" s="6">
        <v>6220</v>
      </c>
      <c r="D502" t="s">
        <v>296</v>
      </c>
      <c r="E502" s="65">
        <v>16000</v>
      </c>
    </row>
    <row r="503" ht="12.75">
      <c r="D503" t="s">
        <v>297</v>
      </c>
    </row>
    <row r="504" ht="12.75">
      <c r="D504" t="s">
        <v>298</v>
      </c>
    </row>
    <row r="509" ht="14.25" customHeight="1">
      <c r="G509"/>
    </row>
    <row r="510" spans="5:7" ht="12.75">
      <c r="E510" s="65" t="s">
        <v>29</v>
      </c>
      <c r="G510"/>
    </row>
    <row r="511" spans="4:5" ht="12.75">
      <c r="D511" s="7" t="s">
        <v>319</v>
      </c>
      <c r="E511" s="65" t="s">
        <v>359</v>
      </c>
    </row>
    <row r="512" spans="4:5" ht="12.75">
      <c r="D512" s="7" t="s">
        <v>3</v>
      </c>
      <c r="E512" s="65" t="s">
        <v>125</v>
      </c>
    </row>
    <row r="513" ht="12.75">
      <c r="E513" s="65" t="s">
        <v>360</v>
      </c>
    </row>
    <row r="514" spans="1:5" ht="12.75">
      <c r="A514" s="1" t="s">
        <v>0</v>
      </c>
      <c r="B514" s="1" t="s">
        <v>5</v>
      </c>
      <c r="C514" s="1" t="s">
        <v>6</v>
      </c>
      <c r="D514" s="1" t="s">
        <v>7</v>
      </c>
      <c r="E514" s="67" t="s">
        <v>8</v>
      </c>
    </row>
    <row r="515" spans="1:5" ht="12.75">
      <c r="A515" s="7">
        <v>926</v>
      </c>
      <c r="B515" s="7"/>
      <c r="C515" s="7"/>
      <c r="D515" s="5" t="s">
        <v>205</v>
      </c>
      <c r="E515" s="70">
        <f>E519+E516</f>
        <v>4221496</v>
      </c>
    </row>
    <row r="516" spans="1:7" s="63" customFormat="1" ht="12.75">
      <c r="A516" s="64"/>
      <c r="B516" s="50">
        <v>92601</v>
      </c>
      <c r="C516" s="50"/>
      <c r="D516" s="49" t="s">
        <v>187</v>
      </c>
      <c r="E516" s="72">
        <f>E517</f>
        <v>820000</v>
      </c>
      <c r="G516" s="94"/>
    </row>
    <row r="517" spans="1:5" ht="12.75">
      <c r="A517" s="7"/>
      <c r="B517" s="7"/>
      <c r="C517" s="64">
        <v>6050</v>
      </c>
      <c r="D517" s="12" t="s">
        <v>158</v>
      </c>
      <c r="E517" s="94">
        <v>820000</v>
      </c>
    </row>
    <row r="518" spans="1:5" ht="12.75">
      <c r="A518" s="7"/>
      <c r="B518" s="7"/>
      <c r="C518" s="7"/>
      <c r="D518" s="5"/>
      <c r="E518" s="70"/>
    </row>
    <row r="519" spans="1:7" ht="12.75">
      <c r="A519"/>
      <c r="B519" s="50">
        <v>92604</v>
      </c>
      <c r="C519" s="50"/>
      <c r="D519" s="49" t="s">
        <v>65</v>
      </c>
      <c r="E519" s="72">
        <f>SUM(E520:E541)</f>
        <v>3401496</v>
      </c>
      <c r="G519"/>
    </row>
    <row r="520" spans="1:7" ht="12.75">
      <c r="A520"/>
      <c r="C520" s="6">
        <v>3020</v>
      </c>
      <c r="D520" t="s">
        <v>45</v>
      </c>
      <c r="E520" s="65">
        <v>14000</v>
      </c>
      <c r="G520"/>
    </row>
    <row r="521" spans="1:7" ht="12.75">
      <c r="A521"/>
      <c r="C521" s="6">
        <v>4010</v>
      </c>
      <c r="D521" t="s">
        <v>46</v>
      </c>
      <c r="E521" s="65">
        <v>1543200</v>
      </c>
      <c r="G521"/>
    </row>
    <row r="522" spans="1:7" ht="12.75">
      <c r="A522"/>
      <c r="C522" s="6">
        <v>4040</v>
      </c>
      <c r="D522" t="s">
        <v>47</v>
      </c>
      <c r="E522" s="65">
        <v>108100</v>
      </c>
      <c r="G522"/>
    </row>
    <row r="523" spans="1:7" ht="12.75">
      <c r="A523"/>
      <c r="C523" s="6">
        <v>4110</v>
      </c>
      <c r="D523" t="s">
        <v>48</v>
      </c>
      <c r="E523" s="65">
        <v>272800</v>
      </c>
      <c r="G523"/>
    </row>
    <row r="524" spans="1:7" ht="12.75">
      <c r="A524"/>
      <c r="C524" s="6">
        <v>4120</v>
      </c>
      <c r="D524" t="s">
        <v>307</v>
      </c>
      <c r="E524" s="65">
        <v>37000</v>
      </c>
      <c r="G524"/>
    </row>
    <row r="525" spans="1:7" ht="12.75">
      <c r="A525"/>
      <c r="C525" s="6">
        <v>4170</v>
      </c>
      <c r="D525" t="s">
        <v>144</v>
      </c>
      <c r="E525" s="65">
        <v>5000</v>
      </c>
      <c r="G525"/>
    </row>
    <row r="526" spans="1:7" ht="12.75">
      <c r="A526"/>
      <c r="C526" s="6">
        <v>4190</v>
      </c>
      <c r="D526" t="s">
        <v>261</v>
      </c>
      <c r="E526" s="65">
        <v>2000</v>
      </c>
      <c r="G526"/>
    </row>
    <row r="527" spans="1:7" ht="12.75">
      <c r="A527"/>
      <c r="B527"/>
      <c r="C527" s="6">
        <v>4210</v>
      </c>
      <c r="D527" t="s">
        <v>51</v>
      </c>
      <c r="E527" s="65">
        <v>120000</v>
      </c>
      <c r="G527"/>
    </row>
    <row r="528" spans="1:7" ht="12.75">
      <c r="A528"/>
      <c r="B528"/>
      <c r="C528" s="6">
        <v>4260</v>
      </c>
      <c r="D528" t="s">
        <v>52</v>
      </c>
      <c r="E528" s="65">
        <v>970000</v>
      </c>
      <c r="G528"/>
    </row>
    <row r="529" spans="1:7" ht="12.75">
      <c r="A529"/>
      <c r="B529"/>
      <c r="C529" s="6">
        <v>4270</v>
      </c>
      <c r="D529" t="s">
        <v>53</v>
      </c>
      <c r="E529" s="65">
        <v>58000</v>
      </c>
      <c r="G529"/>
    </row>
    <row r="530" spans="1:7" ht="12.75">
      <c r="A530"/>
      <c r="B530"/>
      <c r="C530" s="6">
        <v>4280</v>
      </c>
      <c r="D530" t="s">
        <v>159</v>
      </c>
      <c r="E530" s="65">
        <v>3000</v>
      </c>
      <c r="G530"/>
    </row>
    <row r="531" spans="1:7" ht="12.75">
      <c r="A531"/>
      <c r="B531"/>
      <c r="C531" s="6">
        <v>4300</v>
      </c>
      <c r="D531" t="s">
        <v>54</v>
      </c>
      <c r="E531" s="65">
        <v>90000</v>
      </c>
      <c r="G531"/>
    </row>
    <row r="532" spans="1:7" ht="12.75">
      <c r="A532"/>
      <c r="B532"/>
      <c r="C532" s="6">
        <v>4360</v>
      </c>
      <c r="D532" t="s">
        <v>199</v>
      </c>
      <c r="E532" s="65">
        <v>5700</v>
      </c>
      <c r="G532"/>
    </row>
    <row r="533" spans="1:7" ht="12.75">
      <c r="A533"/>
      <c r="B533"/>
      <c r="C533" s="6">
        <v>4410</v>
      </c>
      <c r="D533" t="s">
        <v>55</v>
      </c>
      <c r="E533" s="65">
        <v>3100</v>
      </c>
      <c r="G533"/>
    </row>
    <row r="534" spans="1:7" ht="12.75">
      <c r="A534"/>
      <c r="B534"/>
      <c r="C534" s="6">
        <v>4430</v>
      </c>
      <c r="D534" t="s">
        <v>56</v>
      </c>
      <c r="E534" s="65">
        <v>22500</v>
      </c>
      <c r="G534"/>
    </row>
    <row r="535" spans="1:7" ht="12.75">
      <c r="A535"/>
      <c r="B535"/>
      <c r="C535" s="6">
        <v>4440</v>
      </c>
      <c r="D535" t="s">
        <v>57</v>
      </c>
      <c r="E535" s="65">
        <v>53770</v>
      </c>
      <c r="G535"/>
    </row>
    <row r="536" spans="1:7" ht="12.75">
      <c r="A536"/>
      <c r="B536"/>
      <c r="C536" s="6">
        <v>4480</v>
      </c>
      <c r="D536" t="s">
        <v>66</v>
      </c>
      <c r="E536" s="65">
        <v>78056</v>
      </c>
      <c r="G536"/>
    </row>
    <row r="537" spans="1:7" ht="12.75">
      <c r="A537"/>
      <c r="B537"/>
      <c r="C537" s="6">
        <v>4520</v>
      </c>
      <c r="D537" t="s">
        <v>277</v>
      </c>
      <c r="E537" s="65">
        <v>3270</v>
      </c>
      <c r="G537"/>
    </row>
    <row r="538" spans="1:7" ht="12.75">
      <c r="A538"/>
      <c r="B538"/>
      <c r="D538" t="s">
        <v>157</v>
      </c>
      <c r="G538"/>
    </row>
    <row r="539" spans="1:7" ht="12.75">
      <c r="A539"/>
      <c r="B539"/>
      <c r="C539" s="6">
        <v>4530</v>
      </c>
      <c r="D539" t="s">
        <v>257</v>
      </c>
      <c r="E539" s="65">
        <v>8000</v>
      </c>
      <c r="G539"/>
    </row>
    <row r="540" spans="1:7" ht="12.75">
      <c r="A540"/>
      <c r="B540"/>
      <c r="C540" s="6">
        <v>4700</v>
      </c>
      <c r="D540" t="s">
        <v>162</v>
      </c>
      <c r="E540" s="65">
        <v>2000</v>
      </c>
      <c r="G540"/>
    </row>
    <row r="541" spans="1:7" ht="12.75">
      <c r="A541"/>
      <c r="B541"/>
      <c r="C541" s="6">
        <v>4710</v>
      </c>
      <c r="D541" t="s">
        <v>301</v>
      </c>
      <c r="E541" s="65">
        <v>2000</v>
      </c>
      <c r="G541"/>
    </row>
    <row r="550" spans="1:7" ht="12.75">
      <c r="A550"/>
      <c r="B550"/>
      <c r="E550" s="65" t="s">
        <v>27</v>
      </c>
      <c r="G550"/>
    </row>
    <row r="551" spans="4:7" ht="12.75">
      <c r="D551" s="7" t="s">
        <v>319</v>
      </c>
      <c r="E551" s="65" t="s">
        <v>359</v>
      </c>
      <c r="G551"/>
    </row>
    <row r="552" spans="4:7" ht="12.75">
      <c r="D552" s="6" t="s">
        <v>16</v>
      </c>
      <c r="E552" s="65" t="s">
        <v>125</v>
      </c>
      <c r="G552"/>
    </row>
    <row r="553" spans="5:7" ht="12.75">
      <c r="E553" s="65" t="s">
        <v>360</v>
      </c>
      <c r="G553"/>
    </row>
    <row r="554" spans="1:7" ht="12.75">
      <c r="A554" s="1" t="s">
        <v>0</v>
      </c>
      <c r="B554" s="1" t="s">
        <v>5</v>
      </c>
      <c r="C554" s="1" t="s">
        <v>6</v>
      </c>
      <c r="D554" s="1" t="s">
        <v>7</v>
      </c>
      <c r="E554" s="67" t="s">
        <v>8</v>
      </c>
      <c r="G554"/>
    </row>
    <row r="555" spans="1:7" ht="12.75">
      <c r="A555" s="7">
        <v>855</v>
      </c>
      <c r="B555" s="7"/>
      <c r="C555" s="7"/>
      <c r="D555" s="5" t="s">
        <v>268</v>
      </c>
      <c r="E555" s="70">
        <f>SUM(E556)</f>
        <v>803868</v>
      </c>
      <c r="G555"/>
    </row>
    <row r="556" spans="2:7" ht="12.75">
      <c r="B556" s="46" t="s">
        <v>305</v>
      </c>
      <c r="C556" s="50"/>
      <c r="D556" s="49" t="s">
        <v>306</v>
      </c>
      <c r="E556" s="72">
        <f>SUM(E557:E579)</f>
        <v>803868</v>
      </c>
      <c r="G556"/>
    </row>
    <row r="557" spans="3:7" ht="12.75">
      <c r="C557" s="6">
        <v>3020</v>
      </c>
      <c r="D557" t="s">
        <v>45</v>
      </c>
      <c r="E557" s="65">
        <v>600</v>
      </c>
      <c r="G557"/>
    </row>
    <row r="558" spans="3:7" ht="12.75">
      <c r="C558" s="6">
        <v>4010</v>
      </c>
      <c r="D558" t="s">
        <v>46</v>
      </c>
      <c r="E558" s="65">
        <v>512200</v>
      </c>
      <c r="G558"/>
    </row>
    <row r="559" spans="1:7" ht="12.75">
      <c r="A559"/>
      <c r="B559"/>
      <c r="C559" s="6">
        <v>4040</v>
      </c>
      <c r="D559" t="s">
        <v>47</v>
      </c>
      <c r="E559" s="65">
        <v>37000</v>
      </c>
      <c r="G559"/>
    </row>
    <row r="560" spans="1:7" ht="12.75">
      <c r="A560"/>
      <c r="B560"/>
      <c r="C560" s="6">
        <v>4110</v>
      </c>
      <c r="D560" t="s">
        <v>48</v>
      </c>
      <c r="E560" s="65">
        <v>95800</v>
      </c>
      <c r="G560"/>
    </row>
    <row r="561" spans="1:7" ht="12.75">
      <c r="A561"/>
      <c r="B561"/>
      <c r="C561" s="6">
        <v>4120</v>
      </c>
      <c r="D561" t="s">
        <v>307</v>
      </c>
      <c r="E561" s="65">
        <v>13800</v>
      </c>
      <c r="G561"/>
    </row>
    <row r="562" spans="1:7" ht="12.75">
      <c r="A562"/>
      <c r="B562"/>
      <c r="C562" s="6">
        <v>4170</v>
      </c>
      <c r="D562" t="s">
        <v>144</v>
      </c>
      <c r="E562" s="65">
        <v>7500</v>
      </c>
      <c r="G562"/>
    </row>
    <row r="563" spans="1:7" ht="12.75">
      <c r="A563"/>
      <c r="B563"/>
      <c r="C563" s="6">
        <v>4210</v>
      </c>
      <c r="D563" t="s">
        <v>51</v>
      </c>
      <c r="E563" s="65">
        <v>15000</v>
      </c>
      <c r="G563"/>
    </row>
    <row r="564" spans="1:7" ht="12.75">
      <c r="A564"/>
      <c r="B564"/>
      <c r="C564" s="6">
        <v>4220</v>
      </c>
      <c r="D564" t="s">
        <v>60</v>
      </c>
      <c r="E564" s="65">
        <v>36000</v>
      </c>
      <c r="G564"/>
    </row>
    <row r="565" spans="1:7" ht="12.75">
      <c r="A565"/>
      <c r="B565"/>
      <c r="C565" s="6">
        <v>4240</v>
      </c>
      <c r="D565" t="s">
        <v>250</v>
      </c>
      <c r="E565" s="65">
        <v>4500</v>
      </c>
      <c r="G565"/>
    </row>
    <row r="566" spans="1:7" ht="12.75">
      <c r="A566"/>
      <c r="B566"/>
      <c r="C566" s="6">
        <v>4260</v>
      </c>
      <c r="D566" t="s">
        <v>52</v>
      </c>
      <c r="E566" s="65">
        <v>37500</v>
      </c>
      <c r="G566"/>
    </row>
    <row r="567" spans="1:7" ht="12.75">
      <c r="A567"/>
      <c r="B567"/>
      <c r="C567" s="6">
        <v>4270</v>
      </c>
      <c r="D567" t="s">
        <v>53</v>
      </c>
      <c r="E567" s="65">
        <v>2500</v>
      </c>
      <c r="G567"/>
    </row>
    <row r="568" spans="1:7" ht="12.75">
      <c r="A568"/>
      <c r="B568"/>
      <c r="C568" s="6">
        <v>4280</v>
      </c>
      <c r="D568" t="s">
        <v>159</v>
      </c>
      <c r="E568" s="65">
        <v>1000</v>
      </c>
      <c r="G568"/>
    </row>
    <row r="569" spans="1:7" ht="12.75">
      <c r="A569"/>
      <c r="B569"/>
      <c r="C569" s="6">
        <v>4300</v>
      </c>
      <c r="D569" t="s">
        <v>54</v>
      </c>
      <c r="E569" s="65">
        <v>12000</v>
      </c>
      <c r="G569"/>
    </row>
    <row r="570" spans="1:7" ht="12.75">
      <c r="A570"/>
      <c r="B570"/>
      <c r="C570" s="6">
        <v>4360</v>
      </c>
      <c r="D570" t="s">
        <v>199</v>
      </c>
      <c r="E570" s="65">
        <v>1200</v>
      </c>
      <c r="G570"/>
    </row>
    <row r="571" spans="1:7" ht="12.75">
      <c r="A571"/>
      <c r="B571"/>
      <c r="C571" s="6">
        <v>4410</v>
      </c>
      <c r="D571" t="s">
        <v>55</v>
      </c>
      <c r="E571" s="65">
        <v>300</v>
      </c>
      <c r="G571"/>
    </row>
    <row r="572" spans="1:7" ht="12.75">
      <c r="A572"/>
      <c r="B572"/>
      <c r="C572" s="6">
        <v>4430</v>
      </c>
      <c r="D572" t="s">
        <v>56</v>
      </c>
      <c r="E572" s="65">
        <v>1500</v>
      </c>
      <c r="G572"/>
    </row>
    <row r="573" spans="1:7" ht="12.75">
      <c r="A573"/>
      <c r="B573"/>
      <c r="C573" s="6">
        <v>4440</v>
      </c>
      <c r="D573" t="s">
        <v>57</v>
      </c>
      <c r="E573" s="65">
        <v>23662</v>
      </c>
      <c r="G573"/>
    </row>
    <row r="574" spans="1:7" ht="12.75">
      <c r="A574"/>
      <c r="B574"/>
      <c r="C574" s="6">
        <v>4520</v>
      </c>
      <c r="D574" t="s">
        <v>277</v>
      </c>
      <c r="E574" s="65">
        <v>506</v>
      </c>
      <c r="G574"/>
    </row>
    <row r="575" spans="1:7" ht="12.75">
      <c r="A575"/>
      <c r="B575"/>
      <c r="D575" t="s">
        <v>157</v>
      </c>
      <c r="G575"/>
    </row>
    <row r="576" spans="1:7" ht="12.75">
      <c r="A576"/>
      <c r="B576"/>
      <c r="C576" s="6">
        <v>4610</v>
      </c>
      <c r="D576" t="s">
        <v>295</v>
      </c>
      <c r="E576" s="65">
        <v>300</v>
      </c>
      <c r="G576"/>
    </row>
    <row r="577" spans="1:7" ht="12.75">
      <c r="A577"/>
      <c r="B577"/>
      <c r="C577" s="6">
        <v>4700</v>
      </c>
      <c r="D577" t="s">
        <v>160</v>
      </c>
      <c r="E577" s="65">
        <v>500</v>
      </c>
      <c r="G577"/>
    </row>
    <row r="578" spans="4:7" ht="12.75">
      <c r="D578" t="s">
        <v>161</v>
      </c>
      <c r="G578"/>
    </row>
    <row r="579" spans="3:7" ht="12.75">
      <c r="C579" s="6">
        <v>4710</v>
      </c>
      <c r="D579" t="s">
        <v>301</v>
      </c>
      <c r="E579" s="65">
        <v>500</v>
      </c>
      <c r="G579"/>
    </row>
    <row r="583" spans="1:7" ht="12.75">
      <c r="A583" s="50"/>
      <c r="B583" s="46"/>
      <c r="C583" s="47"/>
      <c r="D583" s="48"/>
      <c r="E583" s="99"/>
      <c r="G583"/>
    </row>
    <row r="584" spans="2:7" ht="12.75">
      <c r="B584" s="32"/>
      <c r="C584" s="54"/>
      <c r="D584" s="42"/>
      <c r="E584" s="93"/>
      <c r="G584"/>
    </row>
    <row r="585" spans="2:7" ht="12.75">
      <c r="B585" s="53"/>
      <c r="E585" s="93"/>
      <c r="G585"/>
    </row>
    <row r="593" ht="12.75">
      <c r="E593" s="65" t="s">
        <v>170</v>
      </c>
    </row>
    <row r="594" spans="4:5" ht="12.75">
      <c r="D594" s="7" t="s">
        <v>322</v>
      </c>
      <c r="E594" s="65" t="s">
        <v>359</v>
      </c>
    </row>
    <row r="595" spans="4:5" ht="12.75">
      <c r="D595" s="6" t="s">
        <v>17</v>
      </c>
      <c r="E595" s="65" t="s">
        <v>125</v>
      </c>
    </row>
    <row r="596" ht="12.75">
      <c r="E596" s="65" t="s">
        <v>360</v>
      </c>
    </row>
    <row r="597" spans="1:5" ht="12.75">
      <c r="A597" s="1" t="s">
        <v>0</v>
      </c>
      <c r="B597" s="1" t="s">
        <v>5</v>
      </c>
      <c r="C597" s="1" t="s">
        <v>6</v>
      </c>
      <c r="D597" s="1" t="s">
        <v>7</v>
      </c>
      <c r="E597" s="67" t="s">
        <v>8</v>
      </c>
    </row>
    <row r="598" spans="1:7" s="5" customFormat="1" ht="12.75">
      <c r="A598" s="7">
        <v>801</v>
      </c>
      <c r="B598" s="7"/>
      <c r="C598" s="7"/>
      <c r="D598" s="5" t="s">
        <v>12</v>
      </c>
      <c r="E598" s="70">
        <f>E599+E624</f>
        <v>1976846</v>
      </c>
      <c r="G598" s="70"/>
    </row>
    <row r="599" spans="1:7" s="49" customFormat="1" ht="12.75">
      <c r="A599" s="50"/>
      <c r="B599" s="50">
        <v>80104</v>
      </c>
      <c r="C599" s="50"/>
      <c r="D599" s="49" t="s">
        <v>123</v>
      </c>
      <c r="E599" s="72">
        <f>SUM(E600:E623)</f>
        <v>1970554</v>
      </c>
      <c r="G599" s="72"/>
    </row>
    <row r="600" spans="3:5" ht="12.75">
      <c r="C600" s="6">
        <v>3020</v>
      </c>
      <c r="D600" t="s">
        <v>45</v>
      </c>
      <c r="E600" s="65">
        <v>12000</v>
      </c>
    </row>
    <row r="601" spans="3:5" ht="12.75">
      <c r="C601" s="6">
        <v>3050</v>
      </c>
      <c r="D601" t="s">
        <v>173</v>
      </c>
      <c r="E601" s="65">
        <v>1440</v>
      </c>
    </row>
    <row r="602" spans="1:7" ht="12.75">
      <c r="A602"/>
      <c r="B602"/>
      <c r="C602" s="6">
        <v>4010</v>
      </c>
      <c r="D602" t="s">
        <v>46</v>
      </c>
      <c r="E602" s="65">
        <v>565260</v>
      </c>
      <c r="G602"/>
    </row>
    <row r="603" spans="1:5" ht="12.75">
      <c r="A603"/>
      <c r="B603"/>
      <c r="C603" s="6">
        <v>4040</v>
      </c>
      <c r="D603" t="s">
        <v>47</v>
      </c>
      <c r="E603" s="65">
        <v>46541</v>
      </c>
    </row>
    <row r="604" spans="1:7" ht="12.75">
      <c r="A604"/>
      <c r="B604"/>
      <c r="C604" s="6">
        <v>4110</v>
      </c>
      <c r="D604" t="s">
        <v>48</v>
      </c>
      <c r="E604" s="65">
        <v>212067</v>
      </c>
      <c r="G604"/>
    </row>
    <row r="605" spans="1:7" ht="12.75">
      <c r="A605"/>
      <c r="B605"/>
      <c r="C605" s="6">
        <v>4120</v>
      </c>
      <c r="D605" t="s">
        <v>307</v>
      </c>
      <c r="E605" s="65">
        <v>31417</v>
      </c>
      <c r="G605"/>
    </row>
    <row r="606" spans="1:7" ht="12.75">
      <c r="A606"/>
      <c r="B606"/>
      <c r="C606" s="6">
        <v>4140</v>
      </c>
      <c r="D606" t="s">
        <v>49</v>
      </c>
      <c r="E606" s="65">
        <v>17600</v>
      </c>
      <c r="G606"/>
    </row>
    <row r="607" spans="1:7" ht="12.75">
      <c r="A607"/>
      <c r="B607"/>
      <c r="D607" t="s">
        <v>50</v>
      </c>
      <c r="G607"/>
    </row>
    <row r="608" spans="1:7" ht="12.75">
      <c r="A608"/>
      <c r="B608"/>
      <c r="C608" s="6">
        <v>4170</v>
      </c>
      <c r="D608" t="s">
        <v>144</v>
      </c>
      <c r="E608" s="65">
        <v>5000</v>
      </c>
      <c r="G608"/>
    </row>
    <row r="609" spans="1:7" ht="12.75">
      <c r="A609"/>
      <c r="B609"/>
      <c r="C609" s="6">
        <v>4210</v>
      </c>
      <c r="D609" t="s">
        <v>51</v>
      </c>
      <c r="E609" s="65">
        <v>10000</v>
      </c>
      <c r="G609"/>
    </row>
    <row r="610" spans="1:7" ht="12.75">
      <c r="A610"/>
      <c r="B610"/>
      <c r="C610" s="6">
        <v>4240</v>
      </c>
      <c r="D610" t="s">
        <v>250</v>
      </c>
      <c r="E610" s="65">
        <v>3000</v>
      </c>
      <c r="G610"/>
    </row>
    <row r="611" spans="1:7" ht="12.75">
      <c r="A611"/>
      <c r="B611"/>
      <c r="C611" s="6">
        <v>4260</v>
      </c>
      <c r="D611" t="s">
        <v>52</v>
      </c>
      <c r="E611" s="65">
        <v>72000</v>
      </c>
      <c r="G611"/>
    </row>
    <row r="612" spans="1:7" ht="12.75">
      <c r="A612"/>
      <c r="B612"/>
      <c r="C612" s="6">
        <v>4270</v>
      </c>
      <c r="D612" t="s">
        <v>53</v>
      </c>
      <c r="E612" s="65">
        <v>10000</v>
      </c>
      <c r="G612"/>
    </row>
    <row r="613" spans="1:7" ht="12.75">
      <c r="A613"/>
      <c r="B613"/>
      <c r="C613" s="6">
        <v>4280</v>
      </c>
      <c r="D613" t="s">
        <v>159</v>
      </c>
      <c r="E613" s="65">
        <v>2000</v>
      </c>
      <c r="G613"/>
    </row>
    <row r="614" spans="1:7" ht="12.75">
      <c r="A614"/>
      <c r="B614"/>
      <c r="C614" s="6">
        <v>4300</v>
      </c>
      <c r="D614" t="s">
        <v>54</v>
      </c>
      <c r="E614" s="65">
        <v>5800</v>
      </c>
      <c r="G614"/>
    </row>
    <row r="615" spans="1:7" ht="12.75">
      <c r="A615"/>
      <c r="B615"/>
      <c r="C615" s="6">
        <v>4360</v>
      </c>
      <c r="D615" t="s">
        <v>199</v>
      </c>
      <c r="E615" s="65">
        <v>3000</v>
      </c>
      <c r="G615"/>
    </row>
    <row r="616" spans="1:7" ht="12.75">
      <c r="A616"/>
      <c r="B616"/>
      <c r="C616" s="6">
        <v>4410</v>
      </c>
      <c r="D616" t="s">
        <v>55</v>
      </c>
      <c r="E616" s="65">
        <v>850</v>
      </c>
      <c r="G616"/>
    </row>
    <row r="617" spans="1:7" ht="12.75">
      <c r="A617"/>
      <c r="B617"/>
      <c r="C617" s="6">
        <v>4430</v>
      </c>
      <c r="D617" t="s">
        <v>56</v>
      </c>
      <c r="E617" s="65">
        <v>2000</v>
      </c>
      <c r="G617"/>
    </row>
    <row r="618" spans="1:5" ht="12.75">
      <c r="A618" s="3"/>
      <c r="B618" s="3"/>
      <c r="C618" s="6">
        <v>4440</v>
      </c>
      <c r="D618" t="s">
        <v>57</v>
      </c>
      <c r="E618" s="69">
        <v>75170</v>
      </c>
    </row>
    <row r="619" spans="1:5" ht="12.75">
      <c r="A619" s="3"/>
      <c r="B619" s="3"/>
      <c r="C619" s="6">
        <v>4700</v>
      </c>
      <c r="D619" t="s">
        <v>168</v>
      </c>
      <c r="E619" s="69">
        <v>700</v>
      </c>
    </row>
    <row r="620" spans="1:5" ht="12.75">
      <c r="A620" s="3"/>
      <c r="B620" s="3"/>
      <c r="D620" t="s">
        <v>169</v>
      </c>
      <c r="E620" s="69"/>
    </row>
    <row r="621" spans="1:5" ht="12.75">
      <c r="A621" s="3"/>
      <c r="B621" s="3"/>
      <c r="C621" s="6">
        <v>4710</v>
      </c>
      <c r="D621" t="s">
        <v>301</v>
      </c>
      <c r="E621" s="69">
        <v>3000</v>
      </c>
    </row>
    <row r="622" spans="1:5" ht="12.75">
      <c r="A622" s="3"/>
      <c r="B622" s="3"/>
      <c r="C622" s="6">
        <v>4790</v>
      </c>
      <c r="D622" t="s">
        <v>324</v>
      </c>
      <c r="E622" s="69">
        <v>797750</v>
      </c>
    </row>
    <row r="623" spans="1:5" ht="12.75">
      <c r="A623" s="3"/>
      <c r="B623" s="3"/>
      <c r="C623" s="6">
        <v>4800</v>
      </c>
      <c r="D623" t="s">
        <v>325</v>
      </c>
      <c r="E623" s="69">
        <v>93959</v>
      </c>
    </row>
    <row r="624" spans="1:7" s="49" customFormat="1" ht="12.75">
      <c r="A624" s="50"/>
      <c r="B624" s="50">
        <v>80146</v>
      </c>
      <c r="C624" s="50"/>
      <c r="D624" s="49" t="s">
        <v>121</v>
      </c>
      <c r="E624" s="72">
        <f>SUM(E625:E628)</f>
        <v>6292</v>
      </c>
      <c r="G624" s="72"/>
    </row>
    <row r="625" spans="1:5" ht="12.75">
      <c r="A625" s="7"/>
      <c r="B625" s="7"/>
      <c r="C625" s="6">
        <v>4210</v>
      </c>
      <c r="D625" t="s">
        <v>51</v>
      </c>
      <c r="E625" s="74">
        <v>500</v>
      </c>
    </row>
    <row r="626" spans="1:5" ht="12.75">
      <c r="A626" s="7"/>
      <c r="B626" s="7"/>
      <c r="C626" s="6">
        <v>4410</v>
      </c>
      <c r="D626" t="s">
        <v>55</v>
      </c>
      <c r="E626" s="74">
        <v>300</v>
      </c>
    </row>
    <row r="627" spans="3:5" ht="12.75">
      <c r="C627" s="6">
        <v>4700</v>
      </c>
      <c r="D627" t="s">
        <v>168</v>
      </c>
      <c r="E627" s="65">
        <v>5492</v>
      </c>
    </row>
    <row r="628" ht="12.75">
      <c r="D628" t="s">
        <v>169</v>
      </c>
    </row>
    <row r="637" spans="1:5" ht="12.75">
      <c r="A637" s="3"/>
      <c r="B637" s="3"/>
      <c r="E637" s="69"/>
    </row>
    <row r="638" ht="12.75">
      <c r="E638" s="65" t="s">
        <v>147</v>
      </c>
    </row>
    <row r="639" spans="4:5" ht="12.75">
      <c r="D639" s="7" t="s">
        <v>323</v>
      </c>
      <c r="E639" s="65" t="s">
        <v>359</v>
      </c>
    </row>
    <row r="640" spans="4:5" ht="12.75">
      <c r="D640" s="6" t="s">
        <v>18</v>
      </c>
      <c r="E640" s="65" t="s">
        <v>125</v>
      </c>
    </row>
    <row r="641" ht="12.75">
      <c r="E641" s="65" t="s">
        <v>360</v>
      </c>
    </row>
    <row r="642" spans="1:5" ht="12.75">
      <c r="A642" s="1" t="s">
        <v>0</v>
      </c>
      <c r="B642" s="1" t="s">
        <v>5</v>
      </c>
      <c r="C642" s="1" t="s">
        <v>6</v>
      </c>
      <c r="D642" s="1" t="s">
        <v>7</v>
      </c>
      <c r="E642" s="67" t="s">
        <v>8</v>
      </c>
    </row>
    <row r="643" spans="1:7" s="5" customFormat="1" ht="12.75">
      <c r="A643" s="7">
        <v>801</v>
      </c>
      <c r="B643" s="7"/>
      <c r="C643" s="7"/>
      <c r="D643" s="5" t="s">
        <v>12</v>
      </c>
      <c r="E643" s="70">
        <f>SUM(E644+E666+E671)</f>
        <v>1793467</v>
      </c>
      <c r="G643" s="70"/>
    </row>
    <row r="644" spans="1:7" s="49" customFormat="1" ht="12.75">
      <c r="A644" s="50"/>
      <c r="B644" s="50">
        <v>80104</v>
      </c>
      <c r="C644" s="50"/>
      <c r="D644" s="49" t="s">
        <v>123</v>
      </c>
      <c r="E644" s="72">
        <f>SUM(E645:E665)</f>
        <v>1659597</v>
      </c>
      <c r="G644" s="72"/>
    </row>
    <row r="645" spans="3:7" ht="12.75">
      <c r="C645" s="6">
        <v>3020</v>
      </c>
      <c r="D645" t="s">
        <v>45</v>
      </c>
      <c r="E645" s="65">
        <v>10000</v>
      </c>
      <c r="G645"/>
    </row>
    <row r="646" spans="3:7" ht="12.75">
      <c r="C646" s="6">
        <v>4010</v>
      </c>
      <c r="D646" t="s">
        <v>46</v>
      </c>
      <c r="E646" s="65">
        <v>495878</v>
      </c>
      <c r="G646"/>
    </row>
    <row r="647" spans="3:7" ht="12.75">
      <c r="C647" s="6">
        <v>4040</v>
      </c>
      <c r="D647" t="s">
        <v>47</v>
      </c>
      <c r="E647" s="65">
        <v>43700</v>
      </c>
      <c r="G647"/>
    </row>
    <row r="648" spans="3:7" ht="12.75">
      <c r="C648" s="6">
        <v>4110</v>
      </c>
      <c r="D648" t="s">
        <v>48</v>
      </c>
      <c r="E648" s="65">
        <v>195656</v>
      </c>
      <c r="G648"/>
    </row>
    <row r="649" spans="3:7" ht="12.75">
      <c r="C649" s="6">
        <v>4120</v>
      </c>
      <c r="D649" t="s">
        <v>307</v>
      </c>
      <c r="E649" s="65">
        <v>24472</v>
      </c>
      <c r="G649"/>
    </row>
    <row r="650" spans="3:7" ht="12.75">
      <c r="C650" s="6">
        <v>4170</v>
      </c>
      <c r="D650" t="s">
        <v>144</v>
      </c>
      <c r="E650" s="65">
        <v>5000</v>
      </c>
      <c r="G650"/>
    </row>
    <row r="651" spans="3:7" ht="12.75">
      <c r="C651" s="6">
        <v>4210</v>
      </c>
      <c r="D651" t="s">
        <v>51</v>
      </c>
      <c r="E651" s="65">
        <v>10000</v>
      </c>
      <c r="G651"/>
    </row>
    <row r="652" spans="3:7" ht="12.75">
      <c r="C652" s="6">
        <v>4240</v>
      </c>
      <c r="D652" t="s">
        <v>250</v>
      </c>
      <c r="E652" s="65">
        <v>3000</v>
      </c>
      <c r="G652"/>
    </row>
    <row r="653" spans="3:7" ht="12.75">
      <c r="C653" s="6">
        <v>4260</v>
      </c>
      <c r="D653" t="s">
        <v>52</v>
      </c>
      <c r="E653" s="65">
        <v>63000</v>
      </c>
      <c r="G653"/>
    </row>
    <row r="654" spans="3:7" ht="12.75">
      <c r="C654" s="6">
        <v>4270</v>
      </c>
      <c r="D654" t="s">
        <v>53</v>
      </c>
      <c r="E654" s="65">
        <v>10000</v>
      </c>
      <c r="G654"/>
    </row>
    <row r="655" spans="3:7" ht="12.75">
      <c r="C655" s="6">
        <v>4280</v>
      </c>
      <c r="D655" t="s">
        <v>159</v>
      </c>
      <c r="E655" s="65">
        <v>2000</v>
      </c>
      <c r="G655"/>
    </row>
    <row r="656" spans="3:7" ht="12.75">
      <c r="C656" s="6">
        <v>4300</v>
      </c>
      <c r="D656" t="s">
        <v>54</v>
      </c>
      <c r="E656" s="65">
        <v>5800</v>
      </c>
      <c r="G656"/>
    </row>
    <row r="657" spans="3:7" ht="12.75">
      <c r="C657" s="6">
        <v>4360</v>
      </c>
      <c r="D657" t="s">
        <v>199</v>
      </c>
      <c r="E657" s="65">
        <v>3000</v>
      </c>
      <c r="G657"/>
    </row>
    <row r="658" spans="3:7" ht="12.75">
      <c r="C658" s="6">
        <v>4410</v>
      </c>
      <c r="D658" t="s">
        <v>55</v>
      </c>
      <c r="E658" s="65">
        <v>850</v>
      </c>
      <c r="G658"/>
    </row>
    <row r="659" spans="3:7" ht="12.75">
      <c r="C659" s="6">
        <v>4430</v>
      </c>
      <c r="D659" t="s">
        <v>56</v>
      </c>
      <c r="E659" s="65">
        <v>2500</v>
      </c>
      <c r="G659"/>
    </row>
    <row r="660" spans="1:7" ht="12.75">
      <c r="A660" s="3"/>
      <c r="B660" s="3"/>
      <c r="C660" s="6">
        <v>4440</v>
      </c>
      <c r="D660" t="s">
        <v>57</v>
      </c>
      <c r="E660" s="69">
        <v>59306</v>
      </c>
      <c r="G660"/>
    </row>
    <row r="661" spans="1:7" ht="12.75">
      <c r="A661" s="3"/>
      <c r="B661" s="3"/>
      <c r="C661" s="6">
        <v>4700</v>
      </c>
      <c r="D661" t="s">
        <v>168</v>
      </c>
      <c r="E661" s="69">
        <v>500</v>
      </c>
      <c r="G661"/>
    </row>
    <row r="662" spans="1:7" ht="12.75">
      <c r="A662" s="3"/>
      <c r="B662" s="3"/>
      <c r="D662" t="s">
        <v>169</v>
      </c>
      <c r="E662" s="69"/>
      <c r="G662"/>
    </row>
    <row r="663" spans="1:5" ht="12.75">
      <c r="A663" s="3"/>
      <c r="B663" s="3"/>
      <c r="C663" s="6">
        <v>4710</v>
      </c>
      <c r="D663" t="s">
        <v>301</v>
      </c>
      <c r="E663" s="69">
        <v>1000</v>
      </c>
    </row>
    <row r="664" spans="1:5" ht="12.75">
      <c r="A664" s="3"/>
      <c r="B664" s="3"/>
      <c r="C664" s="6">
        <v>4790</v>
      </c>
      <c r="D664" t="s">
        <v>324</v>
      </c>
      <c r="E664" s="69">
        <v>659657</v>
      </c>
    </row>
    <row r="665" spans="1:5" ht="12.75">
      <c r="A665" s="3"/>
      <c r="B665" s="3"/>
      <c r="C665" s="6">
        <v>4800</v>
      </c>
      <c r="D665" t="s">
        <v>325</v>
      </c>
      <c r="E665" s="69">
        <v>64278</v>
      </c>
    </row>
    <row r="666" spans="1:7" s="49" customFormat="1" ht="12.75">
      <c r="A666" s="50"/>
      <c r="B666" s="50">
        <v>80146</v>
      </c>
      <c r="C666" s="50"/>
      <c r="D666" s="49" t="s">
        <v>121</v>
      </c>
      <c r="E666" s="72">
        <f>SUM(E667:E670)</f>
        <v>5955</v>
      </c>
      <c r="G666" s="72"/>
    </row>
    <row r="667" spans="1:5" ht="12.75">
      <c r="A667" s="7"/>
      <c r="B667" s="9"/>
      <c r="C667" s="6">
        <v>4210</v>
      </c>
      <c r="D667" t="s">
        <v>51</v>
      </c>
      <c r="E667" s="73">
        <v>1848</v>
      </c>
    </row>
    <row r="668" spans="3:5" ht="12.75">
      <c r="C668" s="6">
        <v>4410</v>
      </c>
      <c r="D668" t="s">
        <v>55</v>
      </c>
      <c r="E668" s="65">
        <v>207</v>
      </c>
    </row>
    <row r="669" spans="3:5" ht="12.75">
      <c r="C669" s="6">
        <v>4700</v>
      </c>
      <c r="D669" t="s">
        <v>168</v>
      </c>
      <c r="E669" s="65">
        <v>3900</v>
      </c>
    </row>
    <row r="670" ht="12.75">
      <c r="D670" t="s">
        <v>169</v>
      </c>
    </row>
    <row r="671" spans="1:7" s="49" customFormat="1" ht="15.75">
      <c r="A671" s="50"/>
      <c r="B671" s="108" t="s">
        <v>238</v>
      </c>
      <c r="C671" s="109"/>
      <c r="D671" s="103" t="s">
        <v>251</v>
      </c>
      <c r="E671" s="72">
        <f>SUM(E674:E682)</f>
        <v>127915</v>
      </c>
      <c r="G671" s="72"/>
    </row>
    <row r="672" spans="1:7" s="49" customFormat="1" ht="15.75">
      <c r="A672" s="50"/>
      <c r="B672" s="110"/>
      <c r="C672" s="109"/>
      <c r="D672" s="103" t="s">
        <v>300</v>
      </c>
      <c r="E672" s="72"/>
      <c r="G672" s="72"/>
    </row>
    <row r="673" spans="1:7" s="49" customFormat="1" ht="15.75">
      <c r="A673" s="50"/>
      <c r="B673" s="110"/>
      <c r="C673" s="109"/>
      <c r="D673" s="103" t="s">
        <v>253</v>
      </c>
      <c r="E673" s="72"/>
      <c r="G673" s="72"/>
    </row>
    <row r="674" spans="2:5" ht="15">
      <c r="B674" s="101"/>
      <c r="C674" s="6">
        <v>3020</v>
      </c>
      <c r="D674" t="s">
        <v>45</v>
      </c>
      <c r="E674" s="65">
        <v>288</v>
      </c>
    </row>
    <row r="675" spans="3:5" ht="12.75">
      <c r="C675" s="6">
        <v>4110</v>
      </c>
      <c r="D675" t="s">
        <v>48</v>
      </c>
      <c r="E675" s="65">
        <v>17350</v>
      </c>
    </row>
    <row r="676" spans="3:5" ht="12.75">
      <c r="C676" s="6">
        <v>4120</v>
      </c>
      <c r="D676" t="s">
        <v>307</v>
      </c>
      <c r="E676" s="65">
        <v>2486</v>
      </c>
    </row>
    <row r="677" spans="3:5" ht="12.75">
      <c r="C677" s="6">
        <v>4210</v>
      </c>
      <c r="D677" t="s">
        <v>51</v>
      </c>
      <c r="E677" s="65">
        <v>2000</v>
      </c>
    </row>
    <row r="678" spans="3:5" ht="12.75">
      <c r="C678" s="6">
        <v>4240</v>
      </c>
      <c r="D678" t="s">
        <v>329</v>
      </c>
      <c r="E678" s="65">
        <v>1000</v>
      </c>
    </row>
    <row r="679" spans="3:5" ht="12.75">
      <c r="C679" s="6">
        <v>4440</v>
      </c>
      <c r="D679" t="s">
        <v>331</v>
      </c>
      <c r="E679" s="65">
        <v>3028</v>
      </c>
    </row>
    <row r="680" spans="3:5" ht="12.75">
      <c r="C680" s="6">
        <v>4710</v>
      </c>
      <c r="D680" t="s">
        <v>301</v>
      </c>
      <c r="E680" s="65">
        <v>300</v>
      </c>
    </row>
    <row r="681" spans="3:5" ht="12.75">
      <c r="C681" s="6">
        <v>4790</v>
      </c>
      <c r="D681" t="s">
        <v>332</v>
      </c>
      <c r="E681" s="65">
        <v>95907</v>
      </c>
    </row>
    <row r="682" spans="3:5" ht="12.75">
      <c r="C682" s="6">
        <v>4800</v>
      </c>
      <c r="D682" t="s">
        <v>327</v>
      </c>
      <c r="E682" s="65">
        <v>5556</v>
      </c>
    </row>
    <row r="684" spans="1:5" ht="12.75">
      <c r="A684" s="3"/>
      <c r="B684" s="3"/>
      <c r="C684" s="3"/>
      <c r="D684" s="14"/>
      <c r="E684" s="66"/>
    </row>
    <row r="685" spans="1:5" ht="12.75">
      <c r="A685" s="20"/>
      <c r="B685" s="20"/>
      <c r="C685" s="20"/>
      <c r="D685" s="21"/>
      <c r="E685" s="95"/>
    </row>
    <row r="686" ht="12.75">
      <c r="E686" s="65" t="s">
        <v>21</v>
      </c>
    </row>
    <row r="687" spans="4:5" ht="12.75">
      <c r="D687" s="7" t="s">
        <v>322</v>
      </c>
      <c r="E687" s="65" t="s">
        <v>359</v>
      </c>
    </row>
    <row r="688" spans="4:5" ht="12.75">
      <c r="D688" s="6" t="s">
        <v>19</v>
      </c>
      <c r="E688" s="65" t="s">
        <v>125</v>
      </c>
    </row>
    <row r="689" ht="12.75">
      <c r="E689" s="65" t="s">
        <v>360</v>
      </c>
    </row>
    <row r="690" spans="1:5" ht="12.75">
      <c r="A690" s="1" t="s">
        <v>0</v>
      </c>
      <c r="B690" s="1" t="s">
        <v>5</v>
      </c>
      <c r="C690" s="1" t="s">
        <v>6</v>
      </c>
      <c r="D690" s="1" t="s">
        <v>7</v>
      </c>
      <c r="E690" s="67" t="s">
        <v>8</v>
      </c>
    </row>
    <row r="691" spans="1:7" s="5" customFormat="1" ht="12.75">
      <c r="A691" s="7">
        <v>801</v>
      </c>
      <c r="B691" s="7"/>
      <c r="C691" s="7"/>
      <c r="D691" s="5" t="s">
        <v>12</v>
      </c>
      <c r="E691" s="70">
        <f>E692+E714+E720</f>
        <v>2420912</v>
      </c>
      <c r="G691" s="70"/>
    </row>
    <row r="692" spans="1:7" s="49" customFormat="1" ht="12.75">
      <c r="A692" s="50"/>
      <c r="B692" s="50">
        <v>80104</v>
      </c>
      <c r="C692" s="50"/>
      <c r="D692" s="49" t="s">
        <v>123</v>
      </c>
      <c r="E692" s="72">
        <f>SUM(E693:E713)</f>
        <v>2302994</v>
      </c>
      <c r="G692" s="72"/>
    </row>
    <row r="693" spans="3:5" ht="12.75">
      <c r="C693" s="6">
        <v>3020</v>
      </c>
      <c r="D693" t="s">
        <v>45</v>
      </c>
      <c r="E693" s="65">
        <v>11300</v>
      </c>
    </row>
    <row r="694" spans="3:5" ht="12.75">
      <c r="C694" s="6">
        <v>4010</v>
      </c>
      <c r="D694" t="s">
        <v>46</v>
      </c>
      <c r="E694" s="65">
        <v>674281</v>
      </c>
    </row>
    <row r="695" spans="3:5" ht="12.75">
      <c r="C695" s="6">
        <v>4040</v>
      </c>
      <c r="D695" t="s">
        <v>47</v>
      </c>
      <c r="E695" s="65">
        <v>55600</v>
      </c>
    </row>
    <row r="696" spans="3:7" ht="12.75">
      <c r="C696" s="6">
        <v>4110</v>
      </c>
      <c r="D696" t="s">
        <v>48</v>
      </c>
      <c r="E696" s="65">
        <v>265787</v>
      </c>
      <c r="G696"/>
    </row>
    <row r="697" spans="3:7" ht="12.75">
      <c r="C697" s="6">
        <v>4120</v>
      </c>
      <c r="D697" t="s">
        <v>307</v>
      </c>
      <c r="E697" s="65">
        <v>32837</v>
      </c>
      <c r="G697"/>
    </row>
    <row r="698" spans="3:7" ht="12.75">
      <c r="C698" s="6">
        <v>4170</v>
      </c>
      <c r="D698" t="s">
        <v>144</v>
      </c>
      <c r="E698" s="65">
        <v>5000</v>
      </c>
      <c r="G698"/>
    </row>
    <row r="699" spans="3:7" ht="12.75">
      <c r="C699" s="6">
        <v>4210</v>
      </c>
      <c r="D699" t="s">
        <v>51</v>
      </c>
      <c r="E699" s="65">
        <v>10000</v>
      </c>
      <c r="G699"/>
    </row>
    <row r="700" spans="3:7" ht="12.75">
      <c r="C700" s="6">
        <v>4240</v>
      </c>
      <c r="D700" t="s">
        <v>250</v>
      </c>
      <c r="E700" s="65">
        <v>3000</v>
      </c>
      <c r="G700"/>
    </row>
    <row r="701" spans="3:7" ht="12.75">
      <c r="C701" s="6">
        <v>4260</v>
      </c>
      <c r="D701" t="s">
        <v>52</v>
      </c>
      <c r="E701" s="65">
        <v>82000</v>
      </c>
      <c r="G701"/>
    </row>
    <row r="702" spans="3:7" ht="12.75">
      <c r="C702" s="6">
        <v>4270</v>
      </c>
      <c r="D702" t="s">
        <v>53</v>
      </c>
      <c r="E702" s="65">
        <v>10000</v>
      </c>
      <c r="G702"/>
    </row>
    <row r="703" spans="3:7" ht="12.75">
      <c r="C703" s="6">
        <v>4280</v>
      </c>
      <c r="D703" t="s">
        <v>159</v>
      </c>
      <c r="E703" s="65">
        <v>2000</v>
      </c>
      <c r="G703"/>
    </row>
    <row r="704" spans="3:7" ht="12.75">
      <c r="C704" s="6">
        <v>4300</v>
      </c>
      <c r="D704" t="s">
        <v>54</v>
      </c>
      <c r="E704" s="65">
        <v>5800</v>
      </c>
      <c r="G704"/>
    </row>
    <row r="705" spans="3:7" ht="12.75">
      <c r="C705" s="6">
        <v>4360</v>
      </c>
      <c r="D705" t="s">
        <v>199</v>
      </c>
      <c r="E705" s="65">
        <v>1920</v>
      </c>
      <c r="G705"/>
    </row>
    <row r="706" spans="3:7" ht="12.75">
      <c r="C706" s="6">
        <v>4410</v>
      </c>
      <c r="D706" t="s">
        <v>55</v>
      </c>
      <c r="E706" s="65">
        <v>850</v>
      </c>
      <c r="G706"/>
    </row>
    <row r="707" spans="3:7" ht="12.75">
      <c r="C707" s="6">
        <v>4430</v>
      </c>
      <c r="D707" t="s">
        <v>56</v>
      </c>
      <c r="E707" s="65">
        <v>3500</v>
      </c>
      <c r="G707"/>
    </row>
    <row r="708" spans="1:7" ht="12.75">
      <c r="A708" s="3"/>
      <c r="B708" s="3"/>
      <c r="C708" s="6">
        <v>4440</v>
      </c>
      <c r="D708" t="s">
        <v>57</v>
      </c>
      <c r="E708" s="69">
        <v>71020</v>
      </c>
      <c r="G708"/>
    </row>
    <row r="709" spans="1:7" ht="12.75">
      <c r="A709" s="3"/>
      <c r="B709" s="3"/>
      <c r="C709" s="6">
        <v>4700</v>
      </c>
      <c r="D709" t="s">
        <v>168</v>
      </c>
      <c r="E709" s="116">
        <v>700</v>
      </c>
      <c r="G709"/>
    </row>
    <row r="710" spans="1:7" ht="12.75">
      <c r="A710" s="3"/>
      <c r="B710" s="3"/>
      <c r="D710" t="s">
        <v>169</v>
      </c>
      <c r="E710" s="116"/>
      <c r="G710"/>
    </row>
    <row r="711" spans="1:7" ht="12.75">
      <c r="A711" s="3"/>
      <c r="B711" s="3"/>
      <c r="C711" s="6">
        <v>4710</v>
      </c>
      <c r="D711" t="s">
        <v>301</v>
      </c>
      <c r="E711" s="69">
        <v>1000</v>
      </c>
      <c r="G711"/>
    </row>
    <row r="712" spans="1:7" ht="12.75">
      <c r="A712" s="3"/>
      <c r="B712" s="3"/>
      <c r="C712" s="6">
        <v>4790</v>
      </c>
      <c r="D712" t="s">
        <v>326</v>
      </c>
      <c r="E712" s="69">
        <v>976799</v>
      </c>
      <c r="G712"/>
    </row>
    <row r="713" spans="1:7" ht="12.75">
      <c r="A713" s="3"/>
      <c r="B713" s="3"/>
      <c r="C713" s="6">
        <v>4800</v>
      </c>
      <c r="D713" t="s">
        <v>327</v>
      </c>
      <c r="E713" s="69">
        <v>89600</v>
      </c>
      <c r="G713"/>
    </row>
    <row r="714" spans="1:7" s="49" customFormat="1" ht="12.75">
      <c r="A714" s="50"/>
      <c r="B714" s="50">
        <v>80146</v>
      </c>
      <c r="C714" s="50"/>
      <c r="D714" s="49" t="s">
        <v>121</v>
      </c>
      <c r="E714" s="72">
        <f>SUM(E715:E719)</f>
        <v>8379</v>
      </c>
      <c r="G714" s="72"/>
    </row>
    <row r="715" spans="1:5" ht="12.75">
      <c r="A715" s="7"/>
      <c r="B715" s="7"/>
      <c r="C715" s="6">
        <v>4210</v>
      </c>
      <c r="D715" t="s">
        <v>51</v>
      </c>
      <c r="E715" s="94">
        <v>1500</v>
      </c>
    </row>
    <row r="716" spans="1:5" ht="12.75">
      <c r="A716" s="7"/>
      <c r="B716" s="7"/>
      <c r="C716" s="6">
        <v>4300</v>
      </c>
      <c r="D716" t="s">
        <v>54</v>
      </c>
      <c r="E716" s="94">
        <v>2000</v>
      </c>
    </row>
    <row r="717" spans="1:5" ht="12.75">
      <c r="A717" s="7"/>
      <c r="B717" s="7"/>
      <c r="C717" s="6">
        <v>4410</v>
      </c>
      <c r="D717" t="s">
        <v>55</v>
      </c>
      <c r="E717" s="94">
        <v>525</v>
      </c>
    </row>
    <row r="718" spans="3:5" ht="12.75">
      <c r="C718" s="6">
        <v>4700</v>
      </c>
      <c r="D718" t="s">
        <v>168</v>
      </c>
      <c r="E718" s="65">
        <v>4354</v>
      </c>
    </row>
    <row r="719" ht="12.75">
      <c r="D719" t="s">
        <v>169</v>
      </c>
    </row>
    <row r="720" spans="1:7" s="49" customFormat="1" ht="15.75">
      <c r="A720" s="50"/>
      <c r="B720" s="108" t="s">
        <v>238</v>
      </c>
      <c r="C720" s="109"/>
      <c r="D720" s="103" t="s">
        <v>251</v>
      </c>
      <c r="E720" s="72">
        <f>SUM(E723:E729)</f>
        <v>109539</v>
      </c>
      <c r="G720" s="72"/>
    </row>
    <row r="721" spans="1:7" s="49" customFormat="1" ht="15.75">
      <c r="A721" s="50"/>
      <c r="B721" s="110"/>
      <c r="C721" s="109"/>
      <c r="D721" s="103" t="s">
        <v>300</v>
      </c>
      <c r="E721" s="72"/>
      <c r="G721" s="72"/>
    </row>
    <row r="722" spans="1:7" s="49" customFormat="1" ht="15.75">
      <c r="A722" s="50"/>
      <c r="B722" s="110"/>
      <c r="C722" s="109"/>
      <c r="D722" s="103" t="s">
        <v>253</v>
      </c>
      <c r="E722" s="72"/>
      <c r="G722" s="72"/>
    </row>
    <row r="723" spans="1:7" ht="15">
      <c r="A723"/>
      <c r="B723" s="101"/>
      <c r="C723" s="6">
        <v>3020</v>
      </c>
      <c r="D723" t="s">
        <v>45</v>
      </c>
      <c r="E723" s="94">
        <v>250</v>
      </c>
      <c r="G723"/>
    </row>
    <row r="724" spans="1:7" ht="15">
      <c r="A724"/>
      <c r="B724" s="101"/>
      <c r="C724" s="102">
        <v>4110</v>
      </c>
      <c r="D724" s="100" t="s">
        <v>48</v>
      </c>
      <c r="E724" s="94">
        <v>15270</v>
      </c>
      <c r="G724"/>
    </row>
    <row r="725" spans="1:7" ht="15">
      <c r="A725"/>
      <c r="B725" s="101"/>
      <c r="C725" s="6">
        <v>4120</v>
      </c>
      <c r="D725" t="s">
        <v>307</v>
      </c>
      <c r="E725" s="94">
        <v>1000</v>
      </c>
      <c r="G725"/>
    </row>
    <row r="726" spans="1:7" ht="12.75">
      <c r="A726"/>
      <c r="C726" s="6">
        <v>4240</v>
      </c>
      <c r="D726" t="s">
        <v>250</v>
      </c>
      <c r="E726" s="65">
        <v>2000</v>
      </c>
      <c r="G726"/>
    </row>
    <row r="727" spans="1:7" ht="12.75">
      <c r="A727"/>
      <c r="C727" s="6">
        <v>4440</v>
      </c>
      <c r="D727" t="s">
        <v>57</v>
      </c>
      <c r="E727" s="65">
        <v>3029</v>
      </c>
      <c r="G727"/>
    </row>
    <row r="728" spans="3:5" ht="12.75">
      <c r="C728" s="6">
        <v>4790</v>
      </c>
      <c r="D728" t="s">
        <v>326</v>
      </c>
      <c r="E728" s="65">
        <v>79916</v>
      </c>
    </row>
    <row r="729" spans="3:5" ht="12.75">
      <c r="C729" s="6">
        <v>4800</v>
      </c>
      <c r="D729" t="s">
        <v>333</v>
      </c>
      <c r="E729" s="65">
        <v>8074</v>
      </c>
    </row>
    <row r="741" spans="1:7" ht="12.75">
      <c r="A741"/>
      <c r="B741"/>
      <c r="C741"/>
      <c r="E741" s="65" t="s">
        <v>23</v>
      </c>
      <c r="G741"/>
    </row>
    <row r="742" spans="1:7" ht="12.75">
      <c r="A742"/>
      <c r="B742"/>
      <c r="C742"/>
      <c r="D742" s="7" t="s">
        <v>322</v>
      </c>
      <c r="E742" s="65" t="s">
        <v>359</v>
      </c>
      <c r="G742"/>
    </row>
    <row r="743" spans="1:7" ht="12.75">
      <c r="A743"/>
      <c r="B743"/>
      <c r="C743"/>
      <c r="D743" s="6" t="s">
        <v>22</v>
      </c>
      <c r="E743" s="65" t="s">
        <v>125</v>
      </c>
      <c r="G743"/>
    </row>
    <row r="744" ht="12.75">
      <c r="E744" s="65" t="s">
        <v>360</v>
      </c>
    </row>
    <row r="745" spans="1:5" ht="12.75">
      <c r="A745" s="1" t="s">
        <v>0</v>
      </c>
      <c r="B745" s="1" t="s">
        <v>5</v>
      </c>
      <c r="C745" s="1" t="s">
        <v>6</v>
      </c>
      <c r="D745" s="1" t="s">
        <v>7</v>
      </c>
      <c r="E745" s="67" t="s">
        <v>8</v>
      </c>
    </row>
    <row r="746" spans="1:7" s="5" customFormat="1" ht="12.75">
      <c r="A746" s="7">
        <v>801</v>
      </c>
      <c r="B746" s="7"/>
      <c r="C746" s="7"/>
      <c r="D746" s="5" t="s">
        <v>12</v>
      </c>
      <c r="E746" s="70">
        <f>E747+E769+E775</f>
        <v>2136666</v>
      </c>
      <c r="G746" s="70"/>
    </row>
    <row r="747" spans="1:7" s="49" customFormat="1" ht="12.75">
      <c r="A747" s="50"/>
      <c r="B747" s="50">
        <v>80104</v>
      </c>
      <c r="C747" s="50"/>
      <c r="D747" s="49" t="s">
        <v>123</v>
      </c>
      <c r="E747" s="72">
        <f>SUM(E748:E768)</f>
        <v>1924218</v>
      </c>
      <c r="G747" s="72"/>
    </row>
    <row r="748" spans="3:5" ht="12.75">
      <c r="C748" s="6">
        <v>3020</v>
      </c>
      <c r="D748" t="s">
        <v>45</v>
      </c>
      <c r="E748" s="65">
        <v>11000</v>
      </c>
    </row>
    <row r="749" spans="3:5" ht="12.75">
      <c r="C749" s="6">
        <v>4010</v>
      </c>
      <c r="D749" t="s">
        <v>46</v>
      </c>
      <c r="E749" s="65">
        <v>527760</v>
      </c>
    </row>
    <row r="750" spans="3:5" ht="12.75">
      <c r="C750" s="6">
        <v>4040</v>
      </c>
      <c r="D750" t="s">
        <v>47</v>
      </c>
      <c r="E750" s="65">
        <v>45000</v>
      </c>
    </row>
    <row r="751" spans="3:5" ht="12.75">
      <c r="C751" s="6">
        <v>4110</v>
      </c>
      <c r="D751" t="s">
        <v>48</v>
      </c>
      <c r="E751" s="65">
        <v>223067</v>
      </c>
    </row>
    <row r="752" spans="3:5" ht="12.75">
      <c r="C752" s="6">
        <v>4120</v>
      </c>
      <c r="D752" t="s">
        <v>307</v>
      </c>
      <c r="E752" s="65">
        <v>29417</v>
      </c>
    </row>
    <row r="753" spans="3:5" ht="12.75">
      <c r="C753" s="6">
        <v>4170</v>
      </c>
      <c r="D753" t="s">
        <v>144</v>
      </c>
      <c r="E753" s="65">
        <v>5000</v>
      </c>
    </row>
    <row r="754" spans="3:5" ht="12.75">
      <c r="C754" s="6">
        <v>4210</v>
      </c>
      <c r="D754" t="s">
        <v>51</v>
      </c>
      <c r="E754" s="65">
        <v>10000</v>
      </c>
    </row>
    <row r="755" spans="3:5" ht="12.75">
      <c r="C755" s="6">
        <v>4240</v>
      </c>
      <c r="D755" t="s">
        <v>250</v>
      </c>
      <c r="E755" s="65">
        <v>3000</v>
      </c>
    </row>
    <row r="756" spans="3:5" ht="12.75">
      <c r="C756" s="6">
        <v>4260</v>
      </c>
      <c r="D756" t="s">
        <v>52</v>
      </c>
      <c r="E756" s="65">
        <v>70000</v>
      </c>
    </row>
    <row r="757" spans="3:5" ht="12.75">
      <c r="C757" s="6">
        <v>4270</v>
      </c>
      <c r="D757" t="s">
        <v>53</v>
      </c>
      <c r="E757" s="65">
        <v>10000</v>
      </c>
    </row>
    <row r="758" spans="3:5" ht="12.75">
      <c r="C758" s="6">
        <v>4280</v>
      </c>
      <c r="D758" t="s">
        <v>159</v>
      </c>
      <c r="E758" s="65">
        <v>2000</v>
      </c>
    </row>
    <row r="759" spans="3:5" ht="12.75">
      <c r="C759" s="6">
        <v>4300</v>
      </c>
      <c r="D759" t="s">
        <v>54</v>
      </c>
      <c r="E759" s="65">
        <v>5800</v>
      </c>
    </row>
    <row r="760" spans="3:5" ht="12.75">
      <c r="C760" s="6">
        <v>4360</v>
      </c>
      <c r="D760" t="s">
        <v>199</v>
      </c>
      <c r="E760" s="65">
        <v>3000</v>
      </c>
    </row>
    <row r="761" spans="3:5" ht="12.75">
      <c r="C761" s="6">
        <v>4410</v>
      </c>
      <c r="D761" t="s">
        <v>55</v>
      </c>
      <c r="E761" s="65">
        <v>850</v>
      </c>
    </row>
    <row r="762" spans="3:5" ht="12.75">
      <c r="C762" s="6">
        <v>4430</v>
      </c>
      <c r="D762" t="s">
        <v>56</v>
      </c>
      <c r="E762" s="65">
        <v>3000</v>
      </c>
    </row>
    <row r="763" spans="1:5" ht="12.75">
      <c r="A763" s="3"/>
      <c r="B763" s="3"/>
      <c r="C763" s="6">
        <v>4440</v>
      </c>
      <c r="D763" t="s">
        <v>57</v>
      </c>
      <c r="E763" s="69">
        <v>64874</v>
      </c>
    </row>
    <row r="764" spans="1:5" ht="12.75">
      <c r="A764" s="3"/>
      <c r="B764" s="3"/>
      <c r="C764" s="6">
        <v>4700</v>
      </c>
      <c r="D764" t="s">
        <v>168</v>
      </c>
      <c r="E764" s="69">
        <v>700</v>
      </c>
    </row>
    <row r="765" spans="1:5" ht="12.75">
      <c r="A765" s="3"/>
      <c r="B765" s="3"/>
      <c r="D765" t="s">
        <v>169</v>
      </c>
      <c r="E765" s="69"/>
    </row>
    <row r="766" spans="1:5" ht="12.75">
      <c r="A766" s="3"/>
      <c r="B766" s="3"/>
      <c r="C766" s="6">
        <v>4710</v>
      </c>
      <c r="D766" t="s">
        <v>301</v>
      </c>
      <c r="E766" s="69">
        <v>3000</v>
      </c>
    </row>
    <row r="767" spans="1:5" ht="12.75">
      <c r="A767" s="3"/>
      <c r="B767" s="3"/>
      <c r="C767" s="6">
        <v>4790</v>
      </c>
      <c r="D767" t="s">
        <v>326</v>
      </c>
      <c r="E767" s="69">
        <v>827250</v>
      </c>
    </row>
    <row r="768" spans="1:5" ht="12.75">
      <c r="A768" s="3"/>
      <c r="B768" s="3"/>
      <c r="C768" s="6">
        <v>4800</v>
      </c>
      <c r="D768" t="s">
        <v>327</v>
      </c>
      <c r="E768" s="69">
        <v>79500</v>
      </c>
    </row>
    <row r="769" spans="1:11" s="49" customFormat="1" ht="12.75">
      <c r="A769" s="50"/>
      <c r="B769" s="50">
        <v>80146</v>
      </c>
      <c r="C769" s="50"/>
      <c r="D769" s="49" t="s">
        <v>121</v>
      </c>
      <c r="E769" s="72">
        <f>SUM(E770:E774)</f>
        <v>7742</v>
      </c>
      <c r="G769" s="111"/>
      <c r="H769" s="50"/>
      <c r="I769" s="50"/>
      <c r="K769" s="112"/>
    </row>
    <row r="770" spans="1:11" ht="12.75">
      <c r="A770" s="7"/>
      <c r="B770" s="7"/>
      <c r="C770" s="6">
        <v>4210</v>
      </c>
      <c r="D770" t="s">
        <v>51</v>
      </c>
      <c r="E770" s="74">
        <v>942</v>
      </c>
      <c r="G770" s="71"/>
      <c r="H770" s="6"/>
      <c r="I770" s="6"/>
      <c r="K770" s="4"/>
    </row>
    <row r="771" spans="1:11" ht="12.75">
      <c r="A771" s="7"/>
      <c r="B771" s="7"/>
      <c r="C771" s="6">
        <v>4300</v>
      </c>
      <c r="D771" t="s">
        <v>54</v>
      </c>
      <c r="E771" s="74">
        <v>4500</v>
      </c>
      <c r="G771" s="71"/>
      <c r="H771" s="6"/>
      <c r="I771" s="6"/>
      <c r="K771" s="4"/>
    </row>
    <row r="772" spans="1:11" ht="12.75">
      <c r="A772" s="7"/>
      <c r="B772" s="7"/>
      <c r="C772" s="6">
        <v>4410</v>
      </c>
      <c r="D772" t="s">
        <v>55</v>
      </c>
      <c r="E772" s="74">
        <v>300</v>
      </c>
      <c r="G772" s="71"/>
      <c r="H772" s="6"/>
      <c r="I772" s="6"/>
      <c r="K772" s="4"/>
    </row>
    <row r="773" spans="3:11" ht="12.75">
      <c r="C773" s="6">
        <v>4700</v>
      </c>
      <c r="D773" t="s">
        <v>168</v>
      </c>
      <c r="E773" s="65">
        <v>2000</v>
      </c>
      <c r="G773" s="71"/>
      <c r="H773" s="6"/>
      <c r="I773" s="6"/>
      <c r="K773" s="4"/>
    </row>
    <row r="774" spans="4:11" ht="12.75">
      <c r="D774" t="s">
        <v>169</v>
      </c>
      <c r="G774" s="71"/>
      <c r="H774" s="6"/>
      <c r="I774" s="6"/>
      <c r="K774" s="4"/>
    </row>
    <row r="775" spans="1:11" s="49" customFormat="1" ht="15.75">
      <c r="A775" s="50"/>
      <c r="B775" s="108" t="s">
        <v>238</v>
      </c>
      <c r="C775" s="109"/>
      <c r="D775" s="103" t="s">
        <v>251</v>
      </c>
      <c r="E775" s="72">
        <f>SUM(E778:E785)</f>
        <v>204706</v>
      </c>
      <c r="G775" s="111"/>
      <c r="H775" s="50"/>
      <c r="I775" s="50"/>
      <c r="K775" s="112"/>
    </row>
    <row r="776" spans="1:11" s="49" customFormat="1" ht="15.75">
      <c r="A776" s="50"/>
      <c r="B776" s="110"/>
      <c r="C776" s="109"/>
      <c r="D776" s="103" t="s">
        <v>252</v>
      </c>
      <c r="E776" s="72"/>
      <c r="G776" s="111"/>
      <c r="H776" s="50"/>
      <c r="I776" s="50"/>
      <c r="K776" s="112"/>
    </row>
    <row r="777" spans="1:11" s="49" customFormat="1" ht="15.75">
      <c r="A777" s="50"/>
      <c r="B777" s="110"/>
      <c r="C777" s="109"/>
      <c r="D777" s="103" t="s">
        <v>253</v>
      </c>
      <c r="E777" s="72"/>
      <c r="G777" s="111"/>
      <c r="H777" s="50"/>
      <c r="I777" s="50"/>
      <c r="K777" s="112"/>
    </row>
    <row r="778" spans="2:11" ht="15">
      <c r="B778" s="101"/>
      <c r="C778" s="6">
        <v>3020</v>
      </c>
      <c r="D778" t="s">
        <v>45</v>
      </c>
      <c r="E778" s="94">
        <v>450</v>
      </c>
      <c r="G778" s="71"/>
      <c r="H778" s="6"/>
      <c r="I778" s="6"/>
      <c r="K778" s="4"/>
    </row>
    <row r="779" spans="1:11" ht="15">
      <c r="A779"/>
      <c r="B779" s="101"/>
      <c r="C779" s="102">
        <v>4110</v>
      </c>
      <c r="D779" s="100" t="s">
        <v>48</v>
      </c>
      <c r="E779" s="94">
        <v>27800</v>
      </c>
      <c r="G779" s="71"/>
      <c r="H779" s="6"/>
      <c r="I779" s="6"/>
      <c r="K779" s="4"/>
    </row>
    <row r="780" spans="1:11" ht="15">
      <c r="A780"/>
      <c r="B780" s="101"/>
      <c r="C780" s="102">
        <v>4120</v>
      </c>
      <c r="D780" t="s">
        <v>307</v>
      </c>
      <c r="E780" s="94">
        <v>3700</v>
      </c>
      <c r="G780" s="71"/>
      <c r="H780" s="6"/>
      <c r="I780" s="6"/>
      <c r="K780" s="4"/>
    </row>
    <row r="781" spans="1:11" ht="15">
      <c r="A781"/>
      <c r="B781" s="101"/>
      <c r="C781" s="102">
        <v>4240</v>
      </c>
      <c r="D781" s="115" t="s">
        <v>329</v>
      </c>
      <c r="E781" s="94">
        <v>2000</v>
      </c>
      <c r="G781" s="71"/>
      <c r="H781" s="6"/>
      <c r="I781" s="6"/>
      <c r="K781" s="4"/>
    </row>
    <row r="782" spans="1:11" ht="12.75">
      <c r="A782"/>
      <c r="C782" s="6">
        <v>4440</v>
      </c>
      <c r="D782" t="s">
        <v>57</v>
      </c>
      <c r="E782" s="65">
        <v>6056</v>
      </c>
      <c r="G782" s="71"/>
      <c r="H782" s="6"/>
      <c r="I782" s="6"/>
      <c r="K782" s="4"/>
    </row>
    <row r="783" spans="1:11" ht="12.75">
      <c r="A783"/>
      <c r="C783" s="6">
        <v>4710</v>
      </c>
      <c r="D783" t="s">
        <v>301</v>
      </c>
      <c r="E783" s="65">
        <v>1000</v>
      </c>
      <c r="G783" s="71"/>
      <c r="H783" s="6"/>
      <c r="I783" s="6"/>
      <c r="K783" s="4"/>
    </row>
    <row r="784" spans="1:11" ht="12.75">
      <c r="A784"/>
      <c r="C784" s="6">
        <v>4790</v>
      </c>
      <c r="D784" t="s">
        <v>326</v>
      </c>
      <c r="E784" s="65">
        <v>151700</v>
      </c>
      <c r="G784" s="71"/>
      <c r="H784" s="6"/>
      <c r="I784" s="6"/>
      <c r="K784" s="4"/>
    </row>
    <row r="785" spans="1:11" ht="12.75">
      <c r="A785"/>
      <c r="C785" s="6">
        <v>4800</v>
      </c>
      <c r="D785" t="s">
        <v>327</v>
      </c>
      <c r="E785" s="65">
        <v>12000</v>
      </c>
      <c r="G785" s="71"/>
      <c r="H785" s="6"/>
      <c r="I785" s="6"/>
      <c r="K785" s="4"/>
    </row>
    <row r="786" spans="1:11" ht="12.75">
      <c r="A786"/>
      <c r="G786" s="71"/>
      <c r="H786" s="6"/>
      <c r="I786" s="6"/>
      <c r="K786" s="4"/>
    </row>
    <row r="787" spans="1:11" ht="12.75">
      <c r="A787"/>
      <c r="G787" s="71"/>
      <c r="H787" s="6"/>
      <c r="I787" s="6"/>
      <c r="K787" s="4"/>
    </row>
    <row r="788" spans="1:11" ht="12.75">
      <c r="A788"/>
      <c r="G788" s="71"/>
      <c r="H788" s="6"/>
      <c r="I788" s="6"/>
      <c r="K788" s="4"/>
    </row>
    <row r="789" spans="1:11" ht="12.75">
      <c r="A789"/>
      <c r="G789" s="71"/>
      <c r="H789" s="6"/>
      <c r="I789" s="6"/>
      <c r="K789" s="4"/>
    </row>
    <row r="790" spans="1:11" ht="14.25" customHeight="1">
      <c r="A790"/>
      <c r="G790" s="71"/>
      <c r="H790" s="6"/>
      <c r="I790" s="6"/>
      <c r="K790" s="4"/>
    </row>
    <row r="791" spans="1:11" ht="12.75">
      <c r="A791"/>
      <c r="G791" s="71"/>
      <c r="H791" s="6"/>
      <c r="I791" s="6"/>
      <c r="K791" s="4"/>
    </row>
    <row r="792" spans="1:11" ht="12.75">
      <c r="A792"/>
      <c r="G792" s="71"/>
      <c r="H792" s="6"/>
      <c r="I792" s="6"/>
      <c r="K792" s="4"/>
    </row>
    <row r="793" spans="1:11" ht="12.75">
      <c r="A793"/>
      <c r="G793" s="71"/>
      <c r="H793" s="6"/>
      <c r="I793" s="6"/>
      <c r="K793" s="4"/>
    </row>
    <row r="794" spans="7:11" ht="12.75">
      <c r="G794" s="71"/>
      <c r="H794" s="6"/>
      <c r="I794" s="6"/>
      <c r="K794" s="4"/>
    </row>
    <row r="795" spans="1:11" ht="12.75">
      <c r="A795" s="3"/>
      <c r="B795" s="3"/>
      <c r="E795" s="66"/>
      <c r="G795" s="71"/>
      <c r="H795" s="6"/>
      <c r="I795" s="6"/>
      <c r="K795" s="4"/>
    </row>
    <row r="796" spans="1:11" ht="12.75">
      <c r="A796" s="20"/>
      <c r="B796" s="20"/>
      <c r="C796" s="20"/>
      <c r="D796" s="21"/>
      <c r="E796" s="95"/>
      <c r="G796" s="71"/>
      <c r="H796" s="6"/>
      <c r="I796" s="6"/>
      <c r="K796" s="4"/>
    </row>
    <row r="797" spans="5:11" ht="12.75">
      <c r="E797" s="65" t="s">
        <v>13</v>
      </c>
      <c r="G797" s="71"/>
      <c r="H797" s="6"/>
      <c r="I797" s="6"/>
      <c r="K797" s="4"/>
    </row>
    <row r="798" spans="4:11" ht="12.75">
      <c r="D798" s="7" t="s">
        <v>322</v>
      </c>
      <c r="E798" s="65" t="s">
        <v>359</v>
      </c>
      <c r="G798" s="71"/>
      <c r="H798" s="6"/>
      <c r="I798" s="6"/>
      <c r="K798" s="4"/>
    </row>
    <row r="799" spans="4:11" ht="12.75">
      <c r="D799" s="6" t="s">
        <v>20</v>
      </c>
      <c r="E799" s="65" t="s">
        <v>125</v>
      </c>
      <c r="G799" s="71"/>
      <c r="H799" s="6"/>
      <c r="I799" s="6"/>
      <c r="K799" s="4"/>
    </row>
    <row r="800" spans="5:11" ht="12.75">
      <c r="E800" s="65" t="s">
        <v>360</v>
      </c>
      <c r="G800" s="71"/>
      <c r="H800" s="6"/>
      <c r="I800" s="6"/>
      <c r="K800" s="4"/>
    </row>
    <row r="801" spans="1:11" ht="12.75">
      <c r="A801" s="1" t="s">
        <v>0</v>
      </c>
      <c r="B801" s="1" t="s">
        <v>5</v>
      </c>
      <c r="C801" s="1" t="s">
        <v>6</v>
      </c>
      <c r="D801" s="1" t="s">
        <v>7</v>
      </c>
      <c r="E801" s="67" t="s">
        <v>8</v>
      </c>
      <c r="G801" s="71"/>
      <c r="H801" s="6"/>
      <c r="I801" s="6"/>
      <c r="K801" s="4"/>
    </row>
    <row r="802" spans="1:11" s="5" customFormat="1" ht="12.75">
      <c r="A802" s="7">
        <v>801</v>
      </c>
      <c r="B802" s="7"/>
      <c r="C802" s="7"/>
      <c r="D802" s="5" t="s">
        <v>12</v>
      </c>
      <c r="E802" s="70">
        <f>E803+E827+E832</f>
        <v>2342932</v>
      </c>
      <c r="G802" s="75"/>
      <c r="H802" s="7"/>
      <c r="I802" s="7"/>
      <c r="K802" s="8"/>
    </row>
    <row r="803" spans="1:11" s="49" customFormat="1" ht="12.75">
      <c r="A803" s="50"/>
      <c r="B803" s="50">
        <v>80104</v>
      </c>
      <c r="C803" s="50"/>
      <c r="D803" s="49" t="s">
        <v>123</v>
      </c>
      <c r="E803" s="72">
        <f>SUM(E804:E826)</f>
        <v>2316034</v>
      </c>
      <c r="G803" s="111"/>
      <c r="H803" s="50"/>
      <c r="I803" s="50"/>
      <c r="K803" s="112"/>
    </row>
    <row r="804" spans="3:11" ht="12.75">
      <c r="C804" s="6">
        <v>3020</v>
      </c>
      <c r="D804" t="s">
        <v>45</v>
      </c>
      <c r="E804" s="65">
        <v>10700</v>
      </c>
      <c r="G804" s="71"/>
      <c r="H804" s="6"/>
      <c r="I804" s="6"/>
      <c r="K804" s="4"/>
    </row>
    <row r="805" spans="3:11" ht="12.75">
      <c r="C805" s="6">
        <v>4010</v>
      </c>
      <c r="D805" t="s">
        <v>46</v>
      </c>
      <c r="E805" s="65">
        <v>626818</v>
      </c>
      <c r="G805" s="71"/>
      <c r="H805" s="6"/>
      <c r="I805" s="6"/>
      <c r="K805" s="4"/>
    </row>
    <row r="806" spans="3:11" ht="12.75">
      <c r="C806" s="6">
        <v>4040</v>
      </c>
      <c r="D806" t="s">
        <v>47</v>
      </c>
      <c r="E806" s="65">
        <v>55000</v>
      </c>
      <c r="G806" s="71"/>
      <c r="H806" s="6"/>
      <c r="I806" s="6"/>
      <c r="K806" s="4"/>
    </row>
    <row r="807" spans="3:11" ht="12.75">
      <c r="C807" s="6">
        <v>4110</v>
      </c>
      <c r="D807" t="s">
        <v>48</v>
      </c>
      <c r="E807" s="65">
        <v>270947</v>
      </c>
      <c r="G807" s="71"/>
      <c r="H807" s="6"/>
      <c r="I807" s="6"/>
      <c r="K807" s="4"/>
    </row>
    <row r="808" spans="3:11" ht="12.75">
      <c r="C808" s="6">
        <v>4120</v>
      </c>
      <c r="D808" t="s">
        <v>307</v>
      </c>
      <c r="E808" s="65">
        <v>33417</v>
      </c>
      <c r="G808" s="71"/>
      <c r="H808" s="6"/>
      <c r="I808" s="6"/>
      <c r="K808" s="4"/>
    </row>
    <row r="809" spans="3:11" ht="12.75">
      <c r="C809" s="6">
        <v>4170</v>
      </c>
      <c r="D809" t="s">
        <v>144</v>
      </c>
      <c r="E809" s="65">
        <v>5000</v>
      </c>
      <c r="G809" s="71"/>
      <c r="H809" s="6"/>
      <c r="I809" s="6"/>
      <c r="K809" s="4"/>
    </row>
    <row r="810" spans="3:11" ht="12.75">
      <c r="C810" s="6">
        <v>4210</v>
      </c>
      <c r="D810" t="s">
        <v>51</v>
      </c>
      <c r="E810" s="65">
        <v>10000</v>
      </c>
      <c r="G810" s="71"/>
      <c r="H810" s="6"/>
      <c r="I810" s="6"/>
      <c r="K810" s="4"/>
    </row>
    <row r="811" spans="3:11" ht="12.75">
      <c r="C811" s="6">
        <v>4240</v>
      </c>
      <c r="D811" t="s">
        <v>250</v>
      </c>
      <c r="E811" s="65">
        <v>3000</v>
      </c>
      <c r="G811" s="71"/>
      <c r="H811" s="6"/>
      <c r="I811" s="6"/>
      <c r="K811" s="4"/>
    </row>
    <row r="812" spans="3:11" ht="12.75">
      <c r="C812" s="6">
        <v>4260</v>
      </c>
      <c r="D812" t="s">
        <v>52</v>
      </c>
      <c r="E812" s="65">
        <v>80000</v>
      </c>
      <c r="G812" s="71"/>
      <c r="H812" s="6"/>
      <c r="I812" s="6"/>
      <c r="K812" s="4"/>
    </row>
    <row r="813" spans="3:11" ht="12.75">
      <c r="C813" s="6">
        <v>4270</v>
      </c>
      <c r="D813" t="s">
        <v>53</v>
      </c>
      <c r="E813" s="65">
        <v>10000</v>
      </c>
      <c r="G813" s="71"/>
      <c r="H813" s="6"/>
      <c r="I813" s="6"/>
      <c r="K813" s="4"/>
    </row>
    <row r="814" spans="3:11" ht="12.75">
      <c r="C814" s="6">
        <v>4280</v>
      </c>
      <c r="D814" t="s">
        <v>159</v>
      </c>
      <c r="E814" s="65">
        <v>2000</v>
      </c>
      <c r="G814" s="71"/>
      <c r="H814" s="6"/>
      <c r="I814" s="6"/>
      <c r="K814" s="4"/>
    </row>
    <row r="815" spans="3:11" ht="12.75">
      <c r="C815" s="6">
        <v>4300</v>
      </c>
      <c r="D815" t="s">
        <v>54</v>
      </c>
      <c r="E815" s="65">
        <v>5800</v>
      </c>
      <c r="G815" s="71"/>
      <c r="H815" s="6"/>
      <c r="I815" s="6"/>
      <c r="K815" s="4"/>
    </row>
    <row r="816" spans="3:11" ht="12.75">
      <c r="C816" s="6">
        <v>4360</v>
      </c>
      <c r="D816" t="s">
        <v>199</v>
      </c>
      <c r="E816" s="65">
        <v>3840</v>
      </c>
      <c r="G816" s="71"/>
      <c r="H816" s="6"/>
      <c r="I816" s="6"/>
      <c r="K816" s="4"/>
    </row>
    <row r="817" spans="3:11" ht="12.75">
      <c r="C817" s="6">
        <v>4400</v>
      </c>
      <c r="D817" t="s">
        <v>182</v>
      </c>
      <c r="E817" s="65">
        <v>16200</v>
      </c>
      <c r="G817" s="71"/>
      <c r="H817" s="6"/>
      <c r="I817" s="6"/>
      <c r="K817" s="4"/>
    </row>
    <row r="818" spans="4:11" ht="12.75">
      <c r="D818" t="s">
        <v>174</v>
      </c>
      <c r="G818" s="71"/>
      <c r="H818" s="6"/>
      <c r="I818" s="6"/>
      <c r="K818" s="4"/>
    </row>
    <row r="819" spans="3:11" ht="12.75">
      <c r="C819" s="6">
        <v>4410</v>
      </c>
      <c r="D819" t="s">
        <v>55</v>
      </c>
      <c r="E819" s="65">
        <v>850</v>
      </c>
      <c r="G819" s="71"/>
      <c r="H819" s="6"/>
      <c r="I819" s="6"/>
      <c r="K819" s="4"/>
    </row>
    <row r="820" spans="3:11" ht="12.75">
      <c r="C820" s="6">
        <v>4430</v>
      </c>
      <c r="D820" t="s">
        <v>56</v>
      </c>
      <c r="E820" s="65">
        <v>2500</v>
      </c>
      <c r="G820" s="71"/>
      <c r="H820" s="6"/>
      <c r="I820" s="6"/>
      <c r="K820" s="4"/>
    </row>
    <row r="821" spans="1:11" ht="12.75">
      <c r="A821" s="3"/>
      <c r="B821" s="3"/>
      <c r="C821" s="6">
        <v>4440</v>
      </c>
      <c r="D821" t="s">
        <v>57</v>
      </c>
      <c r="E821" s="69">
        <v>82522</v>
      </c>
      <c r="G821" s="71"/>
      <c r="H821" s="6"/>
      <c r="I821" s="6"/>
      <c r="K821" s="4"/>
    </row>
    <row r="822" spans="1:11" ht="12.75">
      <c r="A822" s="3"/>
      <c r="B822" s="3"/>
      <c r="C822" s="6">
        <v>4700</v>
      </c>
      <c r="D822" t="s">
        <v>168</v>
      </c>
      <c r="E822" s="69">
        <v>700</v>
      </c>
      <c r="G822" s="71"/>
      <c r="H822" s="6"/>
      <c r="I822" s="6"/>
      <c r="K822" s="4"/>
    </row>
    <row r="823" spans="1:11" ht="12.75">
      <c r="A823" s="3"/>
      <c r="B823" s="3"/>
      <c r="D823" t="s">
        <v>169</v>
      </c>
      <c r="G823" s="71"/>
      <c r="H823" s="6"/>
      <c r="I823" s="6"/>
      <c r="K823" s="4"/>
    </row>
    <row r="824" spans="1:11" ht="12.75">
      <c r="A824" s="3"/>
      <c r="B824" s="3"/>
      <c r="C824" s="6">
        <v>4710</v>
      </c>
      <c r="D824" t="s">
        <v>301</v>
      </c>
      <c r="E824" s="69">
        <v>1000</v>
      </c>
      <c r="G824" s="71"/>
      <c r="H824" s="6"/>
      <c r="I824" s="6"/>
      <c r="K824" s="4"/>
    </row>
    <row r="825" spans="1:11" ht="12.75">
      <c r="A825" s="3"/>
      <c r="B825" s="3"/>
      <c r="C825" s="6">
        <v>4790</v>
      </c>
      <c r="D825" t="s">
        <v>324</v>
      </c>
      <c r="E825" s="69">
        <v>1001240</v>
      </c>
      <c r="G825" s="71"/>
      <c r="H825" s="6"/>
      <c r="I825" s="6"/>
      <c r="K825" s="4"/>
    </row>
    <row r="826" spans="1:11" ht="12.75">
      <c r="A826" s="3"/>
      <c r="B826" s="3"/>
      <c r="C826" s="6">
        <v>4800</v>
      </c>
      <c r="D826" t="s">
        <v>325</v>
      </c>
      <c r="E826" s="69">
        <v>94500</v>
      </c>
      <c r="G826" s="71"/>
      <c r="H826" s="6"/>
      <c r="I826" s="6"/>
      <c r="K826" s="4"/>
    </row>
    <row r="827" spans="1:11" ht="12" customHeight="1">
      <c r="A827" s="7"/>
      <c r="B827" s="7">
        <v>80146</v>
      </c>
      <c r="C827" s="7"/>
      <c r="D827" s="5" t="s">
        <v>121</v>
      </c>
      <c r="E827" s="70">
        <f>SUM(E828:E831)</f>
        <v>8044</v>
      </c>
      <c r="G827" s="71"/>
      <c r="H827" s="6"/>
      <c r="I827" s="6"/>
      <c r="K827" s="4"/>
    </row>
    <row r="828" spans="1:11" ht="12" customHeight="1">
      <c r="A828" s="7"/>
      <c r="B828" s="7"/>
      <c r="C828" s="6">
        <v>4210</v>
      </c>
      <c r="D828" t="s">
        <v>51</v>
      </c>
      <c r="E828" s="94">
        <v>2413</v>
      </c>
      <c r="G828" s="71"/>
      <c r="H828" s="6"/>
      <c r="I828" s="6"/>
      <c r="K828" s="4"/>
    </row>
    <row r="829" spans="3:11" ht="12.75" customHeight="1">
      <c r="C829" s="6">
        <v>4700</v>
      </c>
      <c r="D829" t="s">
        <v>168</v>
      </c>
      <c r="E829" s="65">
        <v>5631</v>
      </c>
      <c r="G829" s="71"/>
      <c r="H829" s="6"/>
      <c r="I829" s="6"/>
      <c r="K829" s="4"/>
    </row>
    <row r="830" spans="4:11" ht="12.75" customHeight="1">
      <c r="D830" t="s">
        <v>169</v>
      </c>
      <c r="G830" s="71"/>
      <c r="H830" s="6"/>
      <c r="I830" s="6"/>
      <c r="K830" s="4"/>
    </row>
    <row r="831" spans="7:11" ht="12.75" customHeight="1">
      <c r="G831" s="71"/>
      <c r="H831" s="6"/>
      <c r="I831" s="6"/>
      <c r="K831" s="4"/>
    </row>
    <row r="832" spans="2:11" ht="12.75" customHeight="1">
      <c r="B832" s="108" t="s">
        <v>238</v>
      </c>
      <c r="C832" s="109"/>
      <c r="D832" s="103" t="s">
        <v>251</v>
      </c>
      <c r="E832" s="72">
        <f>SUM(E835:E838)</f>
        <v>18854</v>
      </c>
      <c r="G832" s="71"/>
      <c r="H832" s="6"/>
      <c r="I832" s="6"/>
      <c r="K832" s="4"/>
    </row>
    <row r="833" spans="2:11" ht="12.75" customHeight="1">
      <c r="B833" s="110"/>
      <c r="C833" s="109"/>
      <c r="D833" s="103" t="s">
        <v>252</v>
      </c>
      <c r="G833" s="71"/>
      <c r="H833" s="6"/>
      <c r="I833" s="6"/>
      <c r="K833" s="4"/>
    </row>
    <row r="834" spans="2:11" ht="12.75" customHeight="1">
      <c r="B834" s="110"/>
      <c r="C834" s="109"/>
      <c r="D834" s="103" t="s">
        <v>253</v>
      </c>
      <c r="G834" s="71"/>
      <c r="H834" s="6"/>
      <c r="I834" s="6"/>
      <c r="K834" s="4"/>
    </row>
    <row r="835" spans="2:11" ht="12.75" customHeight="1">
      <c r="B835" s="110"/>
      <c r="C835" s="102">
        <v>4110</v>
      </c>
      <c r="D835" s="100" t="s">
        <v>48</v>
      </c>
      <c r="E835" s="65">
        <v>2700</v>
      </c>
      <c r="G835" s="71"/>
      <c r="H835" s="6"/>
      <c r="I835" s="6"/>
      <c r="K835" s="4"/>
    </row>
    <row r="836" spans="2:11" ht="12.75" customHeight="1">
      <c r="B836" s="110"/>
      <c r="C836" s="102">
        <v>4120</v>
      </c>
      <c r="D836" t="s">
        <v>307</v>
      </c>
      <c r="E836" s="65">
        <v>400</v>
      </c>
      <c r="G836" s="71"/>
      <c r="H836" s="6"/>
      <c r="I836" s="6"/>
      <c r="K836" s="4"/>
    </row>
    <row r="837" spans="3:11" ht="12.75" customHeight="1">
      <c r="C837" s="6">
        <v>4790</v>
      </c>
      <c r="D837" t="s">
        <v>326</v>
      </c>
      <c r="E837" s="65">
        <v>15104</v>
      </c>
      <c r="G837" s="71"/>
      <c r="H837" s="6"/>
      <c r="I837" s="6"/>
      <c r="K837" s="4"/>
    </row>
    <row r="838" spans="3:11" ht="12.75" customHeight="1">
      <c r="C838" s="6">
        <v>4800</v>
      </c>
      <c r="D838" t="s">
        <v>327</v>
      </c>
      <c r="E838" s="65">
        <v>650</v>
      </c>
      <c r="G838" s="71"/>
      <c r="H838" s="6"/>
      <c r="I838" s="6"/>
      <c r="K838" s="4"/>
    </row>
    <row r="839" spans="7:11" ht="12.75" customHeight="1">
      <c r="G839" s="71"/>
      <c r="H839" s="6"/>
      <c r="I839" s="6"/>
      <c r="K839" s="4"/>
    </row>
    <row r="840" spans="7:11" ht="12.75" customHeight="1">
      <c r="G840" s="71"/>
      <c r="H840" s="6"/>
      <c r="I840" s="6"/>
      <c r="K840" s="4"/>
    </row>
    <row r="841" spans="7:11" ht="12.75" customHeight="1">
      <c r="G841" s="71"/>
      <c r="H841" s="6"/>
      <c r="I841" s="6"/>
      <c r="K841" s="4"/>
    </row>
    <row r="842" spans="7:11" ht="12.75" customHeight="1">
      <c r="G842" s="71"/>
      <c r="H842" s="6"/>
      <c r="I842" s="6"/>
      <c r="K842" s="4"/>
    </row>
    <row r="843" spans="5:11" ht="12.75">
      <c r="E843" s="65" t="s">
        <v>24</v>
      </c>
      <c r="G843" s="71"/>
      <c r="H843" s="6"/>
      <c r="I843" s="6"/>
      <c r="K843" s="4"/>
    </row>
    <row r="844" spans="4:11" ht="12.75">
      <c r="D844" s="7" t="s">
        <v>321</v>
      </c>
      <c r="E844" s="65" t="s">
        <v>359</v>
      </c>
      <c r="G844" s="71"/>
      <c r="H844" s="6"/>
      <c r="I844" s="6"/>
      <c r="K844" s="4"/>
    </row>
    <row r="845" spans="4:11" ht="12.75">
      <c r="D845" s="6" t="s">
        <v>32</v>
      </c>
      <c r="E845" s="65" t="s">
        <v>125</v>
      </c>
      <c r="G845" s="71"/>
      <c r="H845" s="6"/>
      <c r="I845" s="6"/>
      <c r="K845" s="4"/>
    </row>
    <row r="846" spans="5:11" ht="12.75">
      <c r="E846" s="65" t="s">
        <v>360</v>
      </c>
      <c r="G846" s="71"/>
      <c r="H846" s="6"/>
      <c r="I846" s="6"/>
      <c r="K846" s="4"/>
    </row>
    <row r="847" spans="1:11" ht="12.75">
      <c r="A847" s="1" t="s">
        <v>0</v>
      </c>
      <c r="B847" s="1" t="s">
        <v>5</v>
      </c>
      <c r="C847" s="1" t="s">
        <v>6</v>
      </c>
      <c r="D847" s="1" t="s">
        <v>7</v>
      </c>
      <c r="E847" s="67"/>
      <c r="G847" s="71"/>
      <c r="H847" s="6"/>
      <c r="I847" s="6"/>
      <c r="K847" s="4"/>
    </row>
    <row r="848" spans="7:11" ht="12.75">
      <c r="G848" s="71"/>
      <c r="H848" s="6"/>
      <c r="I848" s="6"/>
      <c r="K848" s="4"/>
    </row>
    <row r="849" spans="1:11" s="5" customFormat="1" ht="12.75">
      <c r="A849" s="7">
        <v>801</v>
      </c>
      <c r="B849" s="7"/>
      <c r="C849" s="7"/>
      <c r="D849" s="5" t="s">
        <v>12</v>
      </c>
      <c r="E849" s="70">
        <f>E850+E872+E878</f>
        <v>1804675</v>
      </c>
      <c r="G849" s="75"/>
      <c r="H849" s="7"/>
      <c r="I849" s="7"/>
      <c r="K849" s="8"/>
    </row>
    <row r="850" spans="1:11" s="49" customFormat="1" ht="12.75">
      <c r="A850" s="50"/>
      <c r="B850" s="50">
        <v>80104</v>
      </c>
      <c r="C850" s="50"/>
      <c r="D850" s="49" t="s">
        <v>123</v>
      </c>
      <c r="E850" s="72">
        <f>SUM(E851:E871)</f>
        <v>1662052</v>
      </c>
      <c r="G850" s="111"/>
      <c r="H850" s="50"/>
      <c r="I850" s="50"/>
      <c r="K850" s="112"/>
    </row>
    <row r="851" spans="3:11" ht="12.75">
      <c r="C851" s="6">
        <v>3020</v>
      </c>
      <c r="D851" t="s">
        <v>45</v>
      </c>
      <c r="E851" s="68">
        <v>10000</v>
      </c>
      <c r="G851" s="71"/>
      <c r="H851" s="6"/>
      <c r="I851" s="6"/>
      <c r="K851" s="4"/>
    </row>
    <row r="852" spans="3:11" ht="12.75">
      <c r="C852" s="6">
        <v>4010</v>
      </c>
      <c r="D852" t="s">
        <v>46</v>
      </c>
      <c r="E852" s="68">
        <v>506760</v>
      </c>
      <c r="G852" s="71"/>
      <c r="H852" s="6"/>
      <c r="I852" s="6"/>
      <c r="K852" s="4"/>
    </row>
    <row r="853" spans="3:11" ht="12.75">
      <c r="C853" s="6">
        <v>4040</v>
      </c>
      <c r="D853" t="s">
        <v>47</v>
      </c>
      <c r="E853" s="68">
        <v>43000</v>
      </c>
      <c r="G853" s="71"/>
      <c r="H853" s="6"/>
      <c r="I853" s="6"/>
      <c r="K853" s="4"/>
    </row>
    <row r="854" spans="3:11" ht="12.75">
      <c r="C854" s="6">
        <v>4110</v>
      </c>
      <c r="D854" t="s">
        <v>48</v>
      </c>
      <c r="E854" s="68">
        <v>188065</v>
      </c>
      <c r="G854" s="71"/>
      <c r="H854" s="6"/>
      <c r="I854" s="6"/>
      <c r="K854" s="4"/>
    </row>
    <row r="855" spans="3:11" ht="12.75">
      <c r="C855" s="6">
        <v>4120</v>
      </c>
      <c r="D855" t="s">
        <v>307</v>
      </c>
      <c r="E855" s="68">
        <v>23415</v>
      </c>
      <c r="G855" s="71"/>
      <c r="H855" s="6"/>
      <c r="I855" s="6"/>
      <c r="K855" s="4"/>
    </row>
    <row r="856" spans="3:11" ht="12.75">
      <c r="C856" s="6">
        <v>4170</v>
      </c>
      <c r="D856" t="s">
        <v>144</v>
      </c>
      <c r="E856" s="68">
        <v>5000</v>
      </c>
      <c r="G856" s="71"/>
      <c r="H856" s="6"/>
      <c r="I856" s="6"/>
      <c r="K856" s="4"/>
    </row>
    <row r="857" spans="3:11" ht="12.75">
      <c r="C857" s="6">
        <v>4210</v>
      </c>
      <c r="D857" t="s">
        <v>51</v>
      </c>
      <c r="E857" s="68">
        <v>10000</v>
      </c>
      <c r="G857" s="71"/>
      <c r="H857" s="6"/>
      <c r="I857" s="6"/>
      <c r="K857" s="4"/>
    </row>
    <row r="858" spans="3:11" ht="12.75">
      <c r="C858" s="6">
        <v>4240</v>
      </c>
      <c r="D858" t="s">
        <v>250</v>
      </c>
      <c r="E858" s="68">
        <v>3000</v>
      </c>
      <c r="G858" s="71"/>
      <c r="H858" s="6"/>
      <c r="I858" s="6"/>
      <c r="K858" s="4"/>
    </row>
    <row r="859" spans="3:11" ht="12.75">
      <c r="C859" s="6">
        <v>4260</v>
      </c>
      <c r="D859" t="s">
        <v>52</v>
      </c>
      <c r="E859" s="68">
        <v>83000</v>
      </c>
      <c r="G859" s="71"/>
      <c r="H859" s="6"/>
      <c r="I859" s="6"/>
      <c r="K859" s="4"/>
    </row>
    <row r="860" spans="3:11" ht="12.75">
      <c r="C860" s="6">
        <v>4270</v>
      </c>
      <c r="D860" t="s">
        <v>53</v>
      </c>
      <c r="E860" s="68">
        <v>10000</v>
      </c>
      <c r="G860" s="71"/>
      <c r="H860" s="6"/>
      <c r="I860" s="6"/>
      <c r="K860" s="4"/>
    </row>
    <row r="861" spans="3:11" ht="12.75">
      <c r="C861" s="6">
        <v>4280</v>
      </c>
      <c r="D861" t="s">
        <v>159</v>
      </c>
      <c r="E861" s="68">
        <v>2000</v>
      </c>
      <c r="G861" s="71"/>
      <c r="H861" s="6"/>
      <c r="I861" s="6"/>
      <c r="K861" s="4"/>
    </row>
    <row r="862" spans="3:11" ht="12.75">
      <c r="C862" s="6">
        <v>4300</v>
      </c>
      <c r="D862" t="s">
        <v>54</v>
      </c>
      <c r="E862" s="68">
        <v>6000</v>
      </c>
      <c r="G862" s="71"/>
      <c r="H862" s="6"/>
      <c r="I862" s="6"/>
      <c r="K862" s="4"/>
    </row>
    <row r="863" spans="3:11" ht="12.75">
      <c r="C863" s="6">
        <v>4360</v>
      </c>
      <c r="D863" t="s">
        <v>199</v>
      </c>
      <c r="E863" s="68">
        <v>3000</v>
      </c>
      <c r="G863" s="71"/>
      <c r="H863" s="6"/>
      <c r="I863" s="6"/>
      <c r="K863" s="4"/>
    </row>
    <row r="864" spans="3:11" ht="14.25" customHeight="1">
      <c r="C864" s="6">
        <v>4410</v>
      </c>
      <c r="D864" t="s">
        <v>55</v>
      </c>
      <c r="E864" s="68">
        <v>750</v>
      </c>
      <c r="G864" s="71"/>
      <c r="H864" s="6"/>
      <c r="I864" s="6"/>
      <c r="K864" s="4"/>
    </row>
    <row r="865" spans="3:11" ht="12.75">
      <c r="C865" s="6">
        <v>4430</v>
      </c>
      <c r="D865" t="s">
        <v>56</v>
      </c>
      <c r="E865" s="68">
        <v>2000</v>
      </c>
      <c r="G865" s="71"/>
      <c r="H865" s="6"/>
      <c r="I865" s="6"/>
      <c r="K865" s="4"/>
    </row>
    <row r="866" spans="1:11" ht="12.75">
      <c r="A866" s="3"/>
      <c r="B866" s="3"/>
      <c r="C866" s="6">
        <v>4440</v>
      </c>
      <c r="D866" t="s">
        <v>57</v>
      </c>
      <c r="E866" s="68">
        <v>54612</v>
      </c>
      <c r="G866" s="71"/>
      <c r="H866" s="6"/>
      <c r="I866" s="6"/>
      <c r="K866" s="4"/>
    </row>
    <row r="867" spans="1:11" ht="12.75">
      <c r="A867" s="3"/>
      <c r="B867" s="3"/>
      <c r="C867" s="6">
        <v>4700</v>
      </c>
      <c r="D867" t="s">
        <v>168</v>
      </c>
      <c r="E867" s="68">
        <v>700</v>
      </c>
      <c r="G867" s="71"/>
      <c r="H867" s="6"/>
      <c r="I867" s="6"/>
      <c r="K867" s="4"/>
    </row>
    <row r="868" spans="1:11" ht="12.75">
      <c r="A868" s="3"/>
      <c r="B868" s="3"/>
      <c r="D868" t="s">
        <v>169</v>
      </c>
      <c r="E868" s="68"/>
      <c r="G868" s="71"/>
      <c r="H868" s="6"/>
      <c r="I868" s="6"/>
      <c r="K868" s="4"/>
    </row>
    <row r="869" spans="1:11" ht="12.75">
      <c r="A869" s="3"/>
      <c r="B869" s="3"/>
      <c r="C869" s="6">
        <v>4710</v>
      </c>
      <c r="D869" t="s">
        <v>301</v>
      </c>
      <c r="E869" s="68">
        <v>1000</v>
      </c>
      <c r="G869" s="71"/>
      <c r="H869" s="6"/>
      <c r="I869" s="6"/>
      <c r="K869" s="4"/>
    </row>
    <row r="870" spans="1:11" ht="12.75">
      <c r="A870" s="3"/>
      <c r="B870" s="3"/>
      <c r="C870" s="6">
        <v>4790</v>
      </c>
      <c r="D870" t="s">
        <v>324</v>
      </c>
      <c r="E870" s="68">
        <v>647250</v>
      </c>
      <c r="G870" s="71"/>
      <c r="H870" s="6"/>
      <c r="I870" s="6"/>
      <c r="K870" s="4"/>
    </row>
    <row r="871" spans="1:11" ht="12.75">
      <c r="A871" s="3"/>
      <c r="B871" s="3"/>
      <c r="C871" s="6">
        <v>4800</v>
      </c>
      <c r="D871" t="s">
        <v>325</v>
      </c>
      <c r="E871" s="68">
        <v>62500</v>
      </c>
      <c r="G871" s="71"/>
      <c r="H871" s="6"/>
      <c r="I871" s="6"/>
      <c r="K871" s="4"/>
    </row>
    <row r="872" spans="1:11" s="49" customFormat="1" ht="12.75">
      <c r="A872" s="50"/>
      <c r="B872" s="50">
        <v>80146</v>
      </c>
      <c r="C872" s="50"/>
      <c r="D872" s="49" t="s">
        <v>121</v>
      </c>
      <c r="E872" s="72">
        <f>SUM(E873:E877)</f>
        <v>5894</v>
      </c>
      <c r="G872" s="111"/>
      <c r="H872" s="50"/>
      <c r="I872" s="50"/>
      <c r="K872" s="112"/>
    </row>
    <row r="873" spans="1:11" ht="12.75">
      <c r="A873" s="7"/>
      <c r="B873" s="7"/>
      <c r="C873" s="6">
        <v>4210</v>
      </c>
      <c r="D873" t="s">
        <v>51</v>
      </c>
      <c r="E873" s="65">
        <v>494</v>
      </c>
      <c r="G873" s="71"/>
      <c r="H873" s="6"/>
      <c r="I873" s="6"/>
      <c r="K873" s="4"/>
    </row>
    <row r="874" spans="1:11" ht="12.75">
      <c r="A874" s="7"/>
      <c r="C874" s="6">
        <v>4300</v>
      </c>
      <c r="D874" t="s">
        <v>54</v>
      </c>
      <c r="E874" s="73">
        <v>500</v>
      </c>
      <c r="G874" s="71"/>
      <c r="H874" s="6"/>
      <c r="I874" s="6"/>
      <c r="K874" s="4"/>
    </row>
    <row r="875" spans="1:11" ht="12.75">
      <c r="A875" s="7"/>
      <c r="C875" s="6">
        <v>4410</v>
      </c>
      <c r="D875" t="s">
        <v>55</v>
      </c>
      <c r="E875" s="73">
        <v>500</v>
      </c>
      <c r="G875" s="71"/>
      <c r="H875" s="6"/>
      <c r="I875" s="6"/>
      <c r="K875" s="4"/>
    </row>
    <row r="876" spans="1:11" ht="12.75">
      <c r="A876" s="3"/>
      <c r="B876" s="3"/>
      <c r="C876" s="6">
        <v>4700</v>
      </c>
      <c r="D876" t="s">
        <v>168</v>
      </c>
      <c r="E876" s="116">
        <v>4400</v>
      </c>
      <c r="G876" s="71"/>
      <c r="H876" s="6"/>
      <c r="I876" s="6"/>
      <c r="K876" s="4"/>
    </row>
    <row r="877" spans="1:11" ht="12.75">
      <c r="A877" s="3"/>
      <c r="B877" s="3"/>
      <c r="D877" t="s">
        <v>169</v>
      </c>
      <c r="E877" s="116"/>
      <c r="G877" s="71"/>
      <c r="H877" s="6"/>
      <c r="I877" s="6"/>
      <c r="K877" s="4"/>
    </row>
    <row r="878" spans="1:11" s="49" customFormat="1" ht="15.75">
      <c r="A878" s="50"/>
      <c r="B878" s="108" t="s">
        <v>238</v>
      </c>
      <c r="C878" s="109"/>
      <c r="D878" s="103" t="s">
        <v>251</v>
      </c>
      <c r="E878" s="72">
        <f>SUM(E881:E889)</f>
        <v>136729</v>
      </c>
      <c r="G878" s="111"/>
      <c r="H878" s="50"/>
      <c r="I878" s="50"/>
      <c r="K878" s="112"/>
    </row>
    <row r="879" spans="1:11" s="49" customFormat="1" ht="15.75">
      <c r="A879" s="50"/>
      <c r="B879" s="110"/>
      <c r="C879" s="109"/>
      <c r="D879" s="103" t="s">
        <v>252</v>
      </c>
      <c r="E879" s="72"/>
      <c r="G879" s="111"/>
      <c r="H879" s="50"/>
      <c r="I879" s="50"/>
      <c r="K879" s="112"/>
    </row>
    <row r="880" spans="1:11" s="49" customFormat="1" ht="15.75">
      <c r="A880" s="50"/>
      <c r="B880" s="110"/>
      <c r="C880" s="109"/>
      <c r="D880" s="103" t="s">
        <v>253</v>
      </c>
      <c r="E880" s="72"/>
      <c r="G880" s="111"/>
      <c r="H880" s="50"/>
      <c r="I880" s="50"/>
      <c r="K880" s="112"/>
    </row>
    <row r="881" spans="2:11" ht="15">
      <c r="B881" s="101"/>
      <c r="C881" s="6">
        <v>3020</v>
      </c>
      <c r="D881" t="s">
        <v>45</v>
      </c>
      <c r="E881" s="94">
        <v>300</v>
      </c>
      <c r="G881" s="71"/>
      <c r="H881" s="6"/>
      <c r="I881" s="6"/>
      <c r="K881" s="4"/>
    </row>
    <row r="882" spans="2:11" ht="15">
      <c r="B882" s="101"/>
      <c r="C882" s="102">
        <v>4110</v>
      </c>
      <c r="D882" s="100" t="s">
        <v>48</v>
      </c>
      <c r="E882" s="94">
        <v>17700</v>
      </c>
      <c r="G882" s="71"/>
      <c r="H882" s="6"/>
      <c r="I882" s="6"/>
      <c r="K882" s="4"/>
    </row>
    <row r="883" spans="2:11" ht="15">
      <c r="B883" s="101"/>
      <c r="C883" s="102">
        <v>4120</v>
      </c>
      <c r="D883" t="s">
        <v>307</v>
      </c>
      <c r="E883" s="94">
        <v>2500</v>
      </c>
      <c r="G883" s="71"/>
      <c r="H883" s="6"/>
      <c r="I883" s="6"/>
      <c r="K883" s="4"/>
    </row>
    <row r="884" spans="1:11" ht="15">
      <c r="A884"/>
      <c r="B884" s="101"/>
      <c r="C884" s="6">
        <v>4210</v>
      </c>
      <c r="D884" t="s">
        <v>51</v>
      </c>
      <c r="E884" s="94">
        <v>2000</v>
      </c>
      <c r="G884" s="71"/>
      <c r="H884" s="6"/>
      <c r="I884" s="6"/>
      <c r="K884" s="4"/>
    </row>
    <row r="885" spans="1:5" ht="12.75">
      <c r="A885"/>
      <c r="B885"/>
      <c r="C885" s="6">
        <v>4240</v>
      </c>
      <c r="D885" t="s">
        <v>250</v>
      </c>
      <c r="E885" s="65">
        <v>1000</v>
      </c>
    </row>
    <row r="886" spans="1:5" ht="12.75">
      <c r="A886"/>
      <c r="B886"/>
      <c r="C886" s="6">
        <v>4440</v>
      </c>
      <c r="D886" t="s">
        <v>57</v>
      </c>
      <c r="E886" s="65">
        <v>3029</v>
      </c>
    </row>
    <row r="887" spans="1:5" ht="12.75">
      <c r="A887"/>
      <c r="B887"/>
      <c r="C887" s="6">
        <v>4710</v>
      </c>
      <c r="D887" t="s">
        <v>301</v>
      </c>
      <c r="E887" s="65">
        <v>500</v>
      </c>
    </row>
    <row r="888" spans="3:5" ht="12.75">
      <c r="C888" s="6">
        <v>4790</v>
      </c>
      <c r="D888" t="s">
        <v>326</v>
      </c>
      <c r="E888" s="65">
        <v>100700</v>
      </c>
    </row>
    <row r="889" spans="3:5" ht="12.75">
      <c r="C889" s="6">
        <v>4800</v>
      </c>
      <c r="D889" t="s">
        <v>327</v>
      </c>
      <c r="E889" s="65">
        <v>9000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82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520"/>
  <sheetViews>
    <sheetView tabSelected="1" zoomScalePageLayoutView="0" workbookViewId="0" topLeftCell="A434">
      <selection activeCell="E518" sqref="E518"/>
    </sheetView>
  </sheetViews>
  <sheetFormatPr defaultColWidth="9.00390625" defaultRowHeight="12.75"/>
  <cols>
    <col min="1" max="1" width="4.25390625" style="36" customWidth="1"/>
    <col min="2" max="2" width="6.375" style="36" customWidth="1"/>
    <col min="3" max="3" width="6.00390625" style="6" customWidth="1"/>
    <col min="4" max="4" width="48.375" style="0" customWidth="1"/>
    <col min="5" max="5" width="21.875" style="77" customWidth="1"/>
    <col min="6" max="6" width="14.625" style="65" customWidth="1"/>
  </cols>
  <sheetData>
    <row r="2" spans="1:5" ht="12.75">
      <c r="A2" s="26"/>
      <c r="B2" s="27"/>
      <c r="C2" s="22"/>
      <c r="D2" s="17"/>
      <c r="E2" s="76" t="s">
        <v>171</v>
      </c>
    </row>
    <row r="3" spans="1:5" ht="12.75">
      <c r="A3" s="28"/>
      <c r="B3" s="19"/>
      <c r="C3" s="3"/>
      <c r="D3" s="14"/>
      <c r="E3" s="65" t="s">
        <v>359</v>
      </c>
    </row>
    <row r="4" spans="1:7" ht="12.75">
      <c r="A4" s="28"/>
      <c r="B4" s="19"/>
      <c r="C4" s="3"/>
      <c r="D4" s="13" t="s">
        <v>34</v>
      </c>
      <c r="E4" s="65" t="s">
        <v>125</v>
      </c>
      <c r="G4" s="18"/>
    </row>
    <row r="5" spans="1:5" ht="12.75">
      <c r="A5" s="28"/>
      <c r="B5" s="19"/>
      <c r="C5" s="3"/>
      <c r="D5" s="3" t="s">
        <v>234</v>
      </c>
      <c r="E5" s="65" t="s">
        <v>361</v>
      </c>
    </row>
    <row r="6" spans="1:4" ht="12.75">
      <c r="A6" s="28"/>
      <c r="B6" s="19"/>
      <c r="C6" s="3"/>
      <c r="D6" s="3"/>
    </row>
    <row r="7" spans="1:6" ht="12.75">
      <c r="A7" s="29" t="s">
        <v>35</v>
      </c>
      <c r="B7" s="30" t="s">
        <v>36</v>
      </c>
      <c r="C7" s="1"/>
      <c r="D7" s="1" t="s">
        <v>40</v>
      </c>
      <c r="E7" s="78" t="s">
        <v>322</v>
      </c>
      <c r="F7" s="66"/>
    </row>
    <row r="8" spans="1:6" ht="12.75">
      <c r="A8" s="24" t="s">
        <v>67</v>
      </c>
      <c r="B8" s="31"/>
      <c r="C8" s="13"/>
      <c r="D8" s="25" t="s">
        <v>38</v>
      </c>
      <c r="E8" s="80">
        <f>SUM(E9+E24)</f>
        <v>472726</v>
      </c>
      <c r="F8" s="69"/>
    </row>
    <row r="9" spans="1:6" s="49" customFormat="1" ht="12.75">
      <c r="A9" s="98"/>
      <c r="B9" s="46" t="s">
        <v>68</v>
      </c>
      <c r="C9" s="47"/>
      <c r="D9" s="59" t="s">
        <v>39</v>
      </c>
      <c r="E9" s="82">
        <f>SUM(E10:E23)</f>
        <v>248036</v>
      </c>
      <c r="F9" s="72"/>
    </row>
    <row r="10" spans="1:6" s="49" customFormat="1" ht="12.75">
      <c r="A10" s="98"/>
      <c r="B10" s="46"/>
      <c r="C10" s="3">
        <v>4170</v>
      </c>
      <c r="D10" s="14" t="s">
        <v>144</v>
      </c>
      <c r="E10" s="90">
        <v>1000</v>
      </c>
      <c r="F10" s="72"/>
    </row>
    <row r="11" spans="1:6" s="49" customFormat="1" ht="12.75">
      <c r="A11" s="98"/>
      <c r="B11" s="46"/>
      <c r="C11" s="3">
        <v>4260</v>
      </c>
      <c r="D11" s="14" t="s">
        <v>52</v>
      </c>
      <c r="E11" s="90">
        <v>8000</v>
      </c>
      <c r="F11" s="72"/>
    </row>
    <row r="12" spans="1:5" ht="12.75">
      <c r="A12" s="23"/>
      <c r="B12" s="32"/>
      <c r="C12" s="3">
        <v>4300</v>
      </c>
      <c r="D12" s="19" t="s">
        <v>54</v>
      </c>
      <c r="E12" s="77">
        <v>50000</v>
      </c>
    </row>
    <row r="13" spans="1:5" ht="12.75">
      <c r="A13" s="32"/>
      <c r="B13" s="32"/>
      <c r="C13" s="3">
        <v>4390</v>
      </c>
      <c r="D13" s="15" t="s">
        <v>177</v>
      </c>
      <c r="E13" s="77">
        <v>46000</v>
      </c>
    </row>
    <row r="14" spans="1:4" ht="12.75">
      <c r="A14" s="32"/>
      <c r="B14" s="32"/>
      <c r="C14" s="3"/>
      <c r="D14" s="15" t="s">
        <v>178</v>
      </c>
    </row>
    <row r="15" spans="1:5" ht="12.75">
      <c r="A15" s="32"/>
      <c r="B15" s="32"/>
      <c r="C15" s="3">
        <v>4430</v>
      </c>
      <c r="D15" s="42" t="s">
        <v>137</v>
      </c>
      <c r="E15" s="77">
        <v>10000</v>
      </c>
    </row>
    <row r="16" spans="1:5" ht="12.75">
      <c r="A16" s="32"/>
      <c r="B16" s="32"/>
      <c r="C16" s="3">
        <v>4500</v>
      </c>
      <c r="D16" s="42" t="s">
        <v>311</v>
      </c>
      <c r="E16" s="77">
        <v>36</v>
      </c>
    </row>
    <row r="17" spans="1:4" ht="12.75">
      <c r="A17" s="32"/>
      <c r="B17" s="32"/>
      <c r="C17" s="3"/>
      <c r="D17" s="42" t="s">
        <v>312</v>
      </c>
    </row>
    <row r="18" spans="1:5" ht="12" customHeight="1">
      <c r="A18" s="32"/>
      <c r="B18" s="32"/>
      <c r="C18" s="3">
        <v>4510</v>
      </c>
      <c r="D18" s="19" t="s">
        <v>152</v>
      </c>
      <c r="E18" s="77">
        <v>8000</v>
      </c>
    </row>
    <row r="19" spans="1:5" ht="12.75">
      <c r="A19" s="32"/>
      <c r="B19" s="32"/>
      <c r="C19" s="3">
        <v>4530</v>
      </c>
      <c r="D19" t="s">
        <v>167</v>
      </c>
      <c r="E19" s="77">
        <v>5000</v>
      </c>
    </row>
    <row r="20" spans="1:5" ht="12.75">
      <c r="A20" s="32"/>
      <c r="B20" s="32"/>
      <c r="C20" s="6">
        <v>4590</v>
      </c>
      <c r="D20" s="55" t="s">
        <v>197</v>
      </c>
      <c r="E20" s="77">
        <v>50000</v>
      </c>
    </row>
    <row r="21" spans="1:6" s="49" customFormat="1" ht="12.75">
      <c r="A21" s="32"/>
      <c r="B21" s="32"/>
      <c r="C21" s="6"/>
      <c r="D21" s="55" t="s">
        <v>181</v>
      </c>
      <c r="E21" s="77"/>
      <c r="F21" s="65"/>
    </row>
    <row r="22" spans="1:6" s="49" customFormat="1" ht="12.75">
      <c r="A22" s="32"/>
      <c r="B22" s="32"/>
      <c r="C22" s="3">
        <v>4610</v>
      </c>
      <c r="D22" s="15" t="s">
        <v>183</v>
      </c>
      <c r="E22" s="77">
        <v>10000</v>
      </c>
      <c r="F22" s="65"/>
    </row>
    <row r="23" spans="1:6" s="49" customFormat="1" ht="12.75">
      <c r="A23" s="32"/>
      <c r="B23" s="32"/>
      <c r="C23" s="6">
        <v>6060</v>
      </c>
      <c r="D23" t="s">
        <v>80</v>
      </c>
      <c r="E23" s="77">
        <v>60000</v>
      </c>
      <c r="F23" s="65"/>
    </row>
    <row r="24" spans="1:6" s="49" customFormat="1" ht="12.75">
      <c r="A24" s="61"/>
      <c r="B24" s="46" t="s">
        <v>68</v>
      </c>
      <c r="C24" s="47"/>
      <c r="D24" s="59" t="s">
        <v>39</v>
      </c>
      <c r="E24" s="82">
        <f>SUM(E26:E29)</f>
        <v>224690</v>
      </c>
      <c r="F24" s="72"/>
    </row>
    <row r="25" spans="1:6" s="49" customFormat="1" ht="12.75">
      <c r="A25" s="61"/>
      <c r="B25" s="46"/>
      <c r="C25" s="47"/>
      <c r="D25" s="59" t="s">
        <v>340</v>
      </c>
      <c r="E25" s="82"/>
      <c r="F25" s="72"/>
    </row>
    <row r="26" spans="1:6" s="49" customFormat="1" ht="12.75">
      <c r="A26" s="61"/>
      <c r="B26" s="46"/>
      <c r="C26" s="3">
        <v>4210</v>
      </c>
      <c r="D26" s="14" t="s">
        <v>51</v>
      </c>
      <c r="E26" s="90"/>
      <c r="F26" s="72"/>
    </row>
    <row r="27" spans="1:5" ht="12.75">
      <c r="A27" s="33"/>
      <c r="B27" s="32"/>
      <c r="C27" s="3">
        <v>4260</v>
      </c>
      <c r="D27" s="14" t="s">
        <v>52</v>
      </c>
      <c r="E27" s="77">
        <v>37000</v>
      </c>
    </row>
    <row r="28" spans="1:5" ht="12.75">
      <c r="A28" s="33"/>
      <c r="B28" s="19"/>
      <c r="C28" s="3">
        <v>4270</v>
      </c>
      <c r="D28" s="14" t="s">
        <v>180</v>
      </c>
      <c r="E28" s="77">
        <v>106270</v>
      </c>
    </row>
    <row r="29" spans="1:5" ht="12.75">
      <c r="A29" s="33"/>
      <c r="B29" s="19"/>
      <c r="C29" s="3">
        <v>4300</v>
      </c>
      <c r="D29" s="14" t="s">
        <v>54</v>
      </c>
      <c r="E29" s="77">
        <v>81420</v>
      </c>
    </row>
    <row r="30" spans="1:6" s="49" customFormat="1" ht="12.75">
      <c r="A30" s="61"/>
      <c r="B30" s="52" t="s">
        <v>338</v>
      </c>
      <c r="C30" s="47"/>
      <c r="D30" s="58" t="s">
        <v>339</v>
      </c>
      <c r="E30" s="82">
        <f>SUM(E31:E41)</f>
        <v>5164415</v>
      </c>
      <c r="F30" s="72"/>
    </row>
    <row r="31" spans="1:5" ht="12.75">
      <c r="A31" s="33"/>
      <c r="B31" s="19"/>
      <c r="C31" s="3">
        <v>4210</v>
      </c>
      <c r="D31" s="14" t="s">
        <v>51</v>
      </c>
      <c r="E31" s="77">
        <v>2000</v>
      </c>
    </row>
    <row r="32" spans="1:5" ht="12.75">
      <c r="A32" s="33"/>
      <c r="B32" s="19"/>
      <c r="C32" s="3">
        <v>4260</v>
      </c>
      <c r="D32" s="14" t="s">
        <v>52</v>
      </c>
      <c r="E32" s="77">
        <v>1763000</v>
      </c>
    </row>
    <row r="33" spans="1:5" ht="12.75">
      <c r="A33" s="33"/>
      <c r="B33" s="19"/>
      <c r="C33" s="3">
        <v>4270</v>
      </c>
      <c r="D33" s="14" t="s">
        <v>180</v>
      </c>
      <c r="E33" s="77">
        <v>2393730</v>
      </c>
    </row>
    <row r="34" spans="1:5" ht="12.75">
      <c r="A34" s="33"/>
      <c r="B34" s="19"/>
      <c r="C34" s="3">
        <v>4300</v>
      </c>
      <c r="D34" s="14" t="s">
        <v>54</v>
      </c>
      <c r="E34" s="77">
        <v>968580</v>
      </c>
    </row>
    <row r="35" spans="1:5" ht="12.75">
      <c r="A35" s="33"/>
      <c r="B35" s="19"/>
      <c r="C35" s="3">
        <v>4390</v>
      </c>
      <c r="D35" s="15" t="s">
        <v>177</v>
      </c>
      <c r="E35" s="77">
        <v>15000</v>
      </c>
    </row>
    <row r="36" spans="1:4" ht="12.75">
      <c r="A36" s="33"/>
      <c r="B36" s="19"/>
      <c r="C36" s="3"/>
      <c r="D36" s="15" t="s">
        <v>178</v>
      </c>
    </row>
    <row r="37" spans="1:5" ht="12.75">
      <c r="A37" s="33"/>
      <c r="B37" s="19"/>
      <c r="C37" s="3">
        <v>4430</v>
      </c>
      <c r="D37" s="42" t="s">
        <v>137</v>
      </c>
      <c r="E37" s="77">
        <v>12000</v>
      </c>
    </row>
    <row r="38" spans="1:5" ht="12.75">
      <c r="A38" s="33"/>
      <c r="B38" s="19"/>
      <c r="C38" s="6">
        <v>4480</v>
      </c>
      <c r="D38" t="s">
        <v>66</v>
      </c>
      <c r="E38" s="77">
        <v>50</v>
      </c>
    </row>
    <row r="39" spans="1:5" ht="12.75">
      <c r="A39" s="33"/>
      <c r="B39" s="19"/>
      <c r="C39" s="3">
        <v>4520</v>
      </c>
      <c r="D39" s="19" t="s">
        <v>291</v>
      </c>
      <c r="E39" s="77">
        <v>55</v>
      </c>
    </row>
    <row r="40" spans="1:4" ht="12.75">
      <c r="A40" s="33"/>
      <c r="B40" s="19"/>
      <c r="C40" s="3"/>
      <c r="D40" s="19" t="s">
        <v>157</v>
      </c>
    </row>
    <row r="41" spans="1:5" ht="12.75">
      <c r="A41" s="33"/>
      <c r="B41" s="19"/>
      <c r="C41" s="3">
        <v>4610</v>
      </c>
      <c r="D41" s="15" t="s">
        <v>183</v>
      </c>
      <c r="E41" s="77">
        <v>10000</v>
      </c>
    </row>
    <row r="42" spans="1:5" ht="12.75">
      <c r="A42" s="43" t="s">
        <v>114</v>
      </c>
      <c r="B42" s="38"/>
      <c r="C42" s="7"/>
      <c r="D42" s="5" t="s">
        <v>115</v>
      </c>
      <c r="E42" s="80">
        <f>E43</f>
        <v>64000</v>
      </c>
    </row>
    <row r="43" spans="1:5" ht="12.75">
      <c r="A43" s="28"/>
      <c r="B43" s="52" t="s">
        <v>133</v>
      </c>
      <c r="C43" s="50"/>
      <c r="D43" s="49" t="s">
        <v>134</v>
      </c>
      <c r="E43" s="82">
        <f>SUM(E44:E49)</f>
        <v>64000</v>
      </c>
    </row>
    <row r="44" spans="1:5" ht="12.75">
      <c r="A44" s="28"/>
      <c r="B44" s="19"/>
      <c r="C44" s="3">
        <v>3030</v>
      </c>
      <c r="D44" s="14" t="s">
        <v>61</v>
      </c>
      <c r="E44" s="77">
        <v>2000</v>
      </c>
    </row>
    <row r="45" spans="1:5" ht="12.75">
      <c r="A45" s="28"/>
      <c r="B45" s="19"/>
      <c r="C45" s="3">
        <v>4170</v>
      </c>
      <c r="D45" s="14" t="s">
        <v>144</v>
      </c>
      <c r="E45" s="77">
        <v>13000</v>
      </c>
    </row>
    <row r="46" spans="1:5" ht="12.75">
      <c r="A46" s="28"/>
      <c r="B46" s="19"/>
      <c r="C46" s="3">
        <v>4300</v>
      </c>
      <c r="D46" s="42" t="s">
        <v>54</v>
      </c>
      <c r="E46" s="77">
        <v>35000</v>
      </c>
    </row>
    <row r="47" spans="1:5" ht="12.75">
      <c r="A47" s="28"/>
      <c r="B47" s="19"/>
      <c r="C47" s="3">
        <v>4390</v>
      </c>
      <c r="D47" s="15" t="s">
        <v>177</v>
      </c>
      <c r="E47" s="77">
        <v>12000</v>
      </c>
    </row>
    <row r="48" spans="1:4" ht="12.75">
      <c r="A48" s="28"/>
      <c r="B48" s="19"/>
      <c r="C48" s="3"/>
      <c r="D48" s="15" t="s">
        <v>178</v>
      </c>
    </row>
    <row r="49" spans="1:5" ht="12.75">
      <c r="A49" s="19"/>
      <c r="B49" s="19"/>
      <c r="C49" s="3">
        <v>4430</v>
      </c>
      <c r="D49" s="42" t="s">
        <v>137</v>
      </c>
      <c r="E49" s="77">
        <v>2000</v>
      </c>
    </row>
    <row r="50" spans="1:6" ht="12.75">
      <c r="A50" s="24" t="s">
        <v>73</v>
      </c>
      <c r="B50" s="31"/>
      <c r="C50" s="13"/>
      <c r="D50" s="39" t="s">
        <v>42</v>
      </c>
      <c r="E50" s="82">
        <f>E51</f>
        <v>75165</v>
      </c>
      <c r="F50" s="72"/>
    </row>
    <row r="51" spans="1:5" ht="12.75">
      <c r="A51" s="53"/>
      <c r="B51" s="46" t="s">
        <v>191</v>
      </c>
      <c r="C51" s="47"/>
      <c r="D51" s="59" t="s">
        <v>187</v>
      </c>
      <c r="E51" s="82">
        <f>SUM(E52:E54)</f>
        <v>75165</v>
      </c>
    </row>
    <row r="52" spans="1:5" ht="12.75">
      <c r="A52" s="33"/>
      <c r="B52" s="33"/>
      <c r="C52" s="6">
        <v>4260</v>
      </c>
      <c r="D52" t="s">
        <v>52</v>
      </c>
      <c r="E52" s="77">
        <v>70000</v>
      </c>
    </row>
    <row r="53" spans="1:5" ht="12.75">
      <c r="A53" s="33"/>
      <c r="B53" s="33"/>
      <c r="C53" s="3">
        <v>4300</v>
      </c>
      <c r="D53" s="19" t="s">
        <v>54</v>
      </c>
      <c r="E53" s="77">
        <v>5000</v>
      </c>
    </row>
    <row r="54" spans="1:5" ht="12.75">
      <c r="A54" s="33"/>
      <c r="B54" s="33"/>
      <c r="C54" s="3">
        <v>4520</v>
      </c>
      <c r="D54" s="19" t="s">
        <v>291</v>
      </c>
      <c r="E54" s="77">
        <v>165</v>
      </c>
    </row>
    <row r="55" spans="1:4" ht="12.75">
      <c r="A55" s="33"/>
      <c r="B55" s="33"/>
      <c r="C55" s="3"/>
      <c r="D55" s="19" t="s">
        <v>157</v>
      </c>
    </row>
    <row r="56" spans="1:4" ht="12.75">
      <c r="A56" s="33"/>
      <c r="B56" s="33"/>
      <c r="C56" s="3"/>
      <c r="D56" s="19"/>
    </row>
    <row r="57" spans="1:4" ht="12.75">
      <c r="A57" s="33"/>
      <c r="B57" s="33"/>
      <c r="C57" s="3"/>
      <c r="D57" s="19"/>
    </row>
    <row r="58" spans="1:4" ht="12.75">
      <c r="A58" s="33"/>
      <c r="B58" s="33"/>
      <c r="C58" s="3"/>
      <c r="D58" s="19"/>
    </row>
    <row r="59" spans="1:4" ht="12.75">
      <c r="A59" s="37"/>
      <c r="B59" s="37"/>
      <c r="C59" s="20"/>
      <c r="D59" s="106"/>
    </row>
    <row r="60" spans="1:6" s="2" customFormat="1" ht="12.75">
      <c r="A60" s="23"/>
      <c r="B60" s="32"/>
      <c r="C60" s="3"/>
      <c r="D60" s="14"/>
      <c r="E60" s="76" t="s">
        <v>171</v>
      </c>
      <c r="F60" s="65"/>
    </row>
    <row r="61" spans="1:5" ht="12.75">
      <c r="A61" s="23"/>
      <c r="B61" s="32"/>
      <c r="C61" s="3"/>
      <c r="D61" s="14"/>
      <c r="E61" s="65" t="s">
        <v>359</v>
      </c>
    </row>
    <row r="62" spans="1:5" ht="12.75">
      <c r="A62" s="23"/>
      <c r="B62" s="32"/>
      <c r="C62" s="3"/>
      <c r="D62" s="13" t="s">
        <v>34</v>
      </c>
      <c r="E62" s="65" t="s">
        <v>125</v>
      </c>
    </row>
    <row r="63" spans="1:5" ht="12.75">
      <c r="A63" s="23"/>
      <c r="B63" s="32"/>
      <c r="C63" s="3"/>
      <c r="D63" s="3" t="s">
        <v>196</v>
      </c>
      <c r="E63" s="65" t="s">
        <v>360</v>
      </c>
    </row>
    <row r="64" spans="1:6" s="49" customFormat="1" ht="12.75">
      <c r="A64" s="29" t="s">
        <v>35</v>
      </c>
      <c r="B64" s="30" t="s">
        <v>36</v>
      </c>
      <c r="C64" s="1"/>
      <c r="D64" s="1" t="s">
        <v>37</v>
      </c>
      <c r="E64" s="78" t="s">
        <v>322</v>
      </c>
      <c r="F64" s="65"/>
    </row>
    <row r="65" spans="1:5" ht="12.75">
      <c r="A65" s="24" t="s">
        <v>69</v>
      </c>
      <c r="B65" s="31"/>
      <c r="C65" s="13"/>
      <c r="D65" s="39" t="s">
        <v>74</v>
      </c>
      <c r="E65" s="80">
        <f>E66+E68</f>
        <v>1585000</v>
      </c>
    </row>
    <row r="66" spans="1:6" ht="12.75">
      <c r="A66" s="40"/>
      <c r="B66" s="46" t="s">
        <v>84</v>
      </c>
      <c r="C66" s="47"/>
      <c r="D66" s="59" t="s">
        <v>43</v>
      </c>
      <c r="E66" s="82">
        <f>SUM(E67:E67)</f>
        <v>1000000</v>
      </c>
      <c r="F66" s="73"/>
    </row>
    <row r="67" spans="1:5" ht="12.75">
      <c r="A67" s="40"/>
      <c r="B67" s="41"/>
      <c r="C67" s="44">
        <v>6050</v>
      </c>
      <c r="D67" s="12" t="s">
        <v>158</v>
      </c>
      <c r="E67" s="81">
        <v>1000000</v>
      </c>
    </row>
    <row r="68" spans="1:5" ht="12.75">
      <c r="A68" s="40"/>
      <c r="B68" s="46" t="s">
        <v>112</v>
      </c>
      <c r="C68" s="47"/>
      <c r="D68" s="59" t="s">
        <v>225</v>
      </c>
      <c r="E68" s="82">
        <f>E69</f>
        <v>585000</v>
      </c>
    </row>
    <row r="69" spans="1:5" ht="12.75">
      <c r="A69" s="40"/>
      <c r="B69" s="41"/>
      <c r="C69" s="44">
        <v>6050</v>
      </c>
      <c r="D69" s="12" t="s">
        <v>158</v>
      </c>
      <c r="E69" s="81">
        <v>585000</v>
      </c>
    </row>
    <row r="70" spans="1:5" ht="12.75">
      <c r="A70" s="40"/>
      <c r="B70" s="41"/>
      <c r="C70" s="44"/>
      <c r="D70" s="12"/>
      <c r="E70" s="81"/>
    </row>
    <row r="71" spans="1:5" ht="12.75">
      <c r="A71" s="24" t="s">
        <v>67</v>
      </c>
      <c r="B71" s="31"/>
      <c r="C71" s="13"/>
      <c r="D71" s="25" t="s">
        <v>38</v>
      </c>
      <c r="E71" s="82">
        <f>E72</f>
        <v>7250400</v>
      </c>
    </row>
    <row r="72" spans="1:5" ht="12.75">
      <c r="A72" s="41"/>
      <c r="B72" s="19" t="s">
        <v>338</v>
      </c>
      <c r="C72" s="3"/>
      <c r="D72" s="15" t="s">
        <v>339</v>
      </c>
      <c r="E72" s="82">
        <f>E73</f>
        <v>7250400</v>
      </c>
    </row>
    <row r="73" spans="1:5" ht="12.75">
      <c r="A73" s="41"/>
      <c r="B73" s="46"/>
      <c r="C73" s="44">
        <v>6050</v>
      </c>
      <c r="D73" s="12" t="s">
        <v>158</v>
      </c>
      <c r="E73" s="81">
        <v>7250400</v>
      </c>
    </row>
    <row r="74" spans="1:5" ht="12.75">
      <c r="A74" s="41"/>
      <c r="B74" s="46"/>
      <c r="C74" s="44"/>
      <c r="D74" s="12"/>
      <c r="E74" s="81"/>
    </row>
    <row r="75" spans="1:5" ht="12.75">
      <c r="A75" s="24" t="s">
        <v>70</v>
      </c>
      <c r="B75" s="31"/>
      <c r="C75" s="13"/>
      <c r="D75" s="39" t="s">
        <v>82</v>
      </c>
      <c r="E75" s="82">
        <f>E76</f>
        <v>450000</v>
      </c>
    </row>
    <row r="76" spans="1:5" ht="12.75">
      <c r="A76" s="41"/>
      <c r="B76" s="46" t="s">
        <v>76</v>
      </c>
      <c r="C76" s="47"/>
      <c r="D76" s="59" t="s">
        <v>77</v>
      </c>
      <c r="E76" s="81">
        <f>E77</f>
        <v>450000</v>
      </c>
    </row>
    <row r="77" spans="1:5" ht="12.75">
      <c r="A77" s="41"/>
      <c r="B77" s="46"/>
      <c r="C77" s="44">
        <v>6050</v>
      </c>
      <c r="D77" s="12" t="s">
        <v>158</v>
      </c>
      <c r="E77" s="81">
        <v>450000</v>
      </c>
    </row>
    <row r="78" spans="1:5" ht="12.75">
      <c r="A78" s="41"/>
      <c r="B78" s="41"/>
      <c r="C78" s="44"/>
      <c r="D78" s="12"/>
      <c r="E78" s="81"/>
    </row>
    <row r="79" spans="1:5" ht="12.75">
      <c r="A79" s="52" t="s">
        <v>71</v>
      </c>
      <c r="B79" s="46"/>
      <c r="C79" s="47"/>
      <c r="D79" s="48" t="s">
        <v>172</v>
      </c>
      <c r="E79" s="82">
        <f>E83+E80</f>
        <v>11066021</v>
      </c>
    </row>
    <row r="80" spans="1:6" s="63" customFormat="1" ht="12.75">
      <c r="A80" s="113"/>
      <c r="B80" s="46" t="s">
        <v>98</v>
      </c>
      <c r="C80" s="47"/>
      <c r="D80" s="48" t="s">
        <v>99</v>
      </c>
      <c r="E80" s="82">
        <f>SUM(E81:E82)</f>
        <v>11016021</v>
      </c>
      <c r="F80" s="94"/>
    </row>
    <row r="81" spans="1:6" s="63" customFormat="1" ht="12.75">
      <c r="A81" s="113"/>
      <c r="B81" s="96"/>
      <c r="C81" s="97">
        <v>6057</v>
      </c>
      <c r="D81" s="12" t="s">
        <v>158</v>
      </c>
      <c r="E81" s="90">
        <v>8634979</v>
      </c>
      <c r="F81" s="94"/>
    </row>
    <row r="82" spans="1:6" s="63" customFormat="1" ht="12.75">
      <c r="A82" s="113"/>
      <c r="B82" s="96"/>
      <c r="C82" s="97">
        <v>6059</v>
      </c>
      <c r="D82" s="12" t="s">
        <v>158</v>
      </c>
      <c r="E82" s="90">
        <v>2381042</v>
      </c>
      <c r="F82" s="94"/>
    </row>
    <row r="83" spans="1:5" ht="12.75">
      <c r="A83" s="52"/>
      <c r="B83" s="46" t="s">
        <v>103</v>
      </c>
      <c r="C83" s="47"/>
      <c r="D83" s="59" t="s">
        <v>104</v>
      </c>
      <c r="E83" s="82">
        <f>E84</f>
        <v>50000</v>
      </c>
    </row>
    <row r="84" spans="1:5" ht="12.75">
      <c r="A84" s="52"/>
      <c r="B84" s="46"/>
      <c r="C84" s="3">
        <v>6010</v>
      </c>
      <c r="D84" s="42" t="s">
        <v>224</v>
      </c>
      <c r="E84" s="90">
        <v>50000</v>
      </c>
    </row>
    <row r="85" spans="1:5" ht="12.75">
      <c r="A85" s="52"/>
      <c r="B85" s="46"/>
      <c r="C85" s="3"/>
      <c r="D85" s="42" t="s">
        <v>226</v>
      </c>
      <c r="E85" s="90"/>
    </row>
    <row r="86" spans="1:5" ht="12.75">
      <c r="A86" s="52"/>
      <c r="B86" s="46"/>
      <c r="C86" s="3"/>
      <c r="D86" s="42" t="s">
        <v>228</v>
      </c>
      <c r="E86" s="90"/>
    </row>
    <row r="87" spans="1:5" ht="12.75">
      <c r="A87" s="31"/>
      <c r="B87" s="31"/>
      <c r="C87" s="44"/>
      <c r="D87" s="12"/>
      <c r="E87" s="83"/>
    </row>
    <row r="88" spans="1:5" ht="12.75">
      <c r="A88" s="31"/>
      <c r="B88" s="31"/>
      <c r="C88" s="44"/>
      <c r="D88" s="12"/>
      <c r="E88" s="83"/>
    </row>
    <row r="89" spans="1:5" ht="12.75">
      <c r="A89" s="31"/>
      <c r="B89" s="31"/>
      <c r="C89" s="44"/>
      <c r="D89" s="12"/>
      <c r="E89" s="83"/>
    </row>
    <row r="90" spans="1:5" ht="12.75">
      <c r="A90" s="31"/>
      <c r="B90" s="31"/>
      <c r="C90" s="44"/>
      <c r="D90" s="12"/>
      <c r="E90" s="83"/>
    </row>
    <row r="91" spans="1:5" ht="12.75">
      <c r="A91" s="31"/>
      <c r="B91" s="31"/>
      <c r="C91" s="3"/>
      <c r="D91" s="19"/>
      <c r="E91" s="83"/>
    </row>
    <row r="92" spans="1:5" ht="12.75">
      <c r="A92" s="31"/>
      <c r="B92" s="31"/>
      <c r="C92" s="44"/>
      <c r="D92" s="12"/>
      <c r="E92" s="83"/>
    </row>
    <row r="93" spans="1:5" ht="12.75">
      <c r="A93" s="31"/>
      <c r="B93" s="31"/>
      <c r="C93" s="44"/>
      <c r="D93" s="12"/>
      <c r="E93" s="83"/>
    </row>
    <row r="94" spans="1:4" ht="12.75">
      <c r="A94" s="19"/>
      <c r="B94" s="19"/>
      <c r="C94" s="3"/>
      <c r="D94" s="15"/>
    </row>
    <row r="95" spans="1:11" ht="12.75">
      <c r="A95" s="34"/>
      <c r="B95" s="35"/>
      <c r="C95" s="22"/>
      <c r="D95" s="16" t="s">
        <v>34</v>
      </c>
      <c r="E95" s="76" t="s">
        <v>171</v>
      </c>
      <c r="G95" s="3"/>
      <c r="H95" s="3"/>
      <c r="I95" s="3"/>
      <c r="J95" s="14"/>
      <c r="K95" s="10"/>
    </row>
    <row r="96" spans="1:11" ht="12.75">
      <c r="A96" s="23"/>
      <c r="B96" s="32"/>
      <c r="C96" s="3"/>
      <c r="D96" s="14" t="s">
        <v>44</v>
      </c>
      <c r="E96" s="65" t="s">
        <v>359</v>
      </c>
      <c r="G96" s="3"/>
      <c r="H96" s="3"/>
      <c r="I96" s="3"/>
      <c r="J96" s="14"/>
      <c r="K96" s="10"/>
    </row>
    <row r="97" spans="1:11" ht="12.75">
      <c r="A97" s="23"/>
      <c r="B97" s="32"/>
      <c r="C97" s="3"/>
      <c r="D97" s="14"/>
      <c r="E97" s="65" t="s">
        <v>125</v>
      </c>
      <c r="G97" s="3"/>
      <c r="H97" s="3"/>
      <c r="I97" s="3"/>
      <c r="J97" s="14"/>
      <c r="K97" s="10"/>
    </row>
    <row r="98" spans="1:11" ht="12.75">
      <c r="A98" s="23"/>
      <c r="B98" s="32"/>
      <c r="C98" s="3"/>
      <c r="D98" s="14"/>
      <c r="E98" s="65" t="s">
        <v>360</v>
      </c>
      <c r="G98" s="3"/>
      <c r="H98" s="3"/>
      <c r="I98" s="3"/>
      <c r="J98" s="14"/>
      <c r="K98" s="10"/>
    </row>
    <row r="99" spans="1:11" ht="12.75">
      <c r="A99" s="29" t="s">
        <v>35</v>
      </c>
      <c r="B99" s="30" t="s">
        <v>36</v>
      </c>
      <c r="C99" s="1"/>
      <c r="D99" s="1" t="s">
        <v>37</v>
      </c>
      <c r="E99" s="78" t="s">
        <v>322</v>
      </c>
      <c r="G99" s="3"/>
      <c r="H99" s="3"/>
      <c r="I99" s="3"/>
      <c r="J99" s="3"/>
      <c r="K99" s="11"/>
    </row>
    <row r="100" spans="1:11" ht="12.75">
      <c r="A100" s="24" t="s">
        <v>70</v>
      </c>
      <c r="B100" s="31"/>
      <c r="C100" s="13"/>
      <c r="D100" s="39" t="s">
        <v>82</v>
      </c>
      <c r="E100" s="80">
        <f>SUM(+E101+E108+E149+E131+E142)</f>
        <v>11147010.98</v>
      </c>
      <c r="G100" s="14"/>
      <c r="H100" s="14"/>
      <c r="I100" s="14"/>
      <c r="J100" s="14"/>
      <c r="K100" s="10"/>
    </row>
    <row r="101" spans="1:11" ht="12.75">
      <c r="A101" s="23"/>
      <c r="B101" s="46" t="s">
        <v>75</v>
      </c>
      <c r="C101" s="47"/>
      <c r="D101" s="59" t="s">
        <v>166</v>
      </c>
      <c r="E101" s="82">
        <f>SUM(E102:E107)</f>
        <v>545000</v>
      </c>
      <c r="G101" s="14"/>
      <c r="H101" s="14"/>
      <c r="I101" s="14"/>
      <c r="J101" s="14"/>
      <c r="K101" s="10"/>
    </row>
    <row r="102" spans="1:11" ht="12.75">
      <c r="A102" s="23"/>
      <c r="B102" s="32"/>
      <c r="C102" s="3">
        <v>3030</v>
      </c>
      <c r="D102" s="14" t="s">
        <v>61</v>
      </c>
      <c r="E102" s="77">
        <v>520000</v>
      </c>
      <c r="G102" s="14"/>
      <c r="H102" s="14"/>
      <c r="I102" s="14"/>
      <c r="J102" s="14"/>
      <c r="K102" s="10"/>
    </row>
    <row r="103" spans="1:11" ht="12.75">
      <c r="A103" s="23"/>
      <c r="B103" s="32"/>
      <c r="C103" s="3">
        <v>4210</v>
      </c>
      <c r="D103" s="14" t="s">
        <v>51</v>
      </c>
      <c r="E103" s="77">
        <v>5000</v>
      </c>
      <c r="G103" s="14"/>
      <c r="H103" s="14"/>
      <c r="I103" s="14"/>
      <c r="J103" s="14"/>
      <c r="K103" s="10"/>
    </row>
    <row r="104" spans="1:11" ht="12.75">
      <c r="A104" s="23"/>
      <c r="B104" s="32"/>
      <c r="C104" s="3">
        <v>4220</v>
      </c>
      <c r="D104" s="42" t="s">
        <v>60</v>
      </c>
      <c r="E104" s="77">
        <v>1000</v>
      </c>
      <c r="G104" s="14"/>
      <c r="H104" s="14"/>
      <c r="I104" s="14"/>
      <c r="J104" s="14"/>
      <c r="K104" s="10"/>
    </row>
    <row r="105" spans="1:11" ht="12.75">
      <c r="A105" s="23"/>
      <c r="B105" s="32"/>
      <c r="C105" s="6">
        <v>4270</v>
      </c>
      <c r="D105" t="s">
        <v>53</v>
      </c>
      <c r="E105" s="77">
        <v>2000</v>
      </c>
      <c r="G105" s="14"/>
      <c r="H105" s="14"/>
      <c r="I105" s="14"/>
      <c r="J105" s="14"/>
      <c r="K105" s="10"/>
    </row>
    <row r="106" spans="1:11" ht="12.75">
      <c r="A106" s="23"/>
      <c r="B106" s="32"/>
      <c r="C106" s="3">
        <v>4300</v>
      </c>
      <c r="D106" s="14" t="s">
        <v>54</v>
      </c>
      <c r="E106" s="77">
        <v>16000</v>
      </c>
      <c r="G106" s="14"/>
      <c r="H106" s="14"/>
      <c r="I106" s="14"/>
      <c r="J106" s="14"/>
      <c r="K106" s="10"/>
    </row>
    <row r="107" spans="1:11" ht="12.75">
      <c r="A107" s="23"/>
      <c r="B107" s="32"/>
      <c r="C107" s="6">
        <v>4360</v>
      </c>
      <c r="D107" t="s">
        <v>199</v>
      </c>
      <c r="E107" s="77">
        <v>1000</v>
      </c>
      <c r="G107" s="14"/>
      <c r="H107" s="14"/>
      <c r="I107" s="14"/>
      <c r="J107" s="14"/>
      <c r="K107" s="10"/>
    </row>
    <row r="108" spans="1:11" ht="12.75">
      <c r="A108" s="23"/>
      <c r="B108" s="46" t="s">
        <v>76</v>
      </c>
      <c r="C108" s="47"/>
      <c r="D108" s="59" t="s">
        <v>77</v>
      </c>
      <c r="E108" s="82">
        <f>SUM(E109:E129)</f>
        <v>10298347.98</v>
      </c>
      <c r="G108" s="14"/>
      <c r="H108" s="14"/>
      <c r="I108" s="14"/>
      <c r="J108" s="14"/>
      <c r="K108" s="10"/>
    </row>
    <row r="109" spans="1:11" ht="12.75">
      <c r="A109" s="23"/>
      <c r="B109" s="32"/>
      <c r="C109" s="6">
        <v>3020</v>
      </c>
      <c r="D109" t="s">
        <v>272</v>
      </c>
      <c r="E109" s="77">
        <v>145000</v>
      </c>
      <c r="G109" s="14"/>
      <c r="H109" s="14"/>
      <c r="I109" s="14"/>
      <c r="J109" s="14"/>
      <c r="K109" s="10"/>
    </row>
    <row r="110" spans="1:11" ht="12.75">
      <c r="A110" s="23"/>
      <c r="B110" s="32"/>
      <c r="C110" s="6">
        <v>4010</v>
      </c>
      <c r="D110" t="s">
        <v>46</v>
      </c>
      <c r="E110" s="77">
        <v>6681306</v>
      </c>
      <c r="G110" s="14"/>
      <c r="H110" s="14"/>
      <c r="I110" s="14"/>
      <c r="J110" s="14"/>
      <c r="K110" s="10"/>
    </row>
    <row r="111" spans="1:11" ht="12.75">
      <c r="A111" s="23"/>
      <c r="B111" s="32"/>
      <c r="C111" s="6">
        <v>4040</v>
      </c>
      <c r="D111" t="s">
        <v>47</v>
      </c>
      <c r="E111" s="77">
        <v>450014</v>
      </c>
      <c r="G111" s="14"/>
      <c r="H111" s="14"/>
      <c r="I111" s="14"/>
      <c r="J111" s="14"/>
      <c r="K111" s="10"/>
    </row>
    <row r="112" spans="1:11" ht="12.75">
      <c r="A112" s="23"/>
      <c r="B112" s="32"/>
      <c r="C112" s="6">
        <v>4110</v>
      </c>
      <c r="D112" t="s">
        <v>48</v>
      </c>
      <c r="E112" s="77">
        <v>1169150</v>
      </c>
      <c r="G112" s="14"/>
      <c r="H112" s="14"/>
      <c r="I112" s="14"/>
      <c r="J112" s="14"/>
      <c r="K112" s="10"/>
    </row>
    <row r="113" spans="1:11" ht="12.75">
      <c r="A113" s="23"/>
      <c r="B113" s="32"/>
      <c r="C113" s="6">
        <v>4120</v>
      </c>
      <c r="D113" t="s">
        <v>307</v>
      </c>
      <c r="E113" s="77">
        <v>159948</v>
      </c>
      <c r="G113" s="14"/>
      <c r="H113" s="14"/>
      <c r="I113" s="14"/>
      <c r="J113" s="14"/>
      <c r="K113" s="10"/>
    </row>
    <row r="114" spans="1:11" ht="12.75">
      <c r="A114" s="23"/>
      <c r="B114" s="32"/>
      <c r="C114" s="3">
        <v>4170</v>
      </c>
      <c r="D114" s="14" t="s">
        <v>144</v>
      </c>
      <c r="E114" s="77">
        <v>100000</v>
      </c>
      <c r="G114" s="14"/>
      <c r="H114" s="14"/>
      <c r="I114" s="14"/>
      <c r="J114" s="14"/>
      <c r="K114" s="10"/>
    </row>
    <row r="115" spans="1:11" ht="12.75">
      <c r="A115" s="23"/>
      <c r="B115" s="32"/>
      <c r="C115" s="6">
        <v>4210</v>
      </c>
      <c r="D115" t="s">
        <v>51</v>
      </c>
      <c r="E115" s="77">
        <v>96000</v>
      </c>
      <c r="G115" s="14"/>
      <c r="H115" s="14"/>
      <c r="I115" s="14"/>
      <c r="J115" s="14"/>
      <c r="K115" s="10"/>
    </row>
    <row r="116" spans="1:11" ht="12.75">
      <c r="A116" s="23"/>
      <c r="B116" s="32"/>
      <c r="C116" s="3">
        <v>4220</v>
      </c>
      <c r="D116" s="42" t="s">
        <v>60</v>
      </c>
      <c r="E116" s="77">
        <v>11000</v>
      </c>
      <c r="G116" s="14"/>
      <c r="H116" s="14"/>
      <c r="I116" s="14"/>
      <c r="J116" s="14"/>
      <c r="K116" s="10"/>
    </row>
    <row r="117" spans="1:11" ht="12.75">
      <c r="A117" s="23"/>
      <c r="B117" s="32"/>
      <c r="C117" s="6">
        <v>4260</v>
      </c>
      <c r="D117" t="s">
        <v>52</v>
      </c>
      <c r="E117" s="77">
        <v>320000</v>
      </c>
      <c r="G117" s="14"/>
      <c r="H117" s="14"/>
      <c r="I117" s="14"/>
      <c r="J117" s="14"/>
      <c r="K117" s="10"/>
    </row>
    <row r="118" spans="1:11" ht="12.75">
      <c r="A118" s="28"/>
      <c r="B118" s="19"/>
      <c r="C118" s="6">
        <v>4270</v>
      </c>
      <c r="D118" t="s">
        <v>53</v>
      </c>
      <c r="E118" s="77">
        <v>70000</v>
      </c>
      <c r="G118" s="14"/>
      <c r="H118" s="14"/>
      <c r="I118" s="14"/>
      <c r="J118" s="14"/>
      <c r="K118" s="10"/>
    </row>
    <row r="119" spans="1:5" ht="12.75">
      <c r="A119" s="28"/>
      <c r="B119" s="19"/>
      <c r="C119" s="6">
        <v>4280</v>
      </c>
      <c r="D119" t="s">
        <v>159</v>
      </c>
      <c r="E119" s="77">
        <v>8000</v>
      </c>
    </row>
    <row r="120" spans="1:6" ht="12.75">
      <c r="A120" s="28"/>
      <c r="B120" s="32"/>
      <c r="C120" s="6">
        <v>4300</v>
      </c>
      <c r="D120" t="s">
        <v>54</v>
      </c>
      <c r="E120" s="77">
        <v>406011.98</v>
      </c>
      <c r="F120"/>
    </row>
    <row r="121" spans="1:6" ht="12.75">
      <c r="A121" s="19"/>
      <c r="B121" s="32"/>
      <c r="C121" s="6">
        <v>4360</v>
      </c>
      <c r="D121" t="s">
        <v>199</v>
      </c>
      <c r="E121" s="77">
        <v>74000</v>
      </c>
      <c r="F121"/>
    </row>
    <row r="122" spans="1:6" ht="12.75">
      <c r="A122" s="32"/>
      <c r="B122" s="32"/>
      <c r="C122" s="6">
        <v>4410</v>
      </c>
      <c r="D122" t="s">
        <v>55</v>
      </c>
      <c r="E122" s="77">
        <v>30000</v>
      </c>
      <c r="F122"/>
    </row>
    <row r="123" spans="1:6" ht="12.75">
      <c r="A123" s="32"/>
      <c r="B123" s="32"/>
      <c r="C123" s="6">
        <v>4420</v>
      </c>
      <c r="D123" t="s">
        <v>78</v>
      </c>
      <c r="E123" s="77">
        <v>5000</v>
      </c>
      <c r="F123"/>
    </row>
    <row r="124" spans="1:6" ht="12.75">
      <c r="A124" s="23"/>
      <c r="B124" s="32"/>
      <c r="C124" s="6">
        <v>4430</v>
      </c>
      <c r="D124" t="s">
        <v>56</v>
      </c>
      <c r="E124" s="77">
        <v>90000</v>
      </c>
      <c r="F124"/>
    </row>
    <row r="125" spans="1:6" ht="12.75">
      <c r="A125" s="23"/>
      <c r="B125" s="32"/>
      <c r="C125" s="6">
        <v>4440</v>
      </c>
      <c r="D125" t="s">
        <v>79</v>
      </c>
      <c r="E125" s="77">
        <v>172950</v>
      </c>
      <c r="F125"/>
    </row>
    <row r="126" spans="1:6" ht="12.75">
      <c r="A126" s="23"/>
      <c r="B126" s="32"/>
      <c r="C126" s="6">
        <v>4530</v>
      </c>
      <c r="D126" t="s">
        <v>167</v>
      </c>
      <c r="E126" s="77">
        <v>5000</v>
      </c>
      <c r="F126"/>
    </row>
    <row r="127" spans="1:6" ht="12.75">
      <c r="A127" s="23"/>
      <c r="B127" s="32"/>
      <c r="C127" s="6">
        <v>4700</v>
      </c>
      <c r="D127" t="s">
        <v>260</v>
      </c>
      <c r="E127" s="77">
        <v>20000</v>
      </c>
      <c r="F127"/>
    </row>
    <row r="128" spans="1:6" ht="12.75">
      <c r="A128" s="23"/>
      <c r="B128" s="32"/>
      <c r="C128" s="6">
        <v>4710</v>
      </c>
      <c r="D128" t="s">
        <v>301</v>
      </c>
      <c r="E128" s="77">
        <v>19968</v>
      </c>
      <c r="F128"/>
    </row>
    <row r="129" spans="1:6" ht="12.75">
      <c r="A129" s="23"/>
      <c r="B129" s="32"/>
      <c r="C129" s="6">
        <v>6060</v>
      </c>
      <c r="D129" t="s">
        <v>80</v>
      </c>
      <c r="E129" s="77">
        <v>265000</v>
      </c>
      <c r="F129"/>
    </row>
    <row r="130" spans="1:6" ht="12.75">
      <c r="A130" s="23"/>
      <c r="B130" s="32"/>
      <c r="F130"/>
    </row>
    <row r="131" spans="1:6" ht="12.75">
      <c r="A131" s="23"/>
      <c r="B131" s="46" t="s">
        <v>76</v>
      </c>
      <c r="C131" s="47"/>
      <c r="D131" s="59" t="s">
        <v>77</v>
      </c>
      <c r="E131" s="82">
        <f>SUM(E133:E140)</f>
        <v>248129</v>
      </c>
      <c r="F131"/>
    </row>
    <row r="132" spans="1:6" ht="12.75">
      <c r="A132" s="23"/>
      <c r="B132" s="32"/>
      <c r="D132" s="114" t="s">
        <v>341</v>
      </c>
      <c r="F132"/>
    </row>
    <row r="133" spans="1:6" ht="12.75">
      <c r="A133" s="23"/>
      <c r="B133" s="32"/>
      <c r="C133" s="6">
        <v>3020</v>
      </c>
      <c r="D133" t="s">
        <v>272</v>
      </c>
      <c r="E133" s="77">
        <v>2000</v>
      </c>
      <c r="F133"/>
    </row>
    <row r="134" spans="1:6" ht="12.75">
      <c r="A134" s="23"/>
      <c r="B134" s="32"/>
      <c r="C134" s="6">
        <v>4010</v>
      </c>
      <c r="D134" t="s">
        <v>46</v>
      </c>
      <c r="E134" s="77">
        <v>183512</v>
      </c>
      <c r="F134"/>
    </row>
    <row r="135" spans="1:6" ht="12.75">
      <c r="A135" s="23"/>
      <c r="B135" s="32"/>
      <c r="C135" s="6">
        <v>4040</v>
      </c>
      <c r="D135" t="s">
        <v>47</v>
      </c>
      <c r="E135" s="77">
        <v>15395</v>
      </c>
      <c r="F135"/>
    </row>
    <row r="136" spans="1:6" ht="12.75">
      <c r="A136" s="23"/>
      <c r="B136" s="32"/>
      <c r="C136" s="6">
        <v>4110</v>
      </c>
      <c r="D136" t="s">
        <v>48</v>
      </c>
      <c r="E136" s="77">
        <v>31133</v>
      </c>
      <c r="F136"/>
    </row>
    <row r="137" spans="1:6" ht="12.75">
      <c r="A137" s="23"/>
      <c r="B137" s="32"/>
      <c r="C137" s="6">
        <v>4120</v>
      </c>
      <c r="D137" t="s">
        <v>307</v>
      </c>
      <c r="E137" s="77">
        <v>4437</v>
      </c>
      <c r="F137"/>
    </row>
    <row r="138" spans="1:6" ht="12.75">
      <c r="A138" s="23"/>
      <c r="B138" s="32"/>
      <c r="C138" s="6">
        <v>4440</v>
      </c>
      <c r="D138" t="s">
        <v>79</v>
      </c>
      <c r="E138" s="77">
        <v>6652</v>
      </c>
      <c r="F138"/>
    </row>
    <row r="139" spans="1:6" ht="12.75">
      <c r="A139" s="23"/>
      <c r="B139" s="32"/>
      <c r="C139" s="6">
        <v>4700</v>
      </c>
      <c r="D139" t="s">
        <v>260</v>
      </c>
      <c r="E139" s="77">
        <v>2000</v>
      </c>
      <c r="F139"/>
    </row>
    <row r="140" spans="1:6" ht="12.75">
      <c r="A140" s="23"/>
      <c r="B140" s="32"/>
      <c r="C140" s="6">
        <v>4710</v>
      </c>
      <c r="D140" t="s">
        <v>301</v>
      </c>
      <c r="E140" s="77">
        <v>3000</v>
      </c>
      <c r="F140"/>
    </row>
    <row r="141" spans="1:6" ht="12.75">
      <c r="A141" s="23"/>
      <c r="B141" s="32"/>
      <c r="F141"/>
    </row>
    <row r="142" spans="1:6" ht="12.75">
      <c r="A142" s="23"/>
      <c r="B142" s="46" t="s">
        <v>76</v>
      </c>
      <c r="C142" s="47"/>
      <c r="D142" s="59" t="s">
        <v>77</v>
      </c>
      <c r="E142" s="82">
        <f>SUM(E144:E147)</f>
        <v>3434</v>
      </c>
      <c r="F142"/>
    </row>
    <row r="143" spans="1:6" ht="12.75">
      <c r="A143" s="23"/>
      <c r="B143" s="32"/>
      <c r="D143" s="114" t="s">
        <v>347</v>
      </c>
      <c r="F143"/>
    </row>
    <row r="144" spans="1:6" ht="12.75">
      <c r="A144" s="23"/>
      <c r="B144" s="32"/>
      <c r="C144" s="6">
        <v>4010</v>
      </c>
      <c r="D144" t="s">
        <v>46</v>
      </c>
      <c r="E144" s="77">
        <v>2850</v>
      </c>
      <c r="F144"/>
    </row>
    <row r="145" spans="1:6" ht="12.75">
      <c r="A145" s="23"/>
      <c r="B145" s="32"/>
      <c r="C145" s="6">
        <v>4110</v>
      </c>
      <c r="D145" t="s">
        <v>48</v>
      </c>
      <c r="E145" s="77">
        <v>500</v>
      </c>
      <c r="F145"/>
    </row>
    <row r="146" spans="1:6" ht="12.75">
      <c r="A146" s="23"/>
      <c r="B146" s="32"/>
      <c r="C146" s="6">
        <v>4120</v>
      </c>
      <c r="D146" t="s">
        <v>307</v>
      </c>
      <c r="E146" s="77">
        <v>52</v>
      </c>
      <c r="F146"/>
    </row>
    <row r="147" spans="1:6" ht="12.75">
      <c r="A147" s="23"/>
      <c r="B147" s="32"/>
      <c r="C147" s="6">
        <v>4710</v>
      </c>
      <c r="D147" t="s">
        <v>301</v>
      </c>
      <c r="E147" s="77">
        <v>32</v>
      </c>
      <c r="F147"/>
    </row>
    <row r="148" spans="1:6" ht="12.75">
      <c r="A148" s="23"/>
      <c r="B148" s="32"/>
      <c r="F148"/>
    </row>
    <row r="149" spans="1:6" ht="12.75">
      <c r="A149" s="23"/>
      <c r="B149" s="46" t="s">
        <v>81</v>
      </c>
      <c r="C149" s="50"/>
      <c r="D149" s="49" t="s">
        <v>1</v>
      </c>
      <c r="E149" s="82">
        <f>SUM(E150:E157)</f>
        <v>52100</v>
      </c>
      <c r="F149"/>
    </row>
    <row r="150" spans="1:6" ht="12.75">
      <c r="A150" s="23"/>
      <c r="B150" s="32"/>
      <c r="C150" s="6">
        <v>2900</v>
      </c>
      <c r="D150" t="s">
        <v>281</v>
      </c>
      <c r="E150" s="77">
        <v>1000</v>
      </c>
      <c r="F150"/>
    </row>
    <row r="151" spans="1:6" ht="12.75">
      <c r="A151" s="23"/>
      <c r="B151" s="32"/>
      <c r="D151" t="s">
        <v>282</v>
      </c>
      <c r="F151"/>
    </row>
    <row r="152" spans="1:6" ht="12.75">
      <c r="A152" s="23"/>
      <c r="B152" s="32"/>
      <c r="D152" t="s">
        <v>283</v>
      </c>
      <c r="F152"/>
    </row>
    <row r="153" spans="1:6" ht="12.75">
      <c r="A153" s="23"/>
      <c r="B153" s="32"/>
      <c r="D153" t="s">
        <v>284</v>
      </c>
      <c r="F153"/>
    </row>
    <row r="154" spans="1:6" ht="12.75">
      <c r="A154" s="23"/>
      <c r="B154" s="32"/>
      <c r="C154" s="3">
        <v>3030</v>
      </c>
      <c r="D154" s="14" t="s">
        <v>61</v>
      </c>
      <c r="E154" s="77">
        <v>36100</v>
      </c>
      <c r="F154"/>
    </row>
    <row r="155" spans="1:6" ht="12.75">
      <c r="A155" s="23"/>
      <c r="B155" s="32"/>
      <c r="C155" s="6">
        <v>4210</v>
      </c>
      <c r="D155" t="s">
        <v>51</v>
      </c>
      <c r="E155" s="77">
        <v>8000</v>
      </c>
      <c r="F155"/>
    </row>
    <row r="156" spans="1:6" ht="12.75">
      <c r="A156" s="23"/>
      <c r="B156" s="32"/>
      <c r="C156" s="6">
        <v>4220</v>
      </c>
      <c r="D156" s="2" t="s">
        <v>60</v>
      </c>
      <c r="E156" s="77">
        <v>2000</v>
      </c>
      <c r="F156"/>
    </row>
    <row r="157" spans="1:6" ht="12.75">
      <c r="A157" s="23"/>
      <c r="B157" s="32"/>
      <c r="C157" s="6">
        <v>4300</v>
      </c>
      <c r="D157" t="s">
        <v>111</v>
      </c>
      <c r="E157" s="77">
        <v>5000</v>
      </c>
      <c r="F157"/>
    </row>
    <row r="158" spans="1:6" ht="12.75">
      <c r="A158" s="24" t="s">
        <v>70</v>
      </c>
      <c r="B158" s="31"/>
      <c r="C158" s="13"/>
      <c r="D158" s="39" t="s">
        <v>148</v>
      </c>
      <c r="E158" s="80">
        <f>E159</f>
        <v>301010</v>
      </c>
      <c r="F158"/>
    </row>
    <row r="159" spans="1:6" ht="12.75">
      <c r="A159" s="23"/>
      <c r="B159" s="46" t="s">
        <v>83</v>
      </c>
      <c r="C159" s="47"/>
      <c r="D159" s="59" t="s">
        <v>105</v>
      </c>
      <c r="E159" s="82">
        <f>SUM(E160:E165)</f>
        <v>301010</v>
      </c>
      <c r="F159"/>
    </row>
    <row r="160" spans="1:6" ht="12.75">
      <c r="A160" s="23"/>
      <c r="B160" s="32"/>
      <c r="C160" s="6">
        <v>4010</v>
      </c>
      <c r="D160" t="s">
        <v>46</v>
      </c>
      <c r="E160" s="77">
        <v>193620</v>
      </c>
      <c r="F160"/>
    </row>
    <row r="161" spans="1:6" ht="12.75">
      <c r="A161" s="32"/>
      <c r="B161" s="32"/>
      <c r="C161" s="6">
        <v>4040</v>
      </c>
      <c r="D161" t="s">
        <v>47</v>
      </c>
      <c r="E161" s="77">
        <v>42778</v>
      </c>
      <c r="F161"/>
    </row>
    <row r="162" spans="1:6" ht="12.75">
      <c r="A162" s="32"/>
      <c r="B162" s="32"/>
      <c r="C162" s="6">
        <v>4110</v>
      </c>
      <c r="D162" t="s">
        <v>48</v>
      </c>
      <c r="E162" s="77">
        <v>40632</v>
      </c>
      <c r="F162"/>
    </row>
    <row r="163" spans="1:6" ht="12.75">
      <c r="A163" s="32"/>
      <c r="B163" s="32"/>
      <c r="C163" s="6">
        <v>4120</v>
      </c>
      <c r="D163" t="s">
        <v>307</v>
      </c>
      <c r="E163" s="77">
        <v>5791</v>
      </c>
      <c r="F163"/>
    </row>
    <row r="164" spans="1:6" ht="12.75">
      <c r="A164" s="32"/>
      <c r="B164" s="32"/>
      <c r="C164" s="6">
        <v>4440</v>
      </c>
      <c r="D164" t="s">
        <v>79</v>
      </c>
      <c r="E164" s="77">
        <v>17739</v>
      </c>
      <c r="F164"/>
    </row>
    <row r="165" spans="1:6" ht="12.75">
      <c r="A165" s="32"/>
      <c r="B165" s="32"/>
      <c r="C165" s="6">
        <v>4710</v>
      </c>
      <c r="D165" t="s">
        <v>301</v>
      </c>
      <c r="E165" s="77">
        <v>450</v>
      </c>
      <c r="F165"/>
    </row>
    <row r="166" spans="1:6" ht="12.75">
      <c r="A166" s="32"/>
      <c r="B166" s="32"/>
      <c r="F166"/>
    </row>
    <row r="167" spans="1:6" ht="12.75">
      <c r="A167" s="24" t="s">
        <v>71</v>
      </c>
      <c r="B167" s="31"/>
      <c r="C167" s="13"/>
      <c r="D167" s="39" t="s">
        <v>95</v>
      </c>
      <c r="E167" s="82">
        <f>E168</f>
        <v>296600</v>
      </c>
      <c r="F167"/>
    </row>
    <row r="168" spans="1:6" ht="12.75">
      <c r="A168" s="60"/>
      <c r="B168" s="46" t="s">
        <v>202</v>
      </c>
      <c r="C168" s="47"/>
      <c r="D168" s="59" t="s">
        <v>203</v>
      </c>
      <c r="E168" s="82">
        <f>SUM(E169:E177)</f>
        <v>296600</v>
      </c>
      <c r="F168"/>
    </row>
    <row r="169" spans="1:6" ht="12.75">
      <c r="A169" s="53"/>
      <c r="B169" s="53"/>
      <c r="C169" s="6">
        <v>3020</v>
      </c>
      <c r="D169" t="s">
        <v>272</v>
      </c>
      <c r="E169" s="77">
        <v>3000</v>
      </c>
      <c r="F169"/>
    </row>
    <row r="170" spans="1:6" ht="12.75">
      <c r="A170" s="32"/>
      <c r="B170" s="32"/>
      <c r="C170" s="6">
        <v>4010</v>
      </c>
      <c r="D170" t="s">
        <v>46</v>
      </c>
      <c r="E170" s="77">
        <v>212593</v>
      </c>
      <c r="F170"/>
    </row>
    <row r="171" spans="1:6" ht="12.75">
      <c r="A171" s="32"/>
      <c r="B171" s="32"/>
      <c r="C171" s="6">
        <v>4040</v>
      </c>
      <c r="D171" t="s">
        <v>47</v>
      </c>
      <c r="E171" s="77">
        <v>16438</v>
      </c>
      <c r="F171"/>
    </row>
    <row r="172" spans="1:6" ht="12.75">
      <c r="A172" s="32"/>
      <c r="B172" s="32"/>
      <c r="C172" s="6">
        <v>4110</v>
      </c>
      <c r="D172" t="s">
        <v>48</v>
      </c>
      <c r="E172" s="77">
        <v>36545</v>
      </c>
      <c r="F172"/>
    </row>
    <row r="173" spans="1:6" ht="12.75">
      <c r="A173" s="32"/>
      <c r="B173" s="32"/>
      <c r="C173" s="6">
        <v>4120</v>
      </c>
      <c r="D173" t="s">
        <v>307</v>
      </c>
      <c r="E173" s="77">
        <v>5209</v>
      </c>
      <c r="F173"/>
    </row>
    <row r="174" spans="1:6" ht="12.75">
      <c r="A174" s="32"/>
      <c r="B174" s="32"/>
      <c r="C174" s="6">
        <v>4260</v>
      </c>
      <c r="D174" t="s">
        <v>52</v>
      </c>
      <c r="E174" s="77">
        <v>4000</v>
      </c>
      <c r="F174"/>
    </row>
    <row r="175" spans="1:6" ht="12.75">
      <c r="A175" s="32"/>
      <c r="B175" s="32"/>
      <c r="C175" s="6">
        <v>4300</v>
      </c>
      <c r="D175" t="s">
        <v>111</v>
      </c>
      <c r="E175" s="77">
        <v>10000</v>
      </c>
      <c r="F175"/>
    </row>
    <row r="176" spans="1:6" ht="12.75">
      <c r="A176" s="32"/>
      <c r="B176" s="32"/>
      <c r="C176" s="6">
        <v>4440</v>
      </c>
      <c r="D176" t="s">
        <v>79</v>
      </c>
      <c r="E176" s="77">
        <v>8315</v>
      </c>
      <c r="F176"/>
    </row>
    <row r="177" spans="1:6" ht="12.75">
      <c r="A177" s="32"/>
      <c r="B177" s="32"/>
      <c r="C177" s="6">
        <v>4710</v>
      </c>
      <c r="D177" t="s">
        <v>301</v>
      </c>
      <c r="E177" s="77">
        <v>500</v>
      </c>
      <c r="F177"/>
    </row>
    <row r="178" spans="1:6" ht="13.5" customHeight="1">
      <c r="A178" s="31" t="s">
        <v>91</v>
      </c>
      <c r="B178" s="31"/>
      <c r="C178" s="7"/>
      <c r="D178" s="5" t="s">
        <v>117</v>
      </c>
      <c r="E178" s="80">
        <f>SUM(E180)</f>
        <v>5294</v>
      </c>
      <c r="F178"/>
    </row>
    <row r="179" spans="1:6" ht="12.75">
      <c r="A179" s="31"/>
      <c r="B179" s="31"/>
      <c r="C179" s="7"/>
      <c r="D179" s="5" t="s">
        <v>118</v>
      </c>
      <c r="E179" s="80"/>
      <c r="F179"/>
    </row>
    <row r="180" spans="1:6" ht="12.75">
      <c r="A180" s="32"/>
      <c r="B180" s="46" t="s">
        <v>92</v>
      </c>
      <c r="C180" s="50"/>
      <c r="D180" s="49" t="s">
        <v>93</v>
      </c>
      <c r="E180" s="82">
        <f>SUM(E182:E185)</f>
        <v>5294</v>
      </c>
      <c r="F180"/>
    </row>
    <row r="181" spans="1:6" ht="12.75">
      <c r="A181" s="32"/>
      <c r="B181" s="32"/>
      <c r="D181" s="49" t="s">
        <v>94</v>
      </c>
      <c r="F181"/>
    </row>
    <row r="182" spans="1:6" ht="12.75">
      <c r="A182" s="32"/>
      <c r="B182" s="32"/>
      <c r="C182" s="6">
        <v>4110</v>
      </c>
      <c r="D182" t="s">
        <v>48</v>
      </c>
      <c r="E182" s="77">
        <v>705</v>
      </c>
      <c r="F182"/>
    </row>
    <row r="183" spans="1:6" ht="12.75">
      <c r="A183" s="32"/>
      <c r="B183" s="32"/>
      <c r="C183" s="6">
        <v>4120</v>
      </c>
      <c r="D183" t="s">
        <v>307</v>
      </c>
      <c r="E183" s="77">
        <v>101</v>
      </c>
      <c r="F183"/>
    </row>
    <row r="184" spans="1:5" ht="12.75">
      <c r="A184" s="32"/>
      <c r="B184" s="32"/>
      <c r="C184" s="6">
        <v>4170</v>
      </c>
      <c r="D184" s="42" t="s">
        <v>144</v>
      </c>
      <c r="E184" s="77">
        <v>4100</v>
      </c>
    </row>
    <row r="185" spans="1:5" ht="12.75">
      <c r="A185" s="32"/>
      <c r="B185" s="32"/>
      <c r="C185" s="6">
        <v>4210</v>
      </c>
      <c r="D185" s="2" t="s">
        <v>51</v>
      </c>
      <c r="E185" s="77">
        <v>388</v>
      </c>
    </row>
    <row r="186" spans="1:4" ht="12.75">
      <c r="A186" s="32"/>
      <c r="B186" s="32"/>
      <c r="D186" s="2"/>
    </row>
    <row r="187" spans="1:4" ht="12.75">
      <c r="A187" s="32"/>
      <c r="B187" s="32"/>
      <c r="D187" s="2"/>
    </row>
    <row r="188" spans="1:4" ht="12.75">
      <c r="A188" s="32"/>
      <c r="B188" s="32"/>
      <c r="D188" s="2"/>
    </row>
    <row r="189" spans="1:4" ht="12.75">
      <c r="A189" s="32"/>
      <c r="B189" s="32"/>
      <c r="D189" s="2"/>
    </row>
    <row r="190" spans="1:4" ht="12.75">
      <c r="A190" s="32"/>
      <c r="B190" s="32"/>
      <c r="D190" s="2"/>
    </row>
    <row r="191" spans="1:5" ht="12.75">
      <c r="A191" s="34"/>
      <c r="B191" s="35"/>
      <c r="C191" s="22"/>
      <c r="D191" s="16" t="s">
        <v>34</v>
      </c>
      <c r="E191" s="76" t="s">
        <v>171</v>
      </c>
    </row>
    <row r="192" spans="1:5" ht="12.75">
      <c r="A192" s="23"/>
      <c r="B192" s="32"/>
      <c r="C192" s="3"/>
      <c r="D192" s="14" t="s">
        <v>302</v>
      </c>
      <c r="E192" s="65" t="s">
        <v>359</v>
      </c>
    </row>
    <row r="193" spans="1:5" ht="12.75">
      <c r="A193" s="23"/>
      <c r="B193" s="32"/>
      <c r="C193" s="3"/>
      <c r="D193" s="14"/>
      <c r="E193" s="65" t="s">
        <v>125</v>
      </c>
    </row>
    <row r="194" spans="1:5" ht="12.75">
      <c r="A194" s="23"/>
      <c r="B194" s="32"/>
      <c r="C194" s="3"/>
      <c r="D194" s="14"/>
      <c r="E194" s="65" t="s">
        <v>360</v>
      </c>
    </row>
    <row r="195" spans="1:5" ht="12.75">
      <c r="A195" s="29" t="s">
        <v>35</v>
      </c>
      <c r="B195" s="30" t="s">
        <v>36</v>
      </c>
      <c r="C195" s="1"/>
      <c r="D195" s="1" t="s">
        <v>37</v>
      </c>
      <c r="E195" s="78" t="s">
        <v>322</v>
      </c>
    </row>
    <row r="196" spans="1:5" ht="12.75">
      <c r="A196" s="31" t="s">
        <v>86</v>
      </c>
      <c r="B196" s="31"/>
      <c r="C196" s="7"/>
      <c r="D196" s="5" t="s">
        <v>235</v>
      </c>
      <c r="E196" s="80">
        <f>SUM(E201+E209+E216+E212+E197)</f>
        <v>127750</v>
      </c>
    </row>
    <row r="197" spans="1:5" ht="12.75">
      <c r="A197" s="31"/>
      <c r="B197" s="31" t="s">
        <v>342</v>
      </c>
      <c r="C197" s="7"/>
      <c r="D197" s="5" t="s">
        <v>343</v>
      </c>
      <c r="E197" s="80">
        <f>SUM(E198:E199)</f>
        <v>29000</v>
      </c>
    </row>
    <row r="198" spans="1:6" s="63" customFormat="1" ht="12.75">
      <c r="A198" s="96"/>
      <c r="B198" s="96"/>
      <c r="C198" s="64">
        <v>2300</v>
      </c>
      <c r="D198" t="s">
        <v>344</v>
      </c>
      <c r="E198" s="90">
        <v>9000</v>
      </c>
      <c r="F198" s="94"/>
    </row>
    <row r="199" spans="1:6" s="63" customFormat="1" ht="12.75">
      <c r="A199" s="96"/>
      <c r="B199" s="96"/>
      <c r="C199" s="64">
        <v>6170</v>
      </c>
      <c r="D199" t="s">
        <v>349</v>
      </c>
      <c r="E199" s="90">
        <v>20000</v>
      </c>
      <c r="F199" s="94"/>
    </row>
    <row r="200" spans="1:6" s="63" customFormat="1" ht="12.75">
      <c r="A200" s="96"/>
      <c r="B200" s="96"/>
      <c r="C200" s="64"/>
      <c r="D200" t="s">
        <v>350</v>
      </c>
      <c r="E200" s="90"/>
      <c r="F200" s="94"/>
    </row>
    <row r="201" spans="1:5" ht="12.75">
      <c r="A201" s="32"/>
      <c r="B201" s="46" t="s">
        <v>87</v>
      </c>
      <c r="C201" s="50"/>
      <c r="D201" s="49" t="s">
        <v>41</v>
      </c>
      <c r="E201" s="82">
        <f>SUM(E202:E208)</f>
        <v>72350</v>
      </c>
    </row>
    <row r="202" spans="1:6" ht="12.75">
      <c r="A202" s="32"/>
      <c r="B202" s="32"/>
      <c r="C202" s="6">
        <v>2820</v>
      </c>
      <c r="D202" s="2" t="s">
        <v>236</v>
      </c>
      <c r="E202" s="77">
        <v>45000</v>
      </c>
      <c r="F202"/>
    </row>
    <row r="203" spans="1:6" ht="12.75">
      <c r="A203" s="32"/>
      <c r="B203" s="32"/>
      <c r="D203" s="2" t="s">
        <v>237</v>
      </c>
      <c r="F203"/>
    </row>
    <row r="204" spans="1:6" ht="12.75">
      <c r="A204" s="32"/>
      <c r="B204" s="32"/>
      <c r="C204" s="3">
        <v>3030</v>
      </c>
      <c r="D204" s="14" t="s">
        <v>61</v>
      </c>
      <c r="E204" s="77">
        <v>15000</v>
      </c>
      <c r="F204"/>
    </row>
    <row r="205" spans="1:6" ht="12.75">
      <c r="A205" s="32"/>
      <c r="B205" s="32"/>
      <c r="C205" s="6">
        <v>4110</v>
      </c>
      <c r="D205" t="s">
        <v>48</v>
      </c>
      <c r="E205" s="77">
        <v>1700</v>
      </c>
      <c r="F205"/>
    </row>
    <row r="206" spans="1:6" ht="12.75">
      <c r="A206" s="32"/>
      <c r="B206" s="32"/>
      <c r="C206" s="6">
        <v>4120</v>
      </c>
      <c r="D206" t="s">
        <v>307</v>
      </c>
      <c r="E206" s="77">
        <v>250</v>
      </c>
      <c r="F206"/>
    </row>
    <row r="207" spans="1:6" ht="12.75">
      <c r="A207" s="32"/>
      <c r="B207" s="32"/>
      <c r="C207" s="3">
        <v>4170</v>
      </c>
      <c r="D207" s="14" t="s">
        <v>144</v>
      </c>
      <c r="E207" s="77">
        <v>9000</v>
      </c>
      <c r="F207"/>
    </row>
    <row r="208" spans="1:6" ht="12.75">
      <c r="A208" s="32"/>
      <c r="B208" s="32"/>
      <c r="C208" s="6">
        <v>4430</v>
      </c>
      <c r="D208" t="s">
        <v>56</v>
      </c>
      <c r="E208" s="77">
        <v>1400</v>
      </c>
      <c r="F208"/>
    </row>
    <row r="209" spans="1:6" ht="12.75">
      <c r="A209" s="32"/>
      <c r="B209" s="46" t="s">
        <v>89</v>
      </c>
      <c r="C209" s="50"/>
      <c r="D209" s="49" t="s">
        <v>90</v>
      </c>
      <c r="E209" s="82">
        <f>SUM(E210:E211)</f>
        <v>2000</v>
      </c>
      <c r="F209"/>
    </row>
    <row r="210" spans="1:6" ht="12.75">
      <c r="A210" s="32"/>
      <c r="B210" s="32"/>
      <c r="C210" s="6">
        <v>4210</v>
      </c>
      <c r="D210" s="2" t="s">
        <v>51</v>
      </c>
      <c r="E210" s="77">
        <v>1000</v>
      </c>
      <c r="F210"/>
    </row>
    <row r="211" spans="1:6" ht="12.75">
      <c r="A211" s="32"/>
      <c r="B211" s="32"/>
      <c r="C211" s="6">
        <v>4300</v>
      </c>
      <c r="D211" s="2" t="s">
        <v>54</v>
      </c>
      <c r="E211" s="77">
        <v>1000</v>
      </c>
      <c r="F211"/>
    </row>
    <row r="212" spans="1:6" ht="12.75">
      <c r="A212" s="32"/>
      <c r="B212" s="46" t="s">
        <v>212</v>
      </c>
      <c r="C212" s="50"/>
      <c r="D212" s="49" t="s">
        <v>213</v>
      </c>
      <c r="E212" s="82">
        <f>SUM(E213:E215)</f>
        <v>11800</v>
      </c>
      <c r="F212"/>
    </row>
    <row r="213" spans="1:6" ht="12.75">
      <c r="A213" s="32"/>
      <c r="B213" s="32"/>
      <c r="C213" s="6">
        <v>4210</v>
      </c>
      <c r="D213" s="2" t="s">
        <v>51</v>
      </c>
      <c r="E213" s="77">
        <v>10000</v>
      </c>
      <c r="F213"/>
    </row>
    <row r="214" spans="1:6" ht="12.75">
      <c r="A214" s="32"/>
      <c r="B214" s="32"/>
      <c r="C214" s="6">
        <v>4300</v>
      </c>
      <c r="D214" s="2" t="s">
        <v>54</v>
      </c>
      <c r="E214" s="77">
        <v>1000</v>
      </c>
      <c r="F214"/>
    </row>
    <row r="215" spans="1:6" ht="12.75">
      <c r="A215" s="32"/>
      <c r="B215" s="32"/>
      <c r="C215" s="6">
        <v>4360</v>
      </c>
      <c r="D215" t="s">
        <v>199</v>
      </c>
      <c r="E215" s="77">
        <v>800</v>
      </c>
      <c r="F215"/>
    </row>
    <row r="216" spans="1:6" ht="12.75">
      <c r="A216" s="32"/>
      <c r="B216" s="46" t="s">
        <v>88</v>
      </c>
      <c r="C216" s="50"/>
      <c r="D216" s="49" t="s">
        <v>1</v>
      </c>
      <c r="E216" s="82">
        <f>SUM(E217:E221)</f>
        <v>12600</v>
      </c>
      <c r="F216"/>
    </row>
    <row r="217" spans="1:6" ht="12.75">
      <c r="A217" s="32"/>
      <c r="B217" s="32"/>
      <c r="C217" s="6">
        <v>4190</v>
      </c>
      <c r="D217" t="s">
        <v>261</v>
      </c>
      <c r="E217" s="77">
        <v>1000</v>
      </c>
      <c r="F217"/>
    </row>
    <row r="218" spans="1:6" ht="12.75">
      <c r="A218" s="32"/>
      <c r="B218" s="32"/>
      <c r="C218" s="6">
        <v>4210</v>
      </c>
      <c r="D218" s="2" t="s">
        <v>51</v>
      </c>
      <c r="E218" s="77">
        <v>4000</v>
      </c>
      <c r="F218"/>
    </row>
    <row r="219" spans="1:5" ht="12.75">
      <c r="A219" s="32"/>
      <c r="B219" s="32"/>
      <c r="C219" s="6">
        <v>4260</v>
      </c>
      <c r="D219" t="s">
        <v>52</v>
      </c>
      <c r="E219" s="77">
        <v>1600</v>
      </c>
    </row>
    <row r="220" spans="1:5" ht="12.75">
      <c r="A220" s="32"/>
      <c r="B220" s="32"/>
      <c r="C220" s="6">
        <v>4270</v>
      </c>
      <c r="D220" t="s">
        <v>53</v>
      </c>
      <c r="E220" s="77">
        <v>2000</v>
      </c>
    </row>
    <row r="221" spans="1:5" ht="12.75">
      <c r="A221" s="32"/>
      <c r="B221" s="32"/>
      <c r="C221" s="6">
        <v>4300</v>
      </c>
      <c r="D221" s="2" t="s">
        <v>54</v>
      </c>
      <c r="E221" s="77">
        <v>4000</v>
      </c>
    </row>
    <row r="222" spans="1:4" ht="12.75">
      <c r="A222" s="32"/>
      <c r="B222" s="32"/>
      <c r="D222" s="2"/>
    </row>
    <row r="223" spans="1:4" ht="12.75">
      <c r="A223" s="32"/>
      <c r="B223" s="32"/>
      <c r="C223" s="3"/>
      <c r="D223" s="42"/>
    </row>
    <row r="224" spans="1:4" ht="12.75">
      <c r="A224" s="32"/>
      <c r="B224" s="32"/>
      <c r="C224" s="3"/>
      <c r="D224" s="42"/>
    </row>
    <row r="225" spans="1:5" ht="13.5" customHeight="1">
      <c r="A225" s="31"/>
      <c r="B225" s="96"/>
      <c r="C225" s="97"/>
      <c r="D225" s="15"/>
      <c r="E225" s="89"/>
    </row>
    <row r="226" spans="1:2" ht="13.5" customHeight="1">
      <c r="A226" s="53"/>
      <c r="B226" s="19"/>
    </row>
    <row r="227" spans="1:2" ht="13.5" customHeight="1">
      <c r="A227" s="32"/>
      <c r="B227" s="32"/>
    </row>
    <row r="228" spans="1:2" ht="13.5" customHeight="1">
      <c r="A228" s="32"/>
      <c r="B228" s="32"/>
    </row>
    <row r="229" spans="1:2" ht="13.5" customHeight="1">
      <c r="A229" s="32"/>
      <c r="B229" s="32"/>
    </row>
    <row r="230" spans="1:6" ht="13.5" customHeight="1">
      <c r="A230" s="23"/>
      <c r="B230" s="32"/>
      <c r="D230" s="16" t="s">
        <v>34</v>
      </c>
      <c r="E230" s="87" t="s">
        <v>171</v>
      </c>
      <c r="F230" s="91"/>
    </row>
    <row r="231" spans="1:6" ht="12.75">
      <c r="A231" s="23"/>
      <c r="B231" s="32"/>
      <c r="C231" s="3"/>
      <c r="D231" s="3" t="s">
        <v>127</v>
      </c>
      <c r="E231" s="65" t="s">
        <v>359</v>
      </c>
      <c r="F231" s="91"/>
    </row>
    <row r="232" spans="1:6" ht="12.75">
      <c r="A232" s="23"/>
      <c r="B232" s="32"/>
      <c r="C232" s="3"/>
      <c r="D232" s="3"/>
      <c r="E232" s="65" t="s">
        <v>125</v>
      </c>
      <c r="F232" s="91"/>
    </row>
    <row r="233" spans="1:6" s="49" customFormat="1" ht="12.75">
      <c r="A233" s="23"/>
      <c r="B233" s="32"/>
      <c r="C233" s="3"/>
      <c r="D233" s="3"/>
      <c r="E233" s="65" t="s">
        <v>360</v>
      </c>
      <c r="F233" s="91"/>
    </row>
    <row r="234" spans="1:6" ht="12.75">
      <c r="A234" s="29" t="s">
        <v>35</v>
      </c>
      <c r="B234" s="30" t="s">
        <v>36</v>
      </c>
      <c r="C234" s="1"/>
      <c r="D234" s="1" t="s">
        <v>37</v>
      </c>
      <c r="E234" s="78" t="s">
        <v>322</v>
      </c>
      <c r="F234" s="91"/>
    </row>
    <row r="235" spans="1:6" ht="12.75">
      <c r="A235" s="46" t="s">
        <v>220</v>
      </c>
      <c r="B235" s="46"/>
      <c r="C235" s="50"/>
      <c r="D235" s="48" t="s">
        <v>221</v>
      </c>
      <c r="E235" s="84">
        <f>E236</f>
        <v>1000</v>
      </c>
      <c r="F235" s="69"/>
    </row>
    <row r="236" spans="1:6" ht="12.75">
      <c r="A236" s="32"/>
      <c r="B236" s="46" t="s">
        <v>222</v>
      </c>
      <c r="C236" s="50"/>
      <c r="D236" s="48" t="s">
        <v>223</v>
      </c>
      <c r="E236" s="84">
        <f>E237</f>
        <v>1000</v>
      </c>
      <c r="F236" s="69"/>
    </row>
    <row r="237" spans="1:6" ht="12.75">
      <c r="A237" s="23"/>
      <c r="B237" s="32"/>
      <c r="C237" s="6">
        <v>2360</v>
      </c>
      <c r="D237" t="s">
        <v>207</v>
      </c>
      <c r="E237" s="85">
        <v>1000</v>
      </c>
      <c r="F237" s="69"/>
    </row>
    <row r="238" spans="1:6" ht="12.75">
      <c r="A238" s="23"/>
      <c r="B238" s="32"/>
      <c r="D238" t="s">
        <v>208</v>
      </c>
      <c r="E238" s="85"/>
      <c r="F238" s="69"/>
    </row>
    <row r="239" spans="1:6" ht="12.75">
      <c r="A239" s="23"/>
      <c r="B239" s="32"/>
      <c r="D239" t="s">
        <v>209</v>
      </c>
      <c r="E239" s="85"/>
      <c r="F239" s="69"/>
    </row>
    <row r="240" spans="1:6" ht="12.75">
      <c r="A240" s="23"/>
      <c r="B240" s="32"/>
      <c r="D240" t="s">
        <v>210</v>
      </c>
      <c r="E240" s="79"/>
      <c r="F240" s="69"/>
    </row>
    <row r="241" spans="1:6" ht="12.75">
      <c r="A241" s="23"/>
      <c r="B241" s="32"/>
      <c r="D241" t="s">
        <v>211</v>
      </c>
      <c r="E241" s="79"/>
      <c r="F241" s="69"/>
    </row>
    <row r="242" spans="1:6" ht="12.75">
      <c r="A242" s="23"/>
      <c r="B242" s="32"/>
      <c r="C242" s="3"/>
      <c r="D242" s="3"/>
      <c r="E242" s="79"/>
      <c r="F242" s="69"/>
    </row>
    <row r="243" spans="1:6" s="49" customFormat="1" ht="12.75">
      <c r="A243" s="98" t="s">
        <v>246</v>
      </c>
      <c r="B243" s="46"/>
      <c r="C243" s="47"/>
      <c r="D243" s="58" t="s">
        <v>247</v>
      </c>
      <c r="E243" s="84">
        <f>E244</f>
        <v>2000</v>
      </c>
      <c r="F243" s="99"/>
    </row>
    <row r="244" spans="1:6" ht="12.75">
      <c r="A244" s="23"/>
      <c r="B244" s="46" t="s">
        <v>248</v>
      </c>
      <c r="C244" s="47"/>
      <c r="D244" s="58" t="s">
        <v>249</v>
      </c>
      <c r="E244" s="84">
        <f>E245</f>
        <v>2000</v>
      </c>
      <c r="F244" s="69"/>
    </row>
    <row r="245" spans="1:6" ht="12.75">
      <c r="A245" s="23"/>
      <c r="B245" s="32"/>
      <c r="C245" s="6">
        <v>2360</v>
      </c>
      <c r="D245" t="s">
        <v>207</v>
      </c>
      <c r="E245" s="85">
        <v>2000</v>
      </c>
      <c r="F245" s="69"/>
    </row>
    <row r="246" spans="1:6" ht="12.75">
      <c r="A246" s="23"/>
      <c r="B246" s="32"/>
      <c r="D246" t="s">
        <v>208</v>
      </c>
      <c r="E246" s="79"/>
      <c r="F246" s="69"/>
    </row>
    <row r="247" spans="1:6" ht="12.75">
      <c r="A247" s="23"/>
      <c r="B247" s="32"/>
      <c r="D247" t="s">
        <v>209</v>
      </c>
      <c r="E247" s="79"/>
      <c r="F247" s="69"/>
    </row>
    <row r="248" spans="1:6" ht="12.75">
      <c r="A248" s="23"/>
      <c r="B248" s="32"/>
      <c r="D248" t="s">
        <v>210</v>
      </c>
      <c r="E248" s="79"/>
      <c r="F248" s="69"/>
    </row>
    <row r="249" spans="1:6" ht="12.75">
      <c r="A249" s="23"/>
      <c r="B249" s="32"/>
      <c r="D249" t="s">
        <v>211</v>
      </c>
      <c r="E249" s="79"/>
      <c r="F249" s="69"/>
    </row>
    <row r="250" spans="1:6" ht="12.75">
      <c r="A250" s="32"/>
      <c r="B250" s="32"/>
      <c r="E250" s="79"/>
      <c r="F250" s="69"/>
    </row>
    <row r="251" spans="1:6" ht="12.75">
      <c r="A251" s="31" t="s">
        <v>120</v>
      </c>
      <c r="B251" s="31"/>
      <c r="C251" s="13"/>
      <c r="D251" s="25" t="s">
        <v>12</v>
      </c>
      <c r="E251" s="88">
        <f>E259+E272+E267+E252+E255</f>
        <v>4857725</v>
      </c>
      <c r="F251" s="92"/>
    </row>
    <row r="252" spans="1:6" s="63" customFormat="1" ht="12.75">
      <c r="A252" s="96"/>
      <c r="B252" s="46" t="s">
        <v>279</v>
      </c>
      <c r="C252" s="47"/>
      <c r="D252" s="58" t="s">
        <v>2</v>
      </c>
      <c r="E252" s="84">
        <f>SUM(E253:E254)</f>
        <v>118925</v>
      </c>
      <c r="F252" s="107"/>
    </row>
    <row r="253" spans="1:6" ht="12.75">
      <c r="A253" s="31"/>
      <c r="B253" s="31"/>
      <c r="C253" s="54">
        <v>2540</v>
      </c>
      <c r="D253" s="57" t="s">
        <v>193</v>
      </c>
      <c r="E253" s="89">
        <v>118925</v>
      </c>
      <c r="F253" s="92"/>
    </row>
    <row r="254" spans="1:6" ht="12.75">
      <c r="A254" s="31"/>
      <c r="B254" s="31"/>
      <c r="C254" s="54"/>
      <c r="D254" s="57" t="s">
        <v>194</v>
      </c>
      <c r="E254" s="88"/>
      <c r="F254" s="92"/>
    </row>
    <row r="255" spans="1:6" ht="12.75">
      <c r="A255" s="31"/>
      <c r="B255" s="46" t="s">
        <v>303</v>
      </c>
      <c r="C255" s="47"/>
      <c r="D255" s="58" t="s">
        <v>304</v>
      </c>
      <c r="E255" s="84">
        <f>E256</f>
        <v>15000</v>
      </c>
      <c r="F255" s="92"/>
    </row>
    <row r="256" spans="1:6" ht="12.75">
      <c r="A256" s="31"/>
      <c r="B256" s="31"/>
      <c r="C256" s="9">
        <v>4330</v>
      </c>
      <c r="D256" s="2" t="s">
        <v>141</v>
      </c>
      <c r="E256" s="89">
        <v>15000</v>
      </c>
      <c r="F256" s="92"/>
    </row>
    <row r="257" spans="1:6" ht="12.75">
      <c r="A257" s="31"/>
      <c r="B257" s="31"/>
      <c r="D257" t="s">
        <v>142</v>
      </c>
      <c r="E257" s="88"/>
      <c r="F257" s="92"/>
    </row>
    <row r="258" spans="1:6" ht="12.75">
      <c r="A258" s="31"/>
      <c r="B258" s="31"/>
      <c r="C258" s="54"/>
      <c r="D258" s="57"/>
      <c r="E258" s="88"/>
      <c r="F258" s="92"/>
    </row>
    <row r="259" spans="1:6" ht="12.75">
      <c r="A259" s="53"/>
      <c r="B259" s="46" t="s">
        <v>204</v>
      </c>
      <c r="C259" s="47"/>
      <c r="D259" s="58" t="s">
        <v>201</v>
      </c>
      <c r="E259" s="84">
        <f>SUM(E260:E265)</f>
        <v>3308000</v>
      </c>
      <c r="F259" s="93"/>
    </row>
    <row r="260" spans="1:6" ht="12.75">
      <c r="A260" s="53"/>
      <c r="B260" s="53"/>
      <c r="C260" s="54">
        <v>2310</v>
      </c>
      <c r="D260" s="15" t="s">
        <v>292</v>
      </c>
      <c r="E260" s="86">
        <v>10000</v>
      </c>
      <c r="F260" s="93"/>
    </row>
    <row r="261" spans="1:6" ht="12.75">
      <c r="A261" s="53"/>
      <c r="B261" s="53"/>
      <c r="C261" s="54"/>
      <c r="D261" s="15" t="s">
        <v>214</v>
      </c>
      <c r="E261" s="86"/>
      <c r="F261" s="93"/>
    </row>
    <row r="262" spans="1:6" ht="12.75">
      <c r="A262" s="53"/>
      <c r="B262" s="53"/>
      <c r="C262" s="54"/>
      <c r="D262" s="15" t="s">
        <v>215</v>
      </c>
      <c r="E262" s="86"/>
      <c r="F262" s="93"/>
    </row>
    <row r="263" spans="1:6" ht="12.75">
      <c r="A263" s="31"/>
      <c r="B263" s="31"/>
      <c r="C263" s="54">
        <v>2540</v>
      </c>
      <c r="D263" s="57" t="s">
        <v>193</v>
      </c>
      <c r="E263" s="86">
        <v>3200000</v>
      </c>
      <c r="F263" s="92"/>
    </row>
    <row r="264" spans="1:6" ht="12.75">
      <c r="A264" s="31"/>
      <c r="B264" s="31"/>
      <c r="C264" s="54"/>
      <c r="D264" s="57" t="s">
        <v>194</v>
      </c>
      <c r="E264" s="88"/>
      <c r="F264" s="92"/>
    </row>
    <row r="265" spans="1:6" ht="12.75">
      <c r="A265" s="31"/>
      <c r="B265" s="31"/>
      <c r="C265" s="9">
        <v>4330</v>
      </c>
      <c r="D265" s="2" t="s">
        <v>141</v>
      </c>
      <c r="E265" s="89">
        <v>98000</v>
      </c>
      <c r="F265" s="92"/>
    </row>
    <row r="266" spans="1:6" s="2" customFormat="1" ht="12.75">
      <c r="A266" s="31"/>
      <c r="B266" s="31"/>
      <c r="C266" s="6"/>
      <c r="D266" t="s">
        <v>142</v>
      </c>
      <c r="E266" s="88"/>
      <c r="F266" s="92"/>
    </row>
    <row r="267" spans="1:6" ht="12.75">
      <c r="A267" s="53"/>
      <c r="B267" s="46" t="s">
        <v>238</v>
      </c>
      <c r="C267" s="47"/>
      <c r="D267" s="58" t="s">
        <v>239</v>
      </c>
      <c r="E267" s="84">
        <f>E271</f>
        <v>1400000</v>
      </c>
      <c r="F267" s="93"/>
    </row>
    <row r="268" spans="1:6" ht="12.75">
      <c r="A268" s="53"/>
      <c r="B268" s="53"/>
      <c r="C268" s="54"/>
      <c r="D268" s="15" t="s">
        <v>240</v>
      </c>
      <c r="E268" s="86"/>
      <c r="F268" s="93"/>
    </row>
    <row r="269" spans="1:6" ht="12.75">
      <c r="A269" s="53"/>
      <c r="B269" s="53"/>
      <c r="C269" s="54"/>
      <c r="D269" s="15" t="s">
        <v>241</v>
      </c>
      <c r="E269" s="86"/>
      <c r="F269" s="93"/>
    </row>
    <row r="270" spans="1:6" ht="12.75">
      <c r="A270" s="53"/>
      <c r="B270" s="53"/>
      <c r="C270" s="54"/>
      <c r="D270" s="15" t="s">
        <v>242</v>
      </c>
      <c r="E270" s="86"/>
      <c r="F270" s="93"/>
    </row>
    <row r="271" spans="1:6" ht="12.75">
      <c r="A271" s="53"/>
      <c r="B271" s="53"/>
      <c r="C271" s="54">
        <v>2540</v>
      </c>
      <c r="D271" s="57" t="s">
        <v>193</v>
      </c>
      <c r="E271" s="86">
        <v>1400000</v>
      </c>
      <c r="F271" s="93"/>
    </row>
    <row r="272" spans="1:6" ht="12.75">
      <c r="A272" s="32"/>
      <c r="B272" s="46" t="s">
        <v>135</v>
      </c>
      <c r="C272" s="47"/>
      <c r="D272" s="58" t="s">
        <v>1</v>
      </c>
      <c r="E272" s="84">
        <f>SUM(E273:E283)</f>
        <v>15800</v>
      </c>
      <c r="F272" s="69"/>
    </row>
    <row r="273" spans="1:6" ht="12.75">
      <c r="A273" s="32"/>
      <c r="B273" s="32"/>
      <c r="C273" s="6">
        <v>2360</v>
      </c>
      <c r="D273" t="s">
        <v>207</v>
      </c>
      <c r="E273" s="85">
        <v>5000</v>
      </c>
      <c r="F273" s="69"/>
    </row>
    <row r="274" spans="1:6" ht="12.75">
      <c r="A274" s="32"/>
      <c r="B274" s="32"/>
      <c r="D274" t="s">
        <v>208</v>
      </c>
      <c r="E274" s="85"/>
      <c r="F274" s="69"/>
    </row>
    <row r="275" spans="1:6" ht="12.75">
      <c r="A275" s="32"/>
      <c r="B275" s="32"/>
      <c r="D275" t="s">
        <v>209</v>
      </c>
      <c r="E275" s="85"/>
      <c r="F275" s="69"/>
    </row>
    <row r="276" spans="1:6" ht="12.75">
      <c r="A276" s="32"/>
      <c r="B276" s="32"/>
      <c r="D276" t="s">
        <v>210</v>
      </c>
      <c r="E276" s="85"/>
      <c r="F276" s="69"/>
    </row>
    <row r="277" spans="1:6" ht="12.75">
      <c r="A277" s="32"/>
      <c r="B277" s="32"/>
      <c r="D277" t="s">
        <v>211</v>
      </c>
      <c r="E277" s="85"/>
      <c r="F277" s="69"/>
    </row>
    <row r="278" spans="1:6" ht="12.75">
      <c r="A278" s="32"/>
      <c r="B278" s="32"/>
      <c r="C278" s="6">
        <v>4110</v>
      </c>
      <c r="D278" t="s">
        <v>48</v>
      </c>
      <c r="E278" s="85">
        <v>300</v>
      </c>
      <c r="F278" s="69"/>
    </row>
    <row r="279" spans="1:6" ht="12.75">
      <c r="A279" s="32"/>
      <c r="B279" s="32"/>
      <c r="C279" s="6">
        <v>4170</v>
      </c>
      <c r="D279" t="s">
        <v>144</v>
      </c>
      <c r="E279" s="85">
        <v>2500</v>
      </c>
      <c r="F279" s="69"/>
    </row>
    <row r="280" spans="1:6" ht="12.75">
      <c r="A280" s="32"/>
      <c r="B280" s="32"/>
      <c r="C280" s="6">
        <v>4190</v>
      </c>
      <c r="D280" t="s">
        <v>261</v>
      </c>
      <c r="E280" s="85">
        <v>3000</v>
      </c>
      <c r="F280" s="69"/>
    </row>
    <row r="281" spans="1:6" ht="12.75">
      <c r="A281" s="32"/>
      <c r="B281" s="32"/>
      <c r="C281" s="6">
        <v>4210</v>
      </c>
      <c r="D281" s="2" t="s">
        <v>51</v>
      </c>
      <c r="E281" s="85">
        <v>2500</v>
      </c>
      <c r="F281" s="69"/>
    </row>
    <row r="282" spans="1:6" ht="12.75">
      <c r="A282" s="32"/>
      <c r="B282" s="32"/>
      <c r="C282" s="6">
        <v>4220</v>
      </c>
      <c r="D282" t="s">
        <v>60</v>
      </c>
      <c r="E282" s="85">
        <v>1000</v>
      </c>
      <c r="F282" s="69"/>
    </row>
    <row r="283" spans="1:6" ht="13.5" customHeight="1">
      <c r="A283" s="32"/>
      <c r="B283" s="32"/>
      <c r="C283" s="3">
        <v>4300</v>
      </c>
      <c r="D283" s="14" t="s">
        <v>54</v>
      </c>
      <c r="E283" s="85">
        <v>1500</v>
      </c>
      <c r="F283" s="69"/>
    </row>
    <row r="284" spans="1:6" ht="12.75">
      <c r="A284" s="32"/>
      <c r="B284" s="32"/>
      <c r="C284" s="3"/>
      <c r="D284" s="14"/>
      <c r="E284" s="85"/>
      <c r="F284" s="69"/>
    </row>
    <row r="285" spans="1:5" ht="12.75">
      <c r="A285" s="31" t="s">
        <v>110</v>
      </c>
      <c r="B285" s="31"/>
      <c r="C285" s="7"/>
      <c r="D285" s="5" t="s">
        <v>30</v>
      </c>
      <c r="E285" s="80">
        <f>E294+E308+E286</f>
        <v>460303</v>
      </c>
    </row>
    <row r="286" spans="1:6" ht="12.75">
      <c r="A286" s="41"/>
      <c r="B286" s="46" t="s">
        <v>154</v>
      </c>
      <c r="C286" s="50"/>
      <c r="D286" s="49" t="s">
        <v>155</v>
      </c>
      <c r="E286" s="82">
        <f>SUM(E287:E293)</f>
        <v>21000</v>
      </c>
      <c r="F286" s="73"/>
    </row>
    <row r="287" spans="1:6" ht="12.75">
      <c r="A287" s="41"/>
      <c r="B287" s="41"/>
      <c r="C287" s="6">
        <v>2360</v>
      </c>
      <c r="D287" t="s">
        <v>207</v>
      </c>
      <c r="E287" s="81">
        <v>15000</v>
      </c>
      <c r="F287" s="73"/>
    </row>
    <row r="288" spans="1:6" ht="12.75">
      <c r="A288" s="41"/>
      <c r="B288" s="41"/>
      <c r="D288" t="s">
        <v>208</v>
      </c>
      <c r="E288" s="81"/>
      <c r="F288" s="73"/>
    </row>
    <row r="289" spans="1:6" ht="12.75">
      <c r="A289" s="41"/>
      <c r="B289" s="41"/>
      <c r="D289" t="s">
        <v>209</v>
      </c>
      <c r="E289" s="81"/>
      <c r="F289" s="73"/>
    </row>
    <row r="290" spans="1:6" ht="12.75">
      <c r="A290" s="41"/>
      <c r="B290" s="41"/>
      <c r="D290" t="s">
        <v>210</v>
      </c>
      <c r="E290" s="81"/>
      <c r="F290" s="73"/>
    </row>
    <row r="291" spans="1:6" ht="12.75">
      <c r="A291" s="41"/>
      <c r="B291" s="41"/>
      <c r="D291" t="s">
        <v>211</v>
      </c>
      <c r="E291" s="81"/>
      <c r="F291" s="73"/>
    </row>
    <row r="292" spans="1:6" ht="12.75">
      <c r="A292" s="41"/>
      <c r="B292" s="41"/>
      <c r="C292" s="6">
        <v>4210</v>
      </c>
      <c r="D292" s="2" t="s">
        <v>51</v>
      </c>
      <c r="E292" s="81">
        <v>4000</v>
      </c>
      <c r="F292" s="73"/>
    </row>
    <row r="293" spans="1:6" ht="12.75">
      <c r="A293" s="41"/>
      <c r="B293" s="41"/>
      <c r="C293" s="3">
        <v>4300</v>
      </c>
      <c r="D293" s="14" t="s">
        <v>54</v>
      </c>
      <c r="E293" s="81">
        <v>2000</v>
      </c>
      <c r="F293" s="73"/>
    </row>
    <row r="294" spans="1:5" ht="12.75">
      <c r="A294" s="32"/>
      <c r="B294" s="46" t="s">
        <v>106</v>
      </c>
      <c r="C294" s="50"/>
      <c r="D294" s="49" t="s">
        <v>31</v>
      </c>
      <c r="E294" s="82">
        <f>SUM(E295:E307)</f>
        <v>375103</v>
      </c>
    </row>
    <row r="295" spans="1:6" ht="12.75">
      <c r="A295" s="32"/>
      <c r="B295" s="32"/>
      <c r="C295" s="6">
        <v>2360</v>
      </c>
      <c r="D295" t="s">
        <v>207</v>
      </c>
      <c r="E295" s="77">
        <v>180000</v>
      </c>
      <c r="F295"/>
    </row>
    <row r="296" spans="1:6" ht="12.75">
      <c r="A296" s="32"/>
      <c r="B296" s="32"/>
      <c r="D296" t="s">
        <v>208</v>
      </c>
      <c r="F296"/>
    </row>
    <row r="297" spans="1:6" ht="12.75">
      <c r="A297" s="32"/>
      <c r="B297" s="32"/>
      <c r="D297" t="s">
        <v>209</v>
      </c>
      <c r="F297"/>
    </row>
    <row r="298" spans="1:6" ht="12.75">
      <c r="A298" s="32"/>
      <c r="B298" s="32"/>
      <c r="D298" t="s">
        <v>210</v>
      </c>
      <c r="F298"/>
    </row>
    <row r="299" spans="1:6" ht="12.75">
      <c r="A299" s="32"/>
      <c r="B299" s="32"/>
      <c r="D299" t="s">
        <v>211</v>
      </c>
      <c r="F299"/>
    </row>
    <row r="300" spans="1:6" ht="12.75">
      <c r="A300" s="32"/>
      <c r="B300" s="32"/>
      <c r="C300" s="6">
        <v>4110</v>
      </c>
      <c r="D300" t="s">
        <v>48</v>
      </c>
      <c r="F300"/>
    </row>
    <row r="301" spans="1:6" ht="12.75">
      <c r="A301" s="32"/>
      <c r="B301" s="32"/>
      <c r="C301" s="6">
        <v>4120</v>
      </c>
      <c r="D301" t="s">
        <v>307</v>
      </c>
      <c r="F301"/>
    </row>
    <row r="302" spans="1:6" ht="12.75">
      <c r="A302" s="32"/>
      <c r="B302" s="32"/>
      <c r="C302" s="6">
        <v>4170</v>
      </c>
      <c r="D302" t="s">
        <v>144</v>
      </c>
      <c r="E302" s="77">
        <v>45800</v>
      </c>
      <c r="F302"/>
    </row>
    <row r="303" spans="1:6" ht="12.75">
      <c r="A303" s="32"/>
      <c r="B303" s="32"/>
      <c r="C303" s="6">
        <v>4190</v>
      </c>
      <c r="D303" t="s">
        <v>261</v>
      </c>
      <c r="E303" s="77">
        <v>3300</v>
      </c>
      <c r="F303"/>
    </row>
    <row r="304" spans="1:6" ht="12.75">
      <c r="A304" s="32"/>
      <c r="B304" s="32"/>
      <c r="C304" s="6">
        <v>4210</v>
      </c>
      <c r="D304" s="2" t="s">
        <v>51</v>
      </c>
      <c r="E304" s="77">
        <v>50000</v>
      </c>
      <c r="F304"/>
    </row>
    <row r="305" spans="1:6" ht="12.75">
      <c r="A305" s="32"/>
      <c r="B305" s="32"/>
      <c r="C305" s="6">
        <v>4220</v>
      </c>
      <c r="D305" t="s">
        <v>60</v>
      </c>
      <c r="E305" s="77">
        <v>2000</v>
      </c>
      <c r="F305"/>
    </row>
    <row r="306" spans="1:6" ht="12.75">
      <c r="A306" s="32"/>
      <c r="B306" s="32"/>
      <c r="C306" s="3">
        <v>4300</v>
      </c>
      <c r="D306" s="14" t="s">
        <v>54</v>
      </c>
      <c r="E306" s="77">
        <v>86003</v>
      </c>
      <c r="F306"/>
    </row>
    <row r="307" spans="1:6" ht="12.75">
      <c r="A307" s="32"/>
      <c r="B307" s="32"/>
      <c r="C307" s="3">
        <v>4610</v>
      </c>
      <c r="D307" s="15" t="s">
        <v>183</v>
      </c>
      <c r="E307" s="77">
        <v>8000</v>
      </c>
      <c r="F307"/>
    </row>
    <row r="308" spans="1:6" ht="12.75">
      <c r="A308" s="32"/>
      <c r="B308" s="46" t="s">
        <v>129</v>
      </c>
      <c r="C308" s="50"/>
      <c r="D308" s="49" t="s">
        <v>1</v>
      </c>
      <c r="E308" s="82">
        <f>SUM(E309:E320)</f>
        <v>64200</v>
      </c>
      <c r="F308"/>
    </row>
    <row r="309" spans="1:6" ht="12.75">
      <c r="A309" s="32"/>
      <c r="B309" s="32"/>
      <c r="C309" s="6">
        <v>2360</v>
      </c>
      <c r="D309" t="s">
        <v>207</v>
      </c>
      <c r="E309" s="77">
        <v>10000</v>
      </c>
      <c r="F309"/>
    </row>
    <row r="310" spans="1:6" ht="12.75">
      <c r="A310" s="32"/>
      <c r="B310" s="32"/>
      <c r="D310" t="s">
        <v>208</v>
      </c>
      <c r="F310"/>
    </row>
    <row r="311" spans="1:4" ht="12.75">
      <c r="A311" s="32"/>
      <c r="B311" s="32"/>
      <c r="D311" t="s">
        <v>209</v>
      </c>
    </row>
    <row r="312" spans="1:4" ht="12.75">
      <c r="A312" s="32"/>
      <c r="B312" s="32"/>
      <c r="D312" t="s">
        <v>210</v>
      </c>
    </row>
    <row r="313" spans="1:4" ht="12.75">
      <c r="A313" s="32"/>
      <c r="B313" s="32"/>
      <c r="D313" t="s">
        <v>211</v>
      </c>
    </row>
    <row r="314" spans="1:5" ht="12.75">
      <c r="A314" s="32"/>
      <c r="B314" s="32"/>
      <c r="C314" s="6">
        <v>2710</v>
      </c>
      <c r="D314" t="s">
        <v>351</v>
      </c>
      <c r="E314" s="77">
        <v>5000</v>
      </c>
    </row>
    <row r="315" spans="1:4" ht="12.75">
      <c r="A315" s="32"/>
      <c r="B315" s="32"/>
      <c r="D315" t="s">
        <v>352</v>
      </c>
    </row>
    <row r="316" spans="1:4" ht="12.75">
      <c r="A316" s="32"/>
      <c r="B316" s="32"/>
      <c r="D316" t="s">
        <v>353</v>
      </c>
    </row>
    <row r="317" spans="1:5" ht="12.75">
      <c r="A317" s="32"/>
      <c r="B317" s="32"/>
      <c r="C317" s="6">
        <v>4210</v>
      </c>
      <c r="D317" s="2" t="s">
        <v>51</v>
      </c>
      <c r="E317" s="77">
        <v>2000</v>
      </c>
    </row>
    <row r="318" spans="1:5" ht="12.75">
      <c r="A318" s="32"/>
      <c r="B318" s="32"/>
      <c r="C318" s="6">
        <v>4220</v>
      </c>
      <c r="D318" t="s">
        <v>60</v>
      </c>
      <c r="E318" s="77">
        <v>2000</v>
      </c>
    </row>
    <row r="319" spans="1:5" ht="12.75">
      <c r="A319" s="32"/>
      <c r="B319" s="32"/>
      <c r="C319" s="3">
        <v>4300</v>
      </c>
      <c r="D319" s="14" t="s">
        <v>54</v>
      </c>
      <c r="E319" s="77">
        <v>45000</v>
      </c>
    </row>
    <row r="320" spans="1:5" ht="12.75">
      <c r="A320" s="32"/>
      <c r="B320" s="32"/>
      <c r="C320" s="3">
        <v>4430</v>
      </c>
      <c r="D320" s="42" t="s">
        <v>137</v>
      </c>
      <c r="E320" s="77">
        <v>200</v>
      </c>
    </row>
    <row r="321" spans="1:4" ht="12.75">
      <c r="A321" s="32"/>
      <c r="B321" s="32"/>
      <c r="C321" s="3"/>
      <c r="D321" s="42"/>
    </row>
    <row r="322" spans="1:6" ht="12.75">
      <c r="A322" s="31" t="s">
        <v>132</v>
      </c>
      <c r="B322" s="31"/>
      <c r="C322" s="13"/>
      <c r="D322" s="39" t="s">
        <v>131</v>
      </c>
      <c r="E322" s="80">
        <f>E329+E323</f>
        <v>53600</v>
      </c>
      <c r="F322" s="70"/>
    </row>
    <row r="323" spans="1:6" s="63" customFormat="1" ht="12.75">
      <c r="A323" s="96"/>
      <c r="B323" s="46" t="s">
        <v>258</v>
      </c>
      <c r="C323" s="47"/>
      <c r="D323" s="59" t="s">
        <v>259</v>
      </c>
      <c r="E323" s="82">
        <f>E324</f>
        <v>2000</v>
      </c>
      <c r="F323" s="94"/>
    </row>
    <row r="324" spans="1:6" s="63" customFormat="1" ht="12.75">
      <c r="A324" s="96"/>
      <c r="B324" s="96"/>
      <c r="C324" s="6">
        <v>2360</v>
      </c>
      <c r="D324" t="s">
        <v>207</v>
      </c>
      <c r="E324" s="90">
        <v>2000</v>
      </c>
      <c r="F324" s="94"/>
    </row>
    <row r="325" spans="1:6" s="63" customFormat="1" ht="12.75">
      <c r="A325" s="96"/>
      <c r="B325" s="96"/>
      <c r="C325" s="6"/>
      <c r="D325" t="s">
        <v>208</v>
      </c>
      <c r="E325" s="90"/>
      <c r="F325" s="94"/>
    </row>
    <row r="326" spans="1:6" ht="12.75">
      <c r="A326" s="31"/>
      <c r="B326" s="31"/>
      <c r="D326" t="s">
        <v>209</v>
      </c>
      <c r="E326" s="80"/>
      <c r="F326" s="70"/>
    </row>
    <row r="327" spans="1:6" ht="12.75">
      <c r="A327" s="31"/>
      <c r="B327" s="31"/>
      <c r="D327" t="s">
        <v>210</v>
      </c>
      <c r="E327" s="80"/>
      <c r="F327" s="70"/>
    </row>
    <row r="328" spans="1:6" ht="12.75">
      <c r="A328" s="31"/>
      <c r="B328" s="31"/>
      <c r="D328" t="s">
        <v>211</v>
      </c>
      <c r="E328" s="80"/>
      <c r="F328" s="70"/>
    </row>
    <row r="329" spans="1:5" ht="12.75">
      <c r="A329" s="32"/>
      <c r="B329" s="46" t="s">
        <v>156</v>
      </c>
      <c r="C329" s="47"/>
      <c r="D329" s="48" t="s">
        <v>1</v>
      </c>
      <c r="E329" s="82">
        <f>SUM(E330:E339)</f>
        <v>51600</v>
      </c>
    </row>
    <row r="330" spans="1:5" ht="12.75">
      <c r="A330" s="32"/>
      <c r="B330" s="32"/>
      <c r="C330" s="6">
        <v>2360</v>
      </c>
      <c r="D330" t="s">
        <v>207</v>
      </c>
      <c r="E330" s="77">
        <v>40000</v>
      </c>
    </row>
    <row r="331" spans="1:4" ht="12.75">
      <c r="A331" s="32"/>
      <c r="B331" s="32"/>
      <c r="D331" t="s">
        <v>208</v>
      </c>
    </row>
    <row r="332" spans="1:4" ht="12.75">
      <c r="A332" s="32"/>
      <c r="B332" s="32"/>
      <c r="D332" t="s">
        <v>209</v>
      </c>
    </row>
    <row r="333" spans="1:4" ht="12.75">
      <c r="A333" s="32"/>
      <c r="B333" s="32"/>
      <c r="D333" t="s">
        <v>210</v>
      </c>
    </row>
    <row r="334" spans="1:4" ht="12.75">
      <c r="A334" s="32"/>
      <c r="B334" s="32"/>
      <c r="D334" t="s">
        <v>211</v>
      </c>
    </row>
    <row r="335" spans="1:5" ht="12.75">
      <c r="A335" s="32"/>
      <c r="B335" s="32"/>
      <c r="C335" s="6">
        <v>4170</v>
      </c>
      <c r="D335" t="s">
        <v>144</v>
      </c>
      <c r="E335" s="77">
        <v>1000</v>
      </c>
    </row>
    <row r="336" spans="1:5" ht="12.75">
      <c r="A336" s="32"/>
      <c r="B336" s="32"/>
      <c r="C336" s="6">
        <v>4190</v>
      </c>
      <c r="D336" t="s">
        <v>261</v>
      </c>
      <c r="E336" s="77">
        <v>2000</v>
      </c>
    </row>
    <row r="337" spans="1:5" ht="12.75">
      <c r="A337" s="32"/>
      <c r="B337" s="32"/>
      <c r="C337" s="6">
        <v>4210</v>
      </c>
      <c r="D337" s="2" t="s">
        <v>51</v>
      </c>
      <c r="E337" s="77">
        <v>4000</v>
      </c>
    </row>
    <row r="338" spans="1:5" ht="12.75">
      <c r="A338" s="32"/>
      <c r="B338" s="32"/>
      <c r="C338" s="6">
        <v>4220</v>
      </c>
      <c r="D338" s="2" t="s">
        <v>60</v>
      </c>
      <c r="E338" s="77">
        <v>1000</v>
      </c>
    </row>
    <row r="339" spans="1:5" ht="12.75">
      <c r="A339" s="32"/>
      <c r="B339" s="32"/>
      <c r="C339" s="3">
        <v>4300</v>
      </c>
      <c r="D339" s="14" t="s">
        <v>54</v>
      </c>
      <c r="E339" s="77">
        <v>3600</v>
      </c>
    </row>
    <row r="340" spans="1:4" ht="12.75">
      <c r="A340" s="32"/>
      <c r="B340" s="32"/>
      <c r="C340" s="3"/>
      <c r="D340" s="42"/>
    </row>
    <row r="341" spans="1:6" s="49" customFormat="1" ht="12.75">
      <c r="A341" s="46" t="s">
        <v>288</v>
      </c>
      <c r="B341" s="46"/>
      <c r="C341" s="47"/>
      <c r="D341" s="48" t="s">
        <v>278</v>
      </c>
      <c r="E341" s="82">
        <f>E342</f>
        <v>1000</v>
      </c>
      <c r="F341" s="72"/>
    </row>
    <row r="342" spans="1:5" ht="12.75">
      <c r="A342" s="32"/>
      <c r="B342" s="46" t="s">
        <v>269</v>
      </c>
      <c r="C342" s="47"/>
      <c r="D342" s="48" t="s">
        <v>1</v>
      </c>
      <c r="E342" s="82">
        <f>E343</f>
        <v>1000</v>
      </c>
    </row>
    <row r="343" spans="1:5" ht="12.75">
      <c r="A343" s="32"/>
      <c r="B343" s="32"/>
      <c r="C343" s="6">
        <v>2360</v>
      </c>
      <c r="D343" t="s">
        <v>207</v>
      </c>
      <c r="E343" s="77">
        <v>1000</v>
      </c>
    </row>
    <row r="344" spans="1:4" ht="12.75">
      <c r="A344" s="32"/>
      <c r="B344" s="32"/>
      <c r="D344" t="s">
        <v>208</v>
      </c>
    </row>
    <row r="345" spans="1:4" ht="12.75">
      <c r="A345" s="32"/>
      <c r="B345" s="32"/>
      <c r="D345" t="s">
        <v>209</v>
      </c>
    </row>
    <row r="346" spans="1:4" ht="12.75">
      <c r="A346" s="32"/>
      <c r="B346" s="32"/>
      <c r="D346" t="s">
        <v>210</v>
      </c>
    </row>
    <row r="347" spans="1:4" ht="12.75">
      <c r="A347" s="32"/>
      <c r="B347" s="32"/>
      <c r="D347" t="s">
        <v>211</v>
      </c>
    </row>
    <row r="348" spans="1:2" ht="12.75">
      <c r="A348" s="32"/>
      <c r="B348" s="32"/>
    </row>
    <row r="349" spans="1:6" ht="12.75">
      <c r="A349" s="46" t="s">
        <v>267</v>
      </c>
      <c r="B349" s="46"/>
      <c r="C349" s="50"/>
      <c r="D349" s="49" t="s">
        <v>268</v>
      </c>
      <c r="E349" s="82">
        <f>E353+E350</f>
        <v>218500</v>
      </c>
      <c r="F349" s="72"/>
    </row>
    <row r="350" spans="1:6" ht="12.75">
      <c r="A350" s="46"/>
      <c r="B350" s="46" t="s">
        <v>273</v>
      </c>
      <c r="C350" s="50"/>
      <c r="D350" s="49" t="s">
        <v>274</v>
      </c>
      <c r="E350" s="82">
        <f>E351</f>
        <v>1000</v>
      </c>
      <c r="F350" s="72"/>
    </row>
    <row r="351" spans="1:6" ht="12.75">
      <c r="A351" s="46"/>
      <c r="B351" s="46"/>
      <c r="C351" s="3">
        <v>4300</v>
      </c>
      <c r="D351" s="14" t="s">
        <v>54</v>
      </c>
      <c r="E351" s="90">
        <v>1000</v>
      </c>
      <c r="F351" s="72"/>
    </row>
    <row r="352" spans="1:6" ht="12.75">
      <c r="A352" s="46"/>
      <c r="B352" s="46"/>
      <c r="C352" s="3"/>
      <c r="D352" s="14"/>
      <c r="E352" s="90"/>
      <c r="F352" s="72"/>
    </row>
    <row r="353" spans="1:5" ht="12.75">
      <c r="A353" s="32"/>
      <c r="B353" s="46" t="s">
        <v>305</v>
      </c>
      <c r="C353" s="50"/>
      <c r="D353" s="49" t="s">
        <v>306</v>
      </c>
      <c r="E353" s="82">
        <f>SUM(E354:E357)</f>
        <v>217500</v>
      </c>
    </row>
    <row r="354" spans="1:5" ht="12.75">
      <c r="A354" s="32"/>
      <c r="B354" s="32"/>
      <c r="C354" s="6">
        <v>2830</v>
      </c>
      <c r="D354" t="s">
        <v>119</v>
      </c>
      <c r="E354" s="77">
        <v>217500</v>
      </c>
    </row>
    <row r="355" spans="1:4" ht="12.75">
      <c r="A355" s="32"/>
      <c r="B355" s="32"/>
      <c r="D355" t="s">
        <v>124</v>
      </c>
    </row>
    <row r="356" spans="1:4" ht="12.75">
      <c r="A356" s="32"/>
      <c r="B356" s="32"/>
      <c r="D356" t="s">
        <v>176</v>
      </c>
    </row>
    <row r="357" spans="1:6" ht="12.75">
      <c r="A357" s="32"/>
      <c r="B357" s="32"/>
      <c r="D357" t="s">
        <v>175</v>
      </c>
      <c r="F357"/>
    </row>
    <row r="358" spans="1:6" ht="12.75">
      <c r="A358" s="32"/>
      <c r="B358" s="32"/>
      <c r="F358"/>
    </row>
    <row r="359" spans="1:6" ht="12.75">
      <c r="A359" s="7">
        <v>854</v>
      </c>
      <c r="B359" s="7"/>
      <c r="C359" s="7"/>
      <c r="D359" s="5" t="s">
        <v>58</v>
      </c>
      <c r="E359" s="80">
        <f>E360+E365+E362</f>
        <v>409180</v>
      </c>
      <c r="F359"/>
    </row>
    <row r="360" spans="1:6" ht="12.75">
      <c r="A360" s="7"/>
      <c r="B360" s="46" t="s">
        <v>270</v>
      </c>
      <c r="C360" s="47"/>
      <c r="D360" s="48" t="s">
        <v>271</v>
      </c>
      <c r="E360" s="82">
        <f>E361</f>
        <v>143980</v>
      </c>
      <c r="F360"/>
    </row>
    <row r="361" spans="1:6" ht="12.75">
      <c r="A361" s="7"/>
      <c r="B361" s="32"/>
      <c r="C361" s="54">
        <v>2540</v>
      </c>
      <c r="D361" s="57" t="s">
        <v>193</v>
      </c>
      <c r="E361" s="77">
        <v>143980</v>
      </c>
      <c r="F361"/>
    </row>
    <row r="362" spans="1:6" ht="12.75">
      <c r="A362" s="7"/>
      <c r="B362" s="46" t="s">
        <v>313</v>
      </c>
      <c r="C362" s="47"/>
      <c r="D362" s="58" t="s">
        <v>314</v>
      </c>
      <c r="E362" s="82">
        <f>E364</f>
        <v>138200</v>
      </c>
      <c r="F362"/>
    </row>
    <row r="363" spans="1:6" ht="12.75">
      <c r="A363" s="7"/>
      <c r="B363" s="32"/>
      <c r="C363" s="54"/>
      <c r="D363" s="15" t="s">
        <v>315</v>
      </c>
      <c r="F363"/>
    </row>
    <row r="364" spans="1:6" ht="12.75">
      <c r="A364" s="7"/>
      <c r="B364" s="32"/>
      <c r="C364" s="6">
        <v>3240</v>
      </c>
      <c r="D364" t="s">
        <v>143</v>
      </c>
      <c r="E364" s="77">
        <v>138200</v>
      </c>
      <c r="F364"/>
    </row>
    <row r="365" spans="1:6" ht="12.75">
      <c r="A365" s="7"/>
      <c r="B365" s="50">
        <v>85495</v>
      </c>
      <c r="C365" s="50"/>
      <c r="D365" s="49" t="s">
        <v>280</v>
      </c>
      <c r="E365" s="84">
        <f>E366</f>
        <v>127000</v>
      </c>
      <c r="F365"/>
    </row>
    <row r="366" spans="1:6" ht="12.75">
      <c r="A366" s="7"/>
      <c r="B366" s="7"/>
      <c r="C366" s="6">
        <v>2360</v>
      </c>
      <c r="D366" t="s">
        <v>207</v>
      </c>
      <c r="E366" s="85">
        <v>127000</v>
      </c>
      <c r="F366"/>
    </row>
    <row r="367" spans="1:6" ht="12.75">
      <c r="A367" s="7"/>
      <c r="B367" s="7"/>
      <c r="D367" t="s">
        <v>208</v>
      </c>
      <c r="E367" s="84"/>
      <c r="F367"/>
    </row>
    <row r="368" spans="1:6" ht="12.75">
      <c r="A368" s="7"/>
      <c r="B368" s="7"/>
      <c r="D368" t="s">
        <v>209</v>
      </c>
      <c r="E368" s="85"/>
      <c r="F368"/>
    </row>
    <row r="369" spans="1:6" ht="12.75">
      <c r="A369" s="7"/>
      <c r="B369" s="7"/>
      <c r="D369" t="s">
        <v>210</v>
      </c>
      <c r="E369" s="85"/>
      <c r="F369"/>
    </row>
    <row r="370" spans="1:6" ht="12.75">
      <c r="A370" s="7"/>
      <c r="B370" s="7"/>
      <c r="D370" t="s">
        <v>211</v>
      </c>
      <c r="E370" s="85"/>
      <c r="F370"/>
    </row>
    <row r="371" spans="1:6" ht="12.75">
      <c r="A371" s="7"/>
      <c r="B371" s="7"/>
      <c r="E371" s="85"/>
      <c r="F371"/>
    </row>
    <row r="372" spans="1:6" ht="12.75">
      <c r="A372" s="24" t="s">
        <v>72</v>
      </c>
      <c r="B372" s="31"/>
      <c r="C372" s="13"/>
      <c r="D372" s="39" t="s">
        <v>63</v>
      </c>
      <c r="E372" s="80">
        <f>E373+E390+E396+E401</f>
        <v>2974800</v>
      </c>
      <c r="F372"/>
    </row>
    <row r="373" spans="1:5" ht="12.75">
      <c r="A373" s="23"/>
      <c r="B373" s="46" t="s">
        <v>149</v>
      </c>
      <c r="C373" s="47"/>
      <c r="D373" s="59" t="s">
        <v>150</v>
      </c>
      <c r="E373" s="82">
        <f>SUM(E374:E389)</f>
        <v>79200</v>
      </c>
    </row>
    <row r="374" spans="1:6" ht="12.75">
      <c r="A374" s="23"/>
      <c r="B374" s="32"/>
      <c r="C374" s="6">
        <v>2360</v>
      </c>
      <c r="D374" t="s">
        <v>207</v>
      </c>
      <c r="E374" s="77">
        <v>30000</v>
      </c>
      <c r="F374"/>
    </row>
    <row r="375" spans="1:6" ht="12.75">
      <c r="A375" s="23"/>
      <c r="B375" s="32"/>
      <c r="D375" t="s">
        <v>208</v>
      </c>
      <c r="F375"/>
    </row>
    <row r="376" spans="1:6" ht="12.75">
      <c r="A376" s="23"/>
      <c r="B376" s="32"/>
      <c r="D376" t="s">
        <v>209</v>
      </c>
      <c r="F376"/>
    </row>
    <row r="377" spans="1:6" ht="12.75">
      <c r="A377" s="23"/>
      <c r="B377" s="32"/>
      <c r="D377" t="s">
        <v>210</v>
      </c>
      <c r="F377"/>
    </row>
    <row r="378" spans="1:6" ht="12.75">
      <c r="A378" s="23"/>
      <c r="B378" s="32"/>
      <c r="D378" t="s">
        <v>211</v>
      </c>
      <c r="F378"/>
    </row>
    <row r="379" spans="1:6" ht="12.75">
      <c r="A379" s="23"/>
      <c r="B379" s="32"/>
      <c r="C379" s="6">
        <v>3040</v>
      </c>
      <c r="D379" s="2" t="s">
        <v>186</v>
      </c>
      <c r="E379" s="77">
        <v>3000</v>
      </c>
      <c r="F379"/>
    </row>
    <row r="380" spans="1:6" ht="12.75">
      <c r="A380" s="23"/>
      <c r="B380" s="32"/>
      <c r="D380" s="2" t="s">
        <v>179</v>
      </c>
      <c r="F380"/>
    </row>
    <row r="381" spans="1:6" ht="12.75">
      <c r="A381" s="23"/>
      <c r="B381" s="32"/>
      <c r="C381" s="6">
        <v>4110</v>
      </c>
      <c r="D381" t="s">
        <v>48</v>
      </c>
      <c r="E381" s="77">
        <v>1000</v>
      </c>
      <c r="F381"/>
    </row>
    <row r="382" spans="1:6" ht="12.75">
      <c r="A382" s="23"/>
      <c r="B382" s="32"/>
      <c r="C382" s="6">
        <v>4120</v>
      </c>
      <c r="D382" t="s">
        <v>307</v>
      </c>
      <c r="E382" s="77">
        <v>200</v>
      </c>
      <c r="F382"/>
    </row>
    <row r="383" spans="1:6" ht="12.75">
      <c r="A383" s="23"/>
      <c r="B383" s="32"/>
      <c r="C383" s="6">
        <v>4170</v>
      </c>
      <c r="D383" t="s">
        <v>144</v>
      </c>
      <c r="E383" s="77">
        <v>5000</v>
      </c>
      <c r="F383"/>
    </row>
    <row r="384" spans="1:6" ht="12.75">
      <c r="A384" s="23"/>
      <c r="B384" s="32"/>
      <c r="C384" s="6">
        <v>4190</v>
      </c>
      <c r="D384" t="s">
        <v>261</v>
      </c>
      <c r="E384" s="77">
        <v>8000</v>
      </c>
      <c r="F384"/>
    </row>
    <row r="385" spans="1:6" ht="12.75">
      <c r="A385" s="23"/>
      <c r="B385" s="32"/>
      <c r="C385" s="6">
        <v>4210</v>
      </c>
      <c r="D385" s="2" t="s">
        <v>51</v>
      </c>
      <c r="E385" s="77">
        <v>5000</v>
      </c>
      <c r="F385"/>
    </row>
    <row r="386" spans="1:6" ht="12.75">
      <c r="A386" s="23"/>
      <c r="B386" s="32"/>
      <c r="C386" s="6">
        <v>4220</v>
      </c>
      <c r="D386" s="2" t="s">
        <v>60</v>
      </c>
      <c r="E386" s="77">
        <v>2000</v>
      </c>
      <c r="F386"/>
    </row>
    <row r="387" spans="1:6" ht="12.75">
      <c r="A387" s="23"/>
      <c r="B387" s="32"/>
      <c r="C387" s="3">
        <v>4260</v>
      </c>
      <c r="D387" s="14" t="s">
        <v>52</v>
      </c>
      <c r="E387" s="77">
        <v>1000</v>
      </c>
      <c r="F387"/>
    </row>
    <row r="388" spans="1:6" ht="12.75">
      <c r="A388" s="23"/>
      <c r="B388" s="32"/>
      <c r="C388" s="3">
        <v>4300</v>
      </c>
      <c r="D388" s="14" t="s">
        <v>54</v>
      </c>
      <c r="E388" s="77">
        <v>22000</v>
      </c>
      <c r="F388"/>
    </row>
    <row r="389" spans="1:6" ht="12.75">
      <c r="A389" s="23"/>
      <c r="B389" s="32"/>
      <c r="C389" s="3">
        <v>4430</v>
      </c>
      <c r="D389" s="42" t="s">
        <v>137</v>
      </c>
      <c r="E389" s="77">
        <v>2000</v>
      </c>
      <c r="F389"/>
    </row>
    <row r="390" spans="1:6" ht="12.75">
      <c r="A390" s="23"/>
      <c r="B390" s="6">
        <v>92109</v>
      </c>
      <c r="D390" t="s">
        <v>64</v>
      </c>
      <c r="E390" s="72">
        <f>SUM(E391:E393)</f>
        <v>1028200</v>
      </c>
      <c r="F390"/>
    </row>
    <row r="391" spans="1:6" ht="12.75">
      <c r="A391" s="23"/>
      <c r="B391" s="6"/>
      <c r="C391" s="6">
        <v>2480</v>
      </c>
      <c r="D391" t="s">
        <v>164</v>
      </c>
      <c r="E391" s="65">
        <v>838200</v>
      </c>
      <c r="F391"/>
    </row>
    <row r="392" spans="1:6" ht="12.75">
      <c r="A392" s="23"/>
      <c r="B392" s="6"/>
      <c r="D392" t="s">
        <v>140</v>
      </c>
      <c r="E392" s="65"/>
      <c r="F392"/>
    </row>
    <row r="393" spans="1:6" ht="12.75">
      <c r="A393" s="23"/>
      <c r="B393" s="6"/>
      <c r="C393" s="6">
        <v>6220</v>
      </c>
      <c r="D393" t="s">
        <v>296</v>
      </c>
      <c r="E393" s="65">
        <v>190000</v>
      </c>
      <c r="F393"/>
    </row>
    <row r="394" spans="1:6" ht="12.75">
      <c r="A394" s="23"/>
      <c r="B394" s="6"/>
      <c r="D394" t="s">
        <v>355</v>
      </c>
      <c r="E394" s="65"/>
      <c r="F394"/>
    </row>
    <row r="395" spans="1:6" ht="12.75">
      <c r="A395" s="23"/>
      <c r="B395" s="6"/>
      <c r="D395" t="s">
        <v>354</v>
      </c>
      <c r="E395" s="65"/>
      <c r="F395"/>
    </row>
    <row r="396" spans="1:6" ht="12.75">
      <c r="A396" s="23"/>
      <c r="B396" s="6">
        <v>92116</v>
      </c>
      <c r="D396" t="s">
        <v>165</v>
      </c>
      <c r="E396" s="72">
        <f>SUM(E397:E400)</f>
        <v>936400</v>
      </c>
      <c r="F396"/>
    </row>
    <row r="397" spans="1:6" ht="12.75">
      <c r="A397" s="23"/>
      <c r="B397" s="6"/>
      <c r="C397" s="6">
        <v>2480</v>
      </c>
      <c r="D397" t="s">
        <v>164</v>
      </c>
      <c r="E397" s="65">
        <v>929000</v>
      </c>
      <c r="F397"/>
    </row>
    <row r="398" spans="1:6" ht="12.75">
      <c r="A398" s="23"/>
      <c r="B398" s="6"/>
      <c r="D398" t="s">
        <v>140</v>
      </c>
      <c r="E398" s="65"/>
      <c r="F398"/>
    </row>
    <row r="399" spans="1:6" ht="12.75">
      <c r="A399" s="23"/>
      <c r="B399" s="6"/>
      <c r="C399" s="6">
        <v>2800</v>
      </c>
      <c r="D399" t="s">
        <v>317</v>
      </c>
      <c r="E399" s="65">
        <v>7400</v>
      </c>
      <c r="F399"/>
    </row>
    <row r="400" spans="1:6" ht="12.75">
      <c r="A400" s="23"/>
      <c r="B400" s="6"/>
      <c r="D400" t="s">
        <v>318</v>
      </c>
      <c r="E400" s="65"/>
      <c r="F400"/>
    </row>
    <row r="401" spans="1:6" ht="12.75">
      <c r="A401" s="23"/>
      <c r="B401" s="6">
        <v>92118</v>
      </c>
      <c r="D401" t="s">
        <v>33</v>
      </c>
      <c r="E401" s="72">
        <f>SUM(E402:E404)</f>
        <v>931000</v>
      </c>
      <c r="F401"/>
    </row>
    <row r="402" spans="1:6" ht="12.75">
      <c r="A402" s="23"/>
      <c r="B402" s="6"/>
      <c r="C402" s="6">
        <v>2480</v>
      </c>
      <c r="D402" t="s">
        <v>139</v>
      </c>
      <c r="E402" s="65">
        <v>915000</v>
      </c>
      <c r="F402"/>
    </row>
    <row r="403" spans="1:6" ht="12.75">
      <c r="A403" s="23"/>
      <c r="B403" s="6"/>
      <c r="D403" t="s">
        <v>140</v>
      </c>
      <c r="E403" s="65"/>
      <c r="F403"/>
    </row>
    <row r="404" spans="1:6" ht="12.75">
      <c r="A404" s="23"/>
      <c r="B404" s="6"/>
      <c r="C404" s="6">
        <v>6220</v>
      </c>
      <c r="D404" t="s">
        <v>356</v>
      </c>
      <c r="E404" s="65">
        <v>16000</v>
      </c>
      <c r="F404"/>
    </row>
    <row r="405" spans="1:6" ht="12.75">
      <c r="A405" s="23"/>
      <c r="B405" s="6"/>
      <c r="D405" t="s">
        <v>357</v>
      </c>
      <c r="E405" s="65"/>
      <c r="F405"/>
    </row>
    <row r="406" spans="1:6" ht="12.75">
      <c r="A406" s="23"/>
      <c r="B406" s="6"/>
      <c r="D406" t="s">
        <v>358</v>
      </c>
      <c r="E406" s="65"/>
      <c r="F406"/>
    </row>
    <row r="407" spans="1:6" ht="12.75">
      <c r="A407" s="23"/>
      <c r="B407" s="32"/>
      <c r="C407" s="3"/>
      <c r="D407" s="42"/>
      <c r="F407"/>
    </row>
    <row r="408" spans="1:6" ht="12.75">
      <c r="A408" s="24" t="s">
        <v>73</v>
      </c>
      <c r="B408" s="31"/>
      <c r="C408" s="13"/>
      <c r="D408" s="39" t="s">
        <v>205</v>
      </c>
      <c r="E408" s="80">
        <f>E409</f>
        <v>172550</v>
      </c>
      <c r="F408"/>
    </row>
    <row r="409" spans="1:6" ht="12.75">
      <c r="A409" s="23"/>
      <c r="B409" s="46" t="s">
        <v>151</v>
      </c>
      <c r="C409" s="47"/>
      <c r="D409" s="59" t="s">
        <v>206</v>
      </c>
      <c r="E409" s="82">
        <f>SUM(E410:E425)</f>
        <v>172550</v>
      </c>
      <c r="F409"/>
    </row>
    <row r="410" spans="1:6" ht="12.75">
      <c r="A410" s="23"/>
      <c r="B410" s="32"/>
      <c r="C410" s="6">
        <v>2360</v>
      </c>
      <c r="D410" t="s">
        <v>207</v>
      </c>
      <c r="E410" s="77">
        <v>100000</v>
      </c>
      <c r="F410"/>
    </row>
    <row r="411" spans="1:6" ht="12.75">
      <c r="A411" s="23"/>
      <c r="B411" s="32"/>
      <c r="D411" t="s">
        <v>208</v>
      </c>
      <c r="F411"/>
    </row>
    <row r="412" spans="1:6" ht="12.75">
      <c r="A412" s="23"/>
      <c r="B412" s="32"/>
      <c r="D412" t="s">
        <v>209</v>
      </c>
      <c r="F412"/>
    </row>
    <row r="413" spans="1:6" ht="12.75">
      <c r="A413" s="23"/>
      <c r="B413" s="32"/>
      <c r="D413" t="s">
        <v>210</v>
      </c>
      <c r="F413"/>
    </row>
    <row r="414" spans="1:6" ht="12.75">
      <c r="A414" s="23"/>
      <c r="B414" s="32"/>
      <c r="D414" t="s">
        <v>211</v>
      </c>
      <c r="F414"/>
    </row>
    <row r="415" spans="1:6" ht="12.75">
      <c r="A415" s="23"/>
      <c r="B415" s="32"/>
      <c r="C415" s="6">
        <v>3030</v>
      </c>
      <c r="D415" t="s">
        <v>61</v>
      </c>
      <c r="E415" s="77">
        <v>5000</v>
      </c>
      <c r="F415"/>
    </row>
    <row r="416" spans="1:6" ht="12.75">
      <c r="A416" s="23"/>
      <c r="B416" s="32"/>
      <c r="C416" s="6">
        <v>3040</v>
      </c>
      <c r="D416" s="2" t="s">
        <v>186</v>
      </c>
      <c r="E416" s="77">
        <v>2000</v>
      </c>
      <c r="F416"/>
    </row>
    <row r="417" spans="1:6" ht="12.75">
      <c r="A417" s="23"/>
      <c r="B417" s="32"/>
      <c r="D417" s="2" t="s">
        <v>179</v>
      </c>
      <c r="F417"/>
    </row>
    <row r="418" spans="1:6" ht="12.75">
      <c r="A418" s="23"/>
      <c r="B418" s="32"/>
      <c r="C418" s="6">
        <v>4110</v>
      </c>
      <c r="D418" t="s">
        <v>48</v>
      </c>
      <c r="E418" s="77">
        <v>500</v>
      </c>
      <c r="F418"/>
    </row>
    <row r="419" spans="1:6" ht="12.75">
      <c r="A419" s="23"/>
      <c r="B419" s="32"/>
      <c r="C419" s="6">
        <v>4120</v>
      </c>
      <c r="D419" t="s">
        <v>307</v>
      </c>
      <c r="E419" s="77">
        <v>50</v>
      </c>
      <c r="F419"/>
    </row>
    <row r="420" spans="1:6" ht="12.75">
      <c r="A420" s="23"/>
      <c r="B420" s="32"/>
      <c r="C420" s="6">
        <v>4170</v>
      </c>
      <c r="D420" t="s">
        <v>144</v>
      </c>
      <c r="E420" s="77">
        <v>6000</v>
      </c>
      <c r="F420"/>
    </row>
    <row r="421" spans="1:6" ht="12.75">
      <c r="A421" s="23"/>
      <c r="B421" s="32"/>
      <c r="C421" s="6">
        <v>4190</v>
      </c>
      <c r="D421" t="s">
        <v>261</v>
      </c>
      <c r="E421" s="77">
        <v>10000</v>
      </c>
      <c r="F421"/>
    </row>
    <row r="422" spans="1:6" ht="12.75">
      <c r="A422" s="23"/>
      <c r="B422" s="32"/>
      <c r="C422" s="6">
        <v>4210</v>
      </c>
      <c r="D422" s="2" t="s">
        <v>51</v>
      </c>
      <c r="E422" s="77">
        <v>15000</v>
      </c>
      <c r="F422"/>
    </row>
    <row r="423" spans="1:6" ht="12.75">
      <c r="A423" s="23"/>
      <c r="B423" s="32"/>
      <c r="C423" s="6">
        <v>4220</v>
      </c>
      <c r="D423" s="2" t="s">
        <v>60</v>
      </c>
      <c r="E423" s="77">
        <v>5000</v>
      </c>
      <c r="F423"/>
    </row>
    <row r="424" spans="1:6" ht="12.75">
      <c r="A424" s="23"/>
      <c r="B424" s="32"/>
      <c r="C424" s="3">
        <v>4300</v>
      </c>
      <c r="D424" s="14" t="s">
        <v>54</v>
      </c>
      <c r="E424" s="77">
        <v>28000</v>
      </c>
      <c r="F424"/>
    </row>
    <row r="425" spans="1:6" ht="12.75">
      <c r="A425" s="32"/>
      <c r="B425" s="32"/>
      <c r="C425" s="3">
        <v>4430</v>
      </c>
      <c r="D425" s="42" t="s">
        <v>137</v>
      </c>
      <c r="E425" s="77">
        <v>1000</v>
      </c>
      <c r="F425"/>
    </row>
    <row r="426" spans="1:6" ht="12.75">
      <c r="A426" s="32"/>
      <c r="B426" s="32"/>
      <c r="C426" s="3"/>
      <c r="D426" s="42"/>
      <c r="E426" s="69"/>
      <c r="F426"/>
    </row>
    <row r="427" spans="1:6" ht="12.75">
      <c r="A427" s="32"/>
      <c r="B427" s="32"/>
      <c r="C427" s="3"/>
      <c r="D427" s="42"/>
      <c r="E427"/>
      <c r="F427"/>
    </row>
    <row r="428" spans="1:6" s="49" customFormat="1" ht="12.75">
      <c r="A428" s="32"/>
      <c r="B428" s="32"/>
      <c r="C428" s="3"/>
      <c r="D428" s="42"/>
      <c r="E428"/>
      <c r="F428"/>
    </row>
    <row r="429" spans="1:6" ht="12.75">
      <c r="A429" s="32"/>
      <c r="B429" s="32"/>
      <c r="C429" s="3"/>
      <c r="D429" s="42"/>
      <c r="E429"/>
      <c r="F429"/>
    </row>
    <row r="430" spans="1:6" ht="12.75">
      <c r="A430" s="32"/>
      <c r="B430" s="32"/>
      <c r="C430" s="3"/>
      <c r="D430" s="42"/>
      <c r="E430"/>
      <c r="F430"/>
    </row>
    <row r="431" spans="1:6" ht="12.75">
      <c r="A431" s="32"/>
      <c r="B431" s="32"/>
      <c r="C431" s="3"/>
      <c r="D431" s="42"/>
      <c r="E431"/>
      <c r="F431"/>
    </row>
    <row r="432" spans="1:5" ht="12.75">
      <c r="A432" s="23"/>
      <c r="B432" s="32"/>
      <c r="D432" s="16" t="s">
        <v>34</v>
      </c>
      <c r="E432" s="87" t="s">
        <v>171</v>
      </c>
    </row>
    <row r="433" spans="1:5" ht="12.75">
      <c r="A433" s="23"/>
      <c r="B433" s="32"/>
      <c r="C433" s="3"/>
      <c r="D433" s="3" t="s">
        <v>243</v>
      </c>
      <c r="E433" s="65" t="s">
        <v>359</v>
      </c>
    </row>
    <row r="434" spans="1:5" ht="12.75">
      <c r="A434" s="23"/>
      <c r="B434" s="32"/>
      <c r="C434" s="3"/>
      <c r="D434" s="3"/>
      <c r="E434" s="65" t="s">
        <v>125</v>
      </c>
    </row>
    <row r="435" spans="1:5" ht="12.75">
      <c r="A435" s="23"/>
      <c r="B435" s="32"/>
      <c r="C435" s="3"/>
      <c r="D435" s="3"/>
      <c r="E435" s="65" t="s">
        <v>360</v>
      </c>
    </row>
    <row r="436" spans="1:5" ht="12.75">
      <c r="A436" s="29" t="s">
        <v>35</v>
      </c>
      <c r="B436" s="30" t="s">
        <v>36</v>
      </c>
      <c r="C436" s="1"/>
      <c r="D436" s="1" t="s">
        <v>37</v>
      </c>
      <c r="E436" s="78" t="s">
        <v>322</v>
      </c>
    </row>
    <row r="437" spans="1:5" ht="12.75">
      <c r="A437" s="24" t="s">
        <v>69</v>
      </c>
      <c r="B437" s="31"/>
      <c r="C437" s="13"/>
      <c r="D437" s="25" t="s">
        <v>85</v>
      </c>
      <c r="E437" s="88">
        <f>SUM(E438+E441+E447+E444)</f>
        <v>845000</v>
      </c>
    </row>
    <row r="438" spans="1:5" ht="12.75">
      <c r="A438" s="23"/>
      <c r="B438" s="46" t="s">
        <v>84</v>
      </c>
      <c r="C438" s="47"/>
      <c r="D438" s="58" t="s">
        <v>43</v>
      </c>
      <c r="E438" s="84">
        <f>SUM(E439:E440)</f>
        <v>215000</v>
      </c>
    </row>
    <row r="439" spans="1:5" ht="12.75">
      <c r="A439" s="23"/>
      <c r="B439" s="32"/>
      <c r="C439" s="3">
        <v>4270</v>
      </c>
      <c r="D439" s="15" t="s">
        <v>53</v>
      </c>
      <c r="E439" s="85">
        <v>110000</v>
      </c>
    </row>
    <row r="440" spans="1:5" ht="12.75">
      <c r="A440" s="23"/>
      <c r="B440" s="32"/>
      <c r="C440" s="3">
        <v>4300</v>
      </c>
      <c r="D440" s="15" t="s">
        <v>54</v>
      </c>
      <c r="E440" s="85">
        <v>105000</v>
      </c>
    </row>
    <row r="441" spans="1:5" ht="12.75">
      <c r="A441" s="23"/>
      <c r="B441" s="46" t="s">
        <v>112</v>
      </c>
      <c r="C441" s="47"/>
      <c r="D441" s="58" t="s">
        <v>113</v>
      </c>
      <c r="E441" s="84">
        <f>SUM(E442:E443)</f>
        <v>172000</v>
      </c>
    </row>
    <row r="442" spans="1:5" ht="12.75">
      <c r="A442" s="23"/>
      <c r="B442" s="32"/>
      <c r="C442" s="3">
        <v>4270</v>
      </c>
      <c r="D442" s="15" t="s">
        <v>53</v>
      </c>
      <c r="E442" s="85">
        <v>60000</v>
      </c>
    </row>
    <row r="443" spans="1:5" ht="12.75">
      <c r="A443" s="23"/>
      <c r="B443" s="32"/>
      <c r="C443" s="3">
        <v>4300</v>
      </c>
      <c r="D443" s="15" t="s">
        <v>54</v>
      </c>
      <c r="E443" s="85">
        <v>112000</v>
      </c>
    </row>
    <row r="444" spans="1:6" s="49" customFormat="1" ht="12.75">
      <c r="A444" s="98"/>
      <c r="B444" s="46" t="s">
        <v>335</v>
      </c>
      <c r="C444" s="47"/>
      <c r="D444" s="58" t="s">
        <v>334</v>
      </c>
      <c r="E444" s="84">
        <f>E445</f>
        <v>452500</v>
      </c>
      <c r="F444" s="72"/>
    </row>
    <row r="445" spans="1:5" ht="12.75">
      <c r="A445" s="23"/>
      <c r="B445" s="32"/>
      <c r="C445" s="6">
        <v>4300</v>
      </c>
      <c r="D445" t="s">
        <v>54</v>
      </c>
      <c r="E445" s="85">
        <v>452500</v>
      </c>
    </row>
    <row r="446" spans="1:5" ht="12.75">
      <c r="A446" s="23"/>
      <c r="B446" s="32"/>
      <c r="C446" s="3"/>
      <c r="D446" s="15"/>
      <c r="E446" s="85"/>
    </row>
    <row r="447" spans="1:5" ht="12.75">
      <c r="A447" s="23"/>
      <c r="B447" s="46" t="s">
        <v>336</v>
      </c>
      <c r="C447" s="47"/>
      <c r="D447" s="58" t="s">
        <v>337</v>
      </c>
      <c r="E447" s="84">
        <f>SUM(E448:E448)</f>
        <v>5500</v>
      </c>
    </row>
    <row r="448" spans="1:5" ht="12.75">
      <c r="A448" s="23"/>
      <c r="B448" s="32"/>
      <c r="C448" s="3">
        <v>4270</v>
      </c>
      <c r="D448" s="15" t="s">
        <v>53</v>
      </c>
      <c r="E448" s="85">
        <v>5500</v>
      </c>
    </row>
    <row r="449" spans="1:5" ht="12.75">
      <c r="A449" s="23"/>
      <c r="B449" s="32"/>
      <c r="C449" s="3"/>
      <c r="D449" s="15"/>
      <c r="E449" s="85"/>
    </row>
    <row r="450" spans="1:5" ht="12.75">
      <c r="A450" s="24" t="s">
        <v>67</v>
      </c>
      <c r="B450" s="31"/>
      <c r="C450" s="13"/>
      <c r="D450" s="25" t="s">
        <v>38</v>
      </c>
      <c r="E450" s="84">
        <f>E451</f>
        <v>4000</v>
      </c>
    </row>
    <row r="451" spans="1:5" ht="12.75">
      <c r="A451" s="98"/>
      <c r="B451" s="46" t="s">
        <v>68</v>
      </c>
      <c r="C451" s="47"/>
      <c r="D451" s="59" t="s">
        <v>39</v>
      </c>
      <c r="E451" s="85">
        <f>E452</f>
        <v>4000</v>
      </c>
    </row>
    <row r="452" spans="1:5" ht="12.75">
      <c r="A452" s="98"/>
      <c r="B452" s="46"/>
      <c r="C452" s="3">
        <v>4390</v>
      </c>
      <c r="D452" s="15" t="s">
        <v>177</v>
      </c>
      <c r="E452" s="85">
        <v>4000</v>
      </c>
    </row>
    <row r="453" spans="1:5" ht="12.75">
      <c r="A453" s="23"/>
      <c r="B453" s="32"/>
      <c r="C453" s="3"/>
      <c r="D453" s="15" t="s">
        <v>178</v>
      </c>
      <c r="E453" s="85"/>
    </row>
    <row r="454" spans="1:5" ht="12.75">
      <c r="A454" s="23"/>
      <c r="B454" s="32"/>
      <c r="C454" s="3"/>
      <c r="D454" s="15"/>
      <c r="E454" s="85"/>
    </row>
    <row r="455" spans="1:5" ht="12.75">
      <c r="A455" s="24" t="s">
        <v>114</v>
      </c>
      <c r="B455" s="31"/>
      <c r="C455" s="13"/>
      <c r="D455" s="25" t="s">
        <v>115</v>
      </c>
      <c r="E455" s="88">
        <f>E459+E456</f>
        <v>289000</v>
      </c>
    </row>
    <row r="456" spans="1:6" s="63" customFormat="1" ht="12.75">
      <c r="A456" s="105"/>
      <c r="B456" s="46" t="s">
        <v>244</v>
      </c>
      <c r="C456" s="47"/>
      <c r="D456" s="58" t="s">
        <v>245</v>
      </c>
      <c r="E456" s="84">
        <f>SUM(E457:E458)</f>
        <v>284000</v>
      </c>
      <c r="F456" s="94"/>
    </row>
    <row r="457" spans="1:5" ht="12.75">
      <c r="A457" s="24"/>
      <c r="B457" s="31"/>
      <c r="C457" s="3">
        <v>4300</v>
      </c>
      <c r="D457" s="15" t="s">
        <v>54</v>
      </c>
      <c r="E457" s="89">
        <v>280000</v>
      </c>
    </row>
    <row r="458" spans="1:5" ht="12.75">
      <c r="A458" s="24"/>
      <c r="B458" s="31"/>
      <c r="C458" s="6">
        <v>4530</v>
      </c>
      <c r="D458" t="s">
        <v>167</v>
      </c>
      <c r="E458" s="89">
        <v>4000</v>
      </c>
    </row>
    <row r="459" spans="1:5" ht="12.75">
      <c r="A459" s="23"/>
      <c r="B459" s="46" t="s">
        <v>130</v>
      </c>
      <c r="C459" s="47"/>
      <c r="D459" s="58" t="s">
        <v>1</v>
      </c>
      <c r="E459" s="84">
        <f>SUM(E460:E460)</f>
        <v>5000</v>
      </c>
    </row>
    <row r="460" spans="1:5" ht="12.75">
      <c r="A460" s="23"/>
      <c r="B460" s="32"/>
      <c r="C460" s="3">
        <v>4300</v>
      </c>
      <c r="D460" s="15" t="s">
        <v>54</v>
      </c>
      <c r="E460" s="85">
        <v>5000</v>
      </c>
    </row>
    <row r="461" spans="1:5" ht="12.75">
      <c r="A461" s="23"/>
      <c r="B461" s="32"/>
      <c r="C461" s="3"/>
      <c r="D461" s="15"/>
      <c r="E461" s="85"/>
    </row>
    <row r="462" spans="1:5" ht="12.75">
      <c r="A462" s="24" t="s">
        <v>70</v>
      </c>
      <c r="B462" s="31"/>
      <c r="C462" s="13"/>
      <c r="D462" s="39" t="s">
        <v>128</v>
      </c>
      <c r="E462" s="84">
        <f>E463</f>
        <v>3100</v>
      </c>
    </row>
    <row r="463" spans="1:5" ht="12.75">
      <c r="A463" s="23"/>
      <c r="B463" s="46" t="s">
        <v>76</v>
      </c>
      <c r="C463" s="47"/>
      <c r="D463" s="59" t="s">
        <v>77</v>
      </c>
      <c r="E463" s="85">
        <f>E464</f>
        <v>3100</v>
      </c>
    </row>
    <row r="464" spans="1:5" ht="12.75">
      <c r="A464" s="23"/>
      <c r="B464" s="32"/>
      <c r="C464" s="3">
        <v>4300</v>
      </c>
      <c r="D464" s="14" t="s">
        <v>54</v>
      </c>
      <c r="E464" s="85">
        <v>3100</v>
      </c>
    </row>
    <row r="465" spans="1:5" ht="12.75">
      <c r="A465" s="23"/>
      <c r="B465" s="32"/>
      <c r="C465" s="3"/>
      <c r="D465" s="15"/>
      <c r="E465" s="85"/>
    </row>
    <row r="466" spans="1:5" ht="12.75">
      <c r="A466" s="24" t="s">
        <v>71</v>
      </c>
      <c r="B466" s="31"/>
      <c r="C466" s="13"/>
      <c r="D466" s="39" t="s">
        <v>95</v>
      </c>
      <c r="E466" s="80">
        <f>E469+E473+E483+E491+E495+E467+E478+E501</f>
        <v>6167200</v>
      </c>
    </row>
    <row r="467" spans="1:6" s="63" customFormat="1" ht="12.75">
      <c r="A467" s="105"/>
      <c r="B467" s="46" t="s">
        <v>289</v>
      </c>
      <c r="C467" s="47"/>
      <c r="D467" s="59" t="s">
        <v>290</v>
      </c>
      <c r="E467" s="82">
        <f>E468</f>
        <v>10000</v>
      </c>
      <c r="F467" s="94"/>
    </row>
    <row r="468" spans="1:5" ht="12.75">
      <c r="A468" s="24"/>
      <c r="B468" s="31"/>
      <c r="C468" s="3">
        <v>4510</v>
      </c>
      <c r="D468" s="19" t="s">
        <v>152</v>
      </c>
      <c r="E468" s="90">
        <v>10000</v>
      </c>
    </row>
    <row r="469" spans="1:5" ht="12.75">
      <c r="A469" s="23"/>
      <c r="B469" s="46" t="s">
        <v>96</v>
      </c>
      <c r="C469" s="47"/>
      <c r="D469" s="59" t="s">
        <v>97</v>
      </c>
      <c r="E469" s="82">
        <f>SUM(E470:E472)</f>
        <v>1983500</v>
      </c>
    </row>
    <row r="470" spans="1:5" ht="12.75">
      <c r="A470" s="23"/>
      <c r="B470" s="46"/>
      <c r="C470" s="6">
        <v>4210</v>
      </c>
      <c r="D470" s="2" t="s">
        <v>51</v>
      </c>
      <c r="E470" s="90">
        <v>1000</v>
      </c>
    </row>
    <row r="471" spans="1:7" ht="12.75">
      <c r="A471" s="23"/>
      <c r="B471" s="32"/>
      <c r="C471" s="3">
        <v>4270</v>
      </c>
      <c r="D471" s="15" t="s">
        <v>53</v>
      </c>
      <c r="E471" s="81">
        <v>5000</v>
      </c>
      <c r="G471" s="4"/>
    </row>
    <row r="472" spans="1:7" ht="12.75">
      <c r="A472" s="23"/>
      <c r="B472" s="32"/>
      <c r="C472" s="3">
        <v>4300</v>
      </c>
      <c r="D472" s="14" t="s">
        <v>54</v>
      </c>
      <c r="E472" s="81">
        <v>1977500</v>
      </c>
      <c r="G472" s="4"/>
    </row>
    <row r="473" spans="1:7" ht="12.75">
      <c r="A473" s="23"/>
      <c r="B473" s="46" t="s">
        <v>98</v>
      </c>
      <c r="C473" s="47"/>
      <c r="D473" s="59" t="s">
        <v>99</v>
      </c>
      <c r="E473" s="82">
        <f>SUM(E474:E477)</f>
        <v>594000</v>
      </c>
      <c r="F473"/>
      <c r="G473" s="4"/>
    </row>
    <row r="474" spans="1:6" ht="12.75">
      <c r="A474" s="23"/>
      <c r="B474" s="32"/>
      <c r="C474" s="6">
        <v>4210</v>
      </c>
      <c r="D474" s="2" t="s">
        <v>51</v>
      </c>
      <c r="E474" s="77">
        <v>25000</v>
      </c>
      <c r="F474"/>
    </row>
    <row r="475" spans="1:6" ht="12.75">
      <c r="A475" s="23"/>
      <c r="B475" s="32"/>
      <c r="C475" s="3">
        <v>4260</v>
      </c>
      <c r="D475" s="14" t="s">
        <v>52</v>
      </c>
      <c r="E475" s="77">
        <v>23000</v>
      </c>
      <c r="F475"/>
    </row>
    <row r="476" spans="1:6" ht="12.75">
      <c r="A476" s="23"/>
      <c r="B476" s="32"/>
      <c r="C476" s="3">
        <v>4270</v>
      </c>
      <c r="D476" s="15" t="s">
        <v>53</v>
      </c>
      <c r="E476" s="77">
        <v>36000</v>
      </c>
      <c r="F476"/>
    </row>
    <row r="477" spans="1:6" ht="12.75">
      <c r="A477" s="23"/>
      <c r="B477" s="32"/>
      <c r="C477" s="3">
        <v>4300</v>
      </c>
      <c r="D477" s="14" t="s">
        <v>54</v>
      </c>
      <c r="E477" s="77">
        <v>510000</v>
      </c>
      <c r="F477"/>
    </row>
    <row r="478" spans="1:6" ht="12.75">
      <c r="A478" s="23"/>
      <c r="B478" s="52" t="s">
        <v>308</v>
      </c>
      <c r="C478" s="50"/>
      <c r="D478" s="49" t="s">
        <v>309</v>
      </c>
      <c r="E478" s="82">
        <f>E479</f>
        <v>100000</v>
      </c>
      <c r="F478"/>
    </row>
    <row r="479" spans="1:6" ht="12.75">
      <c r="A479" s="23"/>
      <c r="B479" s="19"/>
      <c r="C479" s="6">
        <v>6230</v>
      </c>
      <c r="D479" t="s">
        <v>293</v>
      </c>
      <c r="E479" s="77">
        <v>100000</v>
      </c>
      <c r="F479"/>
    </row>
    <row r="480" spans="1:6" ht="12.75">
      <c r="A480" s="23"/>
      <c r="B480" s="19"/>
      <c r="C480" s="3"/>
      <c r="D480" s="42" t="s">
        <v>294</v>
      </c>
      <c r="F480"/>
    </row>
    <row r="481" spans="1:6" ht="12.75">
      <c r="A481" s="23"/>
      <c r="B481" s="19"/>
      <c r="C481" s="3"/>
      <c r="D481" s="42" t="s">
        <v>310</v>
      </c>
      <c r="F481"/>
    </row>
    <row r="482" spans="1:6" ht="12.75">
      <c r="A482" s="23"/>
      <c r="B482" s="19"/>
      <c r="C482" s="3"/>
      <c r="D482" s="15" t="s">
        <v>175</v>
      </c>
      <c r="F482"/>
    </row>
    <row r="483" spans="1:6" ht="12.75">
      <c r="A483" s="28"/>
      <c r="B483" s="46" t="s">
        <v>100</v>
      </c>
      <c r="C483" s="47"/>
      <c r="D483" s="59" t="s">
        <v>101</v>
      </c>
      <c r="E483" s="82">
        <f>SUM(E484:E490)</f>
        <v>282000</v>
      </c>
      <c r="F483"/>
    </row>
    <row r="484" spans="1:6" ht="12.75">
      <c r="A484" s="28"/>
      <c r="B484" s="32"/>
      <c r="C484" s="6">
        <v>2360</v>
      </c>
      <c r="D484" t="s">
        <v>207</v>
      </c>
      <c r="E484" s="77">
        <v>1000</v>
      </c>
      <c r="F484"/>
    </row>
    <row r="485" spans="1:6" ht="12.75">
      <c r="A485" s="28"/>
      <c r="B485" s="32"/>
      <c r="D485" t="s">
        <v>208</v>
      </c>
      <c r="F485"/>
    </row>
    <row r="486" spans="1:6" ht="12.75">
      <c r="A486" s="28"/>
      <c r="B486" s="32"/>
      <c r="D486" t="s">
        <v>209</v>
      </c>
      <c r="F486"/>
    </row>
    <row r="487" spans="1:6" ht="12.75">
      <c r="A487" s="28"/>
      <c r="B487" s="32"/>
      <c r="D487" t="s">
        <v>210</v>
      </c>
      <c r="F487" s="49"/>
    </row>
    <row r="488" spans="1:6" ht="12.75">
      <c r="A488" s="28"/>
      <c r="B488" s="32"/>
      <c r="D488" t="s">
        <v>211</v>
      </c>
      <c r="F488"/>
    </row>
    <row r="489" spans="1:6" ht="12.75">
      <c r="A489" s="28"/>
      <c r="B489" s="32"/>
      <c r="C489" s="6">
        <v>4220</v>
      </c>
      <c r="D489" s="2" t="s">
        <v>60</v>
      </c>
      <c r="E489" s="77">
        <v>1000</v>
      </c>
      <c r="F489"/>
    </row>
    <row r="490" spans="1:6" ht="12.75">
      <c r="A490" s="28"/>
      <c r="B490" s="32"/>
      <c r="C490" s="3">
        <v>4300</v>
      </c>
      <c r="D490" s="14" t="s">
        <v>102</v>
      </c>
      <c r="E490" s="77">
        <v>280000</v>
      </c>
      <c r="F490"/>
    </row>
    <row r="491" spans="1:6" ht="12.75">
      <c r="A491" s="28"/>
      <c r="B491" s="46" t="s">
        <v>103</v>
      </c>
      <c r="C491" s="47"/>
      <c r="D491" s="59" t="s">
        <v>104</v>
      </c>
      <c r="E491" s="82">
        <f>SUM(E492:E494)</f>
        <v>3151000</v>
      </c>
      <c r="F491"/>
    </row>
    <row r="492" spans="1:6" ht="12.75">
      <c r="A492" s="23"/>
      <c r="B492" s="19"/>
      <c r="C492" s="3">
        <v>4260</v>
      </c>
      <c r="D492" s="14" t="s">
        <v>52</v>
      </c>
      <c r="E492" s="77">
        <v>1900000</v>
      </c>
      <c r="F492"/>
    </row>
    <row r="493" spans="1:6" ht="12.75">
      <c r="A493" s="23"/>
      <c r="B493" s="19"/>
      <c r="C493" s="3">
        <v>4270</v>
      </c>
      <c r="D493" s="15" t="s">
        <v>53</v>
      </c>
      <c r="E493" s="77">
        <v>1000</v>
      </c>
      <c r="F493"/>
    </row>
    <row r="494" spans="1:6" ht="12.75">
      <c r="A494" s="23"/>
      <c r="B494" s="19"/>
      <c r="C494" s="3">
        <v>4300</v>
      </c>
      <c r="D494" s="14" t="s">
        <v>54</v>
      </c>
      <c r="E494" s="77">
        <v>1250000</v>
      </c>
      <c r="F494"/>
    </row>
    <row r="495" spans="1:6" ht="12.75">
      <c r="A495" s="56"/>
      <c r="B495" s="46" t="s">
        <v>184</v>
      </c>
      <c r="C495" s="47"/>
      <c r="D495" s="48" t="s">
        <v>1</v>
      </c>
      <c r="E495" s="82">
        <f>SUM(E496:E499)</f>
        <v>6700</v>
      </c>
      <c r="F495"/>
    </row>
    <row r="496" spans="1:6" ht="12.75">
      <c r="A496" s="56"/>
      <c r="B496" s="53"/>
      <c r="C496" s="3">
        <v>4270</v>
      </c>
      <c r="D496" s="15" t="s">
        <v>53</v>
      </c>
      <c r="E496" s="77">
        <v>4000</v>
      </c>
      <c r="F496"/>
    </row>
    <row r="497" spans="1:6" ht="12.75">
      <c r="A497" s="56"/>
      <c r="B497" s="53"/>
      <c r="C497" s="3">
        <v>4300</v>
      </c>
      <c r="D497" s="14" t="s">
        <v>54</v>
      </c>
      <c r="E497" s="77">
        <v>2000</v>
      </c>
      <c r="F497"/>
    </row>
    <row r="498" spans="1:6" ht="12.75">
      <c r="A498" s="56"/>
      <c r="B498" s="53"/>
      <c r="C498" s="3">
        <v>4510</v>
      </c>
      <c r="D498" s="42" t="s">
        <v>152</v>
      </c>
      <c r="E498" s="77">
        <v>200</v>
      </c>
      <c r="F498"/>
    </row>
    <row r="499" spans="1:6" ht="12.75">
      <c r="A499" s="32"/>
      <c r="B499" s="19"/>
      <c r="C499" s="6">
        <v>4520</v>
      </c>
      <c r="D499" t="s">
        <v>277</v>
      </c>
      <c r="E499" s="77">
        <v>500</v>
      </c>
      <c r="F499"/>
    </row>
    <row r="500" spans="1:6" ht="12.75">
      <c r="A500" s="32"/>
      <c r="B500" s="19"/>
      <c r="D500" t="s">
        <v>157</v>
      </c>
      <c r="F500"/>
    </row>
    <row r="501" spans="1:6" ht="12.75">
      <c r="A501" s="32"/>
      <c r="B501" s="46" t="s">
        <v>184</v>
      </c>
      <c r="C501" s="47"/>
      <c r="D501" s="48" t="s">
        <v>345</v>
      </c>
      <c r="E501" s="82">
        <f>E503</f>
        <v>40000</v>
      </c>
      <c r="F501"/>
    </row>
    <row r="502" spans="1:6" ht="12.75">
      <c r="A502" s="32"/>
      <c r="B502" s="46"/>
      <c r="C502" s="47"/>
      <c r="D502" s="48" t="s">
        <v>346</v>
      </c>
      <c r="E502" s="82"/>
      <c r="F502"/>
    </row>
    <row r="503" spans="1:6" ht="12.75">
      <c r="A503" s="32"/>
      <c r="B503" s="19"/>
      <c r="C503" s="6">
        <v>4309</v>
      </c>
      <c r="D503" s="14" t="s">
        <v>54</v>
      </c>
      <c r="E503" s="77">
        <v>40000</v>
      </c>
      <c r="F503"/>
    </row>
    <row r="504" spans="1:6" ht="12.75">
      <c r="A504" s="32"/>
      <c r="B504" s="19"/>
      <c r="F504"/>
    </row>
    <row r="505" spans="1:5" ht="12.75">
      <c r="A505" s="24" t="s">
        <v>71</v>
      </c>
      <c r="B505" s="31"/>
      <c r="C505" s="13"/>
      <c r="D505" s="39" t="s">
        <v>95</v>
      </c>
      <c r="E505" s="82">
        <f>E506</f>
        <v>7307400</v>
      </c>
    </row>
    <row r="506" spans="1:6" ht="12.75">
      <c r="A506" s="32"/>
      <c r="B506" s="46" t="s">
        <v>202</v>
      </c>
      <c r="C506" s="47"/>
      <c r="D506" s="59" t="s">
        <v>227</v>
      </c>
      <c r="E506" s="82">
        <f>SUM(E507:E510)</f>
        <v>7307400</v>
      </c>
      <c r="F506"/>
    </row>
    <row r="507" spans="1:6" ht="12.75">
      <c r="A507" s="32"/>
      <c r="B507" s="53"/>
      <c r="C507" s="6">
        <v>4210</v>
      </c>
      <c r="D507" s="2" t="s">
        <v>51</v>
      </c>
      <c r="E507" s="90">
        <v>5000</v>
      </c>
      <c r="F507"/>
    </row>
    <row r="508" spans="1:6" ht="12.75">
      <c r="A508" s="32"/>
      <c r="B508" s="31"/>
      <c r="C508" s="6">
        <v>4300</v>
      </c>
      <c r="D508" t="s">
        <v>54</v>
      </c>
      <c r="E508" s="90">
        <v>7300000</v>
      </c>
      <c r="F508"/>
    </row>
    <row r="509" spans="1:6" ht="12.75">
      <c r="A509" s="32"/>
      <c r="B509" s="31"/>
      <c r="C509" s="3">
        <v>4610</v>
      </c>
      <c r="D509" s="15" t="s">
        <v>183</v>
      </c>
      <c r="E509" s="90">
        <v>400</v>
      </c>
      <c r="F509"/>
    </row>
    <row r="510" spans="1:6" ht="12.75">
      <c r="A510" s="32"/>
      <c r="B510" s="19"/>
      <c r="C510" s="6">
        <v>4700</v>
      </c>
      <c r="D510" t="s">
        <v>160</v>
      </c>
      <c r="E510" s="77">
        <v>2000</v>
      </c>
      <c r="F510"/>
    </row>
    <row r="511" spans="1:6" ht="12.75">
      <c r="A511" s="32"/>
      <c r="B511" s="19"/>
      <c r="D511" t="s">
        <v>161</v>
      </c>
      <c r="F511"/>
    </row>
    <row r="512" spans="1:6" ht="12.75">
      <c r="A512" s="24" t="s">
        <v>72</v>
      </c>
      <c r="B512" s="46"/>
      <c r="C512" s="47"/>
      <c r="D512" s="59" t="s">
        <v>63</v>
      </c>
      <c r="E512" s="82">
        <f>E513</f>
        <v>4000</v>
      </c>
      <c r="F512"/>
    </row>
    <row r="513" spans="1:6" ht="12.75">
      <c r="A513" s="32"/>
      <c r="B513" s="52" t="s">
        <v>264</v>
      </c>
      <c r="C513" s="50"/>
      <c r="D513" s="49" t="s">
        <v>265</v>
      </c>
      <c r="E513" s="82">
        <f>SUM(E514:E515)</f>
        <v>4000</v>
      </c>
      <c r="F513"/>
    </row>
    <row r="514" spans="1:6" ht="12.75">
      <c r="A514" s="32"/>
      <c r="B514" s="19"/>
      <c r="D514" t="s">
        <v>266</v>
      </c>
      <c r="F514"/>
    </row>
    <row r="515" spans="1:6" ht="12.75">
      <c r="A515" s="32"/>
      <c r="B515" s="19"/>
      <c r="C515" s="6">
        <v>4300</v>
      </c>
      <c r="D515" t="s">
        <v>54</v>
      </c>
      <c r="E515" s="77">
        <v>4000</v>
      </c>
      <c r="F515"/>
    </row>
    <row r="516" spans="1:6" ht="12.75">
      <c r="A516" s="32"/>
      <c r="B516" s="19"/>
      <c r="F516"/>
    </row>
    <row r="517" spans="1:6" ht="12.75">
      <c r="A517" s="32"/>
      <c r="B517" s="19"/>
      <c r="F517"/>
    </row>
    <row r="518" spans="1:6" ht="12.75">
      <c r="A518" s="32"/>
      <c r="B518" s="19"/>
      <c r="F518"/>
    </row>
    <row r="519" spans="1:6" ht="12.75">
      <c r="A519" s="32"/>
      <c r="B519" s="19"/>
      <c r="F519"/>
    </row>
    <row r="520" spans="1:4" ht="12.75">
      <c r="A520" s="23"/>
      <c r="B520" s="19"/>
      <c r="C520" s="3"/>
      <c r="D520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2022-02-18T12:07:47Z</cp:lastPrinted>
  <dcterms:created xsi:type="dcterms:W3CDTF">2014-09-04T08:28:49Z</dcterms:created>
  <dcterms:modified xsi:type="dcterms:W3CDTF">2022-02-28T09:10:36Z</dcterms:modified>
  <cp:category/>
  <cp:version/>
  <cp:contentType/>
  <cp:contentStatus/>
</cp:coreProperties>
</file>