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0"/>
  </bookViews>
  <sheets>
    <sheet name="Plan 2022" sheetId="1" r:id="rId1"/>
    <sheet name="Plan 2022r." sheetId="2" r:id="rId2"/>
    <sheet name="Plan 2022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<sst xmlns="http://schemas.openxmlformats.org/spreadsheetml/2006/main" count="1416" uniqueCount="541">
  <si>
    <t>Dz</t>
  </si>
  <si>
    <t>Pozostała działalność</t>
  </si>
  <si>
    <t>Szkoły podstawowe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</si>
  <si>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</si>
  <si>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</si>
  <si>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</si>
  <si>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</si>
  <si>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</si>
  <si>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</si>
  <si>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</si>
  <si>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</si>
  <si>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Oświata i wychowanie</t>
  </si>
  <si>
    <t>Miejski Ośrodek Pomocy Społecznej</t>
  </si>
  <si>
    <t>Załącznik Nr 12</t>
  </si>
  <si>
    <t>Załącznik Nr 17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</si>
  <si>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</si>
  <si>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</si>
  <si>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</si>
  <si>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</si>
  <si>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</si>
  <si>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</si>
  <si>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</si>
  <si>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</si>
  <si>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</si>
  <si>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</si>
  <si>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</si>
  <si>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</si>
  <si>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</si>
  <si>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</si>
  <si>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</si>
  <si>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</si>
  <si>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</si>
  <si>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</si>
  <si>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</si>
  <si>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</si>
  <si>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</si>
  <si>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</si>
  <si>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</si>
  <si>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</si>
  <si>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</si>
  <si>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</si>
  <si>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</si>
  <si>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</si>
  <si>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</si>
  <si>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</si>
  <si>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</si>
  <si>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</si>
  <si>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Instytucje kultury fizycznej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</si>
  <si>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</si>
  <si>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</si>
  <si>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</si>
  <si>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</si>
  <si>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</si>
  <si>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</si>
  <si>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</si>
  <si>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</si>
  <si>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</si>
  <si>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</si>
  <si>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75023</t>
  </si>
  <si>
    <t>Urzędy gmin/miast i miast na prawach powiatu</t>
  </si>
  <si>
    <t>Odpisy na zakładowy fundusz świadczeń socjaln.</t>
  </si>
  <si>
    <t>Wydatki na zakupy inwestycujne jednostek budż.</t>
  </si>
  <si>
    <t>75095</t>
  </si>
  <si>
    <t>Administracja publiczna / zadania własne/</t>
  </si>
  <si>
    <t xml:space="preserve"> </t>
  </si>
  <si>
    <t>60016</t>
  </si>
  <si>
    <t>Transport i łączność / zadania własne/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</si>
  <si>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</si>
  <si>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</si>
  <si>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</si>
  <si>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</si>
  <si>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</si>
  <si>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</si>
  <si>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</si>
  <si>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</si>
  <si>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</si>
  <si>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</si>
  <si>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</si>
  <si>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</si>
  <si>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</si>
  <si>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</si>
  <si>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</si>
  <si>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</si>
  <si>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</si>
  <si>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</si>
  <si>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</si>
  <si>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</si>
  <si>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</si>
  <si>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</si>
  <si>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</si>
  <si>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</si>
  <si>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</si>
  <si>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</si>
  <si>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</si>
  <si>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</si>
  <si>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</si>
  <si>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</si>
  <si>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</si>
  <si>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</si>
  <si>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</si>
  <si>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</si>
  <si>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</si>
  <si>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</si>
  <si>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</si>
  <si>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</si>
  <si>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</si>
  <si>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</si>
  <si>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</si>
  <si>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</si>
  <si>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</si>
  <si>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</si>
  <si>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</si>
  <si>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</si>
  <si>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</si>
  <si>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</si>
  <si>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</si>
  <si>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</si>
  <si>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 xml:space="preserve">Składki na ubezpieczenie zdrowotne opłacane za osoby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</si>
  <si>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</si>
  <si>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</si>
  <si>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</si>
  <si>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</si>
  <si>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</si>
  <si>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</si>
  <si>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</si>
  <si>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</si>
  <si>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</si>
  <si>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</si>
  <si>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</si>
  <si>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</si>
  <si>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</si>
  <si>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</si>
  <si>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</si>
  <si>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</si>
  <si>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</si>
  <si>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</si>
  <si>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</si>
  <si>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</si>
  <si>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</si>
  <si>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</si>
  <si>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</si>
  <si>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</si>
  <si>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</si>
  <si>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Usługi opiekuńcze i specjalistyczne usługi opiekuńcz.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</si>
  <si>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</si>
  <si>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</si>
  <si>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</si>
  <si>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</si>
  <si>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</si>
  <si>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</si>
  <si>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</si>
  <si>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</si>
  <si>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</si>
  <si>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</si>
  <si>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</si>
  <si>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</si>
  <si>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</si>
  <si>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</si>
  <si>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</si>
  <si>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</si>
  <si>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</si>
  <si>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</si>
  <si>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</si>
  <si>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</si>
  <si>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</si>
  <si>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</si>
  <si>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</si>
  <si>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</si>
  <si>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</si>
  <si>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</si>
  <si>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</si>
  <si>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</si>
  <si>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</si>
  <si>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</si>
  <si>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</si>
  <si>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</si>
  <si>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</si>
  <si>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</si>
  <si>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</si>
  <si>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</si>
  <si>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</si>
  <si>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</si>
  <si>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</si>
  <si>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</si>
  <si>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</si>
  <si>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</si>
  <si>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</si>
  <si>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</si>
  <si>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</si>
  <si>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</si>
  <si>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</si>
  <si>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</si>
  <si>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</si>
  <si>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</si>
  <si>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</si>
  <si>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</si>
  <si>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</si>
  <si>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</si>
  <si>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</si>
  <si>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</si>
  <si>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</si>
  <si>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</si>
  <si>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</si>
  <si>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</si>
  <si>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</si>
  <si>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</si>
  <si>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</si>
  <si>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</si>
  <si>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</si>
  <si>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</si>
  <si>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</si>
  <si>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</si>
  <si>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</si>
  <si>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</si>
  <si>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</si>
  <si>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</si>
  <si>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</si>
  <si>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</si>
  <si>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</si>
  <si>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</si>
  <si>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</si>
  <si>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</si>
  <si>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</si>
  <si>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</si>
  <si>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</si>
  <si>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Dotacja podmiotowa z budżetu dla samorządowej</t>
  </si>
  <si>
    <t xml:space="preserve">Biblioteki </t>
  </si>
  <si>
    <t>Podatek od towarów i usług /VAT/</t>
  </si>
  <si>
    <t>Szkolenia pracowników niebędących członkami</t>
  </si>
  <si>
    <t>korpusu służby cywilnej</t>
  </si>
  <si>
    <t>cywilnej</t>
  </si>
  <si>
    <t>Załącznik Nr 18</t>
  </si>
  <si>
    <t>Gospodarka i komunalna i ochrona srodowiska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</si>
  <si>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</si>
  <si>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</si>
  <si>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</si>
  <si>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</si>
  <si>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</si>
  <si>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</si>
  <si>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</si>
  <si>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</si>
  <si>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</si>
  <si>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</si>
  <si>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</si>
  <si>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</si>
  <si>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</si>
  <si>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</si>
  <si>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</si>
  <si>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</si>
  <si>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</si>
  <si>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</si>
  <si>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</si>
  <si>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</si>
  <si>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</si>
  <si>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</si>
  <si>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</si>
  <si>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</si>
  <si>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</si>
  <si>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</si>
  <si>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</si>
  <si>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</si>
  <si>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</si>
  <si>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</si>
  <si>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</si>
  <si>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</si>
  <si>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</si>
  <si>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</si>
  <si>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</si>
  <si>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</si>
  <si>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</si>
  <si>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</si>
  <si>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</si>
  <si>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</si>
  <si>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</si>
  <si>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</si>
  <si>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</si>
  <si>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</si>
  <si>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</si>
  <si>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</si>
  <si>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</si>
  <si>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</si>
  <si>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</si>
  <si>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</si>
  <si>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</si>
  <si>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</si>
  <si>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</si>
  <si>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</si>
  <si>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</si>
  <si>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</si>
  <si>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</si>
  <si>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</si>
  <si>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</si>
  <si>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</si>
  <si>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</si>
  <si>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</si>
  <si>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</si>
  <si>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</si>
  <si>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</si>
  <si>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</si>
  <si>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</si>
  <si>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</si>
  <si>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</si>
  <si>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</si>
  <si>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</si>
  <si>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</si>
  <si>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</si>
  <si>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</si>
  <si>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</si>
  <si>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</si>
  <si>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</si>
  <si>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</si>
  <si>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</si>
  <si>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</si>
  <si>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</si>
  <si>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</si>
  <si>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</si>
  <si>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</si>
  <si>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</si>
  <si>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</si>
  <si>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</si>
  <si>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</si>
  <si>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</si>
  <si>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</si>
  <si>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</si>
  <si>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</si>
  <si>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</si>
  <si>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</si>
  <si>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</si>
  <si>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</si>
  <si>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</si>
  <si>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</si>
  <si>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</si>
  <si>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</si>
  <si>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</si>
  <si>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</si>
  <si>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</si>
  <si>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</si>
  <si>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</si>
  <si>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</si>
  <si>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</si>
  <si>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</si>
  <si>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</si>
  <si>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</si>
  <si>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</si>
  <si>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</si>
  <si>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</si>
  <si>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</si>
  <si>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</si>
  <si>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</si>
  <si>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</si>
  <si>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</si>
  <si>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</si>
  <si>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</si>
  <si>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</si>
  <si>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</si>
  <si>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</si>
  <si>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</si>
  <si>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</si>
  <si>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</si>
  <si>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</si>
  <si>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</si>
  <si>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</si>
  <si>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</si>
  <si>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</si>
  <si>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</si>
  <si>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</si>
  <si>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</si>
  <si>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</si>
  <si>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</si>
  <si>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</si>
  <si>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</si>
  <si>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</si>
  <si>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</si>
  <si>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</si>
  <si>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</si>
  <si>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</si>
  <si>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</si>
  <si>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</si>
  <si>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</si>
  <si>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</si>
  <si>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</si>
  <si>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</si>
  <si>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</si>
  <si>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</si>
  <si>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</si>
  <si>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</si>
  <si>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</si>
  <si>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</si>
  <si>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</si>
  <si>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</si>
  <si>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</si>
  <si>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</si>
  <si>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</si>
  <si>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</si>
  <si>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</si>
  <si>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</si>
  <si>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</si>
  <si>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</si>
  <si>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</si>
  <si>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</si>
  <si>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</si>
  <si>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</si>
  <si>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</si>
  <si>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</si>
  <si>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</si>
  <si>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</si>
  <si>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</si>
  <si>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</si>
  <si>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</si>
  <si>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</si>
  <si>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</si>
  <si>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</si>
  <si>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</si>
  <si>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</si>
  <si>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</si>
  <si>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</si>
  <si>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>Poostała działalność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</si>
  <si>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</si>
  <si>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</si>
  <si>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</si>
  <si>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</si>
  <si>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</si>
  <si>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</si>
  <si>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</si>
  <si>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</si>
  <si>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</si>
  <si>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</si>
  <si>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</si>
  <si>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</si>
  <si>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</si>
  <si>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</si>
  <si>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</si>
  <si>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</si>
  <si>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</si>
  <si>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</si>
  <si>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</si>
  <si>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</si>
  <si>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</si>
  <si>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Dotacje celowe z budzetu na finansowanie lub dofinansowanie kosztów</t>
  </si>
  <si>
    <t>Usługi opiekuńcze i specjalistyczne usługi opiekuńcz. - zadania zlecone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</si>
  <si>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</si>
  <si>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</si>
  <si>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</si>
  <si>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</si>
  <si>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</si>
  <si>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</si>
  <si>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</si>
  <si>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</si>
  <si>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</si>
  <si>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</si>
  <si>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</si>
  <si>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</si>
  <si>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</si>
  <si>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</si>
  <si>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</si>
  <si>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</si>
  <si>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</si>
  <si>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</si>
  <si>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</si>
  <si>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</si>
  <si>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</si>
  <si>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</si>
  <si>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</si>
  <si>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</si>
  <si>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</si>
  <si>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</si>
  <si>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</si>
  <si>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</si>
  <si>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</si>
  <si>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</si>
  <si>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</si>
  <si>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</si>
  <si>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</si>
  <si>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 xml:space="preserve">Środki z Funduszu Przeciwdziałania COVID-19 na finansowanie 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</si>
  <si>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</si>
  <si>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</si>
  <si>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</si>
  <si>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</si>
  <si>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 xml:space="preserve">Dotacja celowa z budżetu dla pozostałych jednostek zaliczanych </t>
  </si>
  <si>
    <t>do sektora finansów publicznych</t>
  </si>
  <si>
    <t>Plan wydatków na rok 2022</t>
  </si>
  <si>
    <t>Plan wydatków na 2022r.</t>
  </si>
  <si>
    <t>Plan 2022r.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</si>
  <si>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</si>
  <si>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</si>
  <si>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</si>
  <si>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</si>
  <si>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</si>
  <si>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</si>
  <si>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</si>
  <si>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Płatne parkowanie</t>
  </si>
  <si>
    <t>Gospodarka mieszkaniowym zasoben gminy</t>
  </si>
  <si>
    <t>6090</t>
  </si>
  <si>
    <t xml:space="preserve">lub dofinansowanie  kosztów realizacji inwestycji i zakupów </t>
  </si>
  <si>
    <t>0430</t>
  </si>
  <si>
    <t>Wpływy z opłaty targowej</t>
  </si>
  <si>
    <t>Wpływy z rożnych rozliczeń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</si>
  <si>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</si>
  <si>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</si>
  <si>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</si>
  <si>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</si>
  <si>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</si>
  <si>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</si>
  <si>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</si>
  <si>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</si>
  <si>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/lokale komunalne użytkowe/</t>
  </si>
  <si>
    <t xml:space="preserve">Pozostała działalność /Miejski Plan Adaprtacji </t>
  </si>
  <si>
    <t>do Zmiany Klimatu/</t>
  </si>
  <si>
    <t>inwestycyjnych zwiazanych z przeciwdziałaniem COVID-19</t>
  </si>
  <si>
    <t>Dodatki  mieszkaniowe</t>
  </si>
  <si>
    <t>Dodatki mieszkaniowe - dodatek energetyczny</t>
  </si>
  <si>
    <t>Ośrodki pomocy społecznej - zadanie zlecone</t>
  </si>
  <si>
    <t xml:space="preserve">Dotacja celowa na pomoc finansową udzielaną między </t>
  </si>
  <si>
    <t>jednostkami samorzadu terytorialnego na dofinansowanie</t>
  </si>
  <si>
    <t>własnych zadań biezacych</t>
  </si>
  <si>
    <t>jednostek sektora finansów publicznych</t>
  </si>
  <si>
    <t xml:space="preserve">realizacji inwestycji i zakupów inwestycyjnych innych </t>
  </si>
  <si>
    <t>Dotacje celowe z budzetu na finansowanie lub dofinansowanie</t>
  </si>
  <si>
    <t xml:space="preserve">kosztów realizacji inwestycji i zakupów inwestycyjnych </t>
  </si>
  <si>
    <t>innych jednostek sektora finansów publicznych</t>
  </si>
  <si>
    <t>6350</t>
  </si>
  <si>
    <t xml:space="preserve">Środki otrzymane z państwowych funduszy celowwych na </t>
  </si>
  <si>
    <t>finansowanie lub dofinansowanie kosztów realizacji inwestycji</t>
  </si>
  <si>
    <t>i zakupów inwestycyjnych jednostek sektora finansów publicznych</t>
  </si>
  <si>
    <t xml:space="preserve">OCHRONA ZDROWIA </t>
  </si>
  <si>
    <t>Pozostała działaność</t>
  </si>
  <si>
    <t>2180</t>
  </si>
  <si>
    <t>lub dofinansowanie  realizacji zadań zwiazanych z przeciwdziałaniem</t>
  </si>
  <si>
    <t>COVID-19</t>
  </si>
  <si>
    <t>Pozostałe zadania zwiazane z gospodarką odpadami</t>
  </si>
  <si>
    <t xml:space="preserve">Pozostała działalność - Fundusz Przeciwdziałania </t>
  </si>
  <si>
    <t>Pozostała działaność - Korpus Wsparcia Seniorów /FP COVID-19/</t>
  </si>
  <si>
    <t>2020</t>
  </si>
  <si>
    <t xml:space="preserve">Dotacja celowa otrzymana z budżetu państwa na zadania bieżące </t>
  </si>
  <si>
    <t xml:space="preserve">realizowane przez gminę na podstawie porozumień z organami </t>
  </si>
  <si>
    <t>administracji rządowej</t>
  </si>
  <si>
    <t>Cmentarze - porozumnienie</t>
  </si>
  <si>
    <t>Pozostała działaność - Dodatek osłonowy</t>
  </si>
  <si>
    <t>Karta Dużej Rodziny - zadanie zlecone</t>
  </si>
  <si>
    <t>do Zarządzenia Nr 30/22</t>
  </si>
  <si>
    <t>z dnia 17.03.2022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</si>
</sst>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6"/>
  <sheetViews>
    <sheetView tabSelected="1" workbookViewId="0" topLeftCell="A391">
      <selection activeCell="D451" sqref="D451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69" customWidth="1"/>
    <col min="6" max="6" width="6.625" style="0" customWidth="1"/>
    <col min="7" max="7" width="22.125" style="69" bestFit="1" customWidth="1"/>
    <col min="9" max="9" width="11.75390625" style="0" bestFit="1" customWidth="1"/>
  </cols>
  <sheetData>
    <row r="1" ht="12.75">
      <c r="E1" s="69" t="s">
        <v>129</v>
      </c>
    </row>
    <row r="2" spans="4:5" ht="12.75">
      <c r="D2" s="7" t="s">
        <v>480</v>
      </c>
      <c r="E2" s="69" t="s">
        <v>539</v>
      </c>
    </row>
    <row r="3" spans="4:5" ht="12.75">
      <c r="D3" s="6" t="s">
        <v>4</v>
      </c>
      <c r="E3" s="69" t="s">
        <v>145</v>
      </c>
    </row>
    <row r="4" spans="4:5" ht="12.75">
      <c r="D4" s="6"/>
      <c r="E4" s="69" t="s">
        <v>540</v>
      </c>
    </row>
    <row r="5" spans="1:7" ht="12.75">
      <c r="A5" s="1" t="s">
        <v>0</v>
      </c>
      <c r="B5" s="1" t="s">
        <v>5</v>
      </c>
      <c r="C5" s="1" t="s">
        <v>6</v>
      </c>
      <c r="D5" s="1" t="s">
        <v>7</v>
      </c>
      <c r="E5" s="72" t="s">
        <v>115</v>
      </c>
      <c r="G5" s="82"/>
    </row>
    <row r="6" spans="1:5" ht="12.75">
      <c r="A6" s="7">
        <v>801</v>
      </c>
      <c r="B6" s="7"/>
      <c r="C6" s="7"/>
      <c r="D6" s="5" t="s">
        <v>11</v>
      </c>
      <c r="E6" s="82">
        <f>SUM(E7+E43+E48+E60+E29)</f>
        <v>7921687.69</v>
      </c>
    </row>
    <row r="7" spans="1:7" s="5" customFormat="1" ht="12.75">
      <c r="A7" s="7"/>
      <c r="B7" s="7">
        <v>80101</v>
      </c>
      <c r="C7" s="7"/>
      <c r="D7" s="5" t="s">
        <v>2</v>
      </c>
      <c r="E7" s="82">
        <f>SUM(E8:E28)</f>
        <v>6727417.69</v>
      </c>
      <c r="G7" s="82"/>
    </row>
    <row r="8" spans="3:9" ht="12.75">
      <c r="C8" s="6">
        <v>3020</v>
      </c>
      <c r="D8" t="s">
        <v>28</v>
      </c>
      <c r="E8" s="69">
        <v>40000</v>
      </c>
      <c r="G8" s="83"/>
      <c r="I8" s="69"/>
    </row>
    <row r="9" spans="3:9" ht="12.75">
      <c r="C9" s="6">
        <v>4010</v>
      </c>
      <c r="D9" t="s">
        <v>29</v>
      </c>
      <c r="E9" s="69">
        <v>844238</v>
      </c>
      <c r="G9" s="83"/>
      <c r="I9" s="69"/>
    </row>
    <row r="10" spans="3:9" ht="12.75">
      <c r="C10" s="6">
        <v>4040</v>
      </c>
      <c r="D10" t="s">
        <v>30</v>
      </c>
      <c r="E10" s="69">
        <v>63150</v>
      </c>
      <c r="G10" s="83"/>
      <c r="I10" s="69"/>
    </row>
    <row r="11" spans="3:9" ht="12.75">
      <c r="C11" s="6">
        <v>4110</v>
      </c>
      <c r="D11" t="s">
        <v>31</v>
      </c>
      <c r="E11" s="69">
        <v>941224.4</v>
      </c>
      <c r="G11" s="83"/>
      <c r="I11" s="69"/>
    </row>
    <row r="12" spans="3:9" ht="12.75">
      <c r="C12" s="6">
        <v>4120</v>
      </c>
      <c r="D12" t="s">
        <v>455</v>
      </c>
      <c r="E12" s="69">
        <v>133965</v>
      </c>
      <c r="G12" s="83"/>
      <c r="I12" s="69"/>
    </row>
    <row r="13" spans="3:9" ht="12.75">
      <c r="C13" s="6">
        <v>4170</v>
      </c>
      <c r="D13" t="s">
        <v>200</v>
      </c>
      <c r="E13" s="69">
        <v>20000</v>
      </c>
      <c r="G13" s="83"/>
      <c r="I13" s="69"/>
    </row>
    <row r="14" spans="3:9" ht="12.75">
      <c r="C14" s="6">
        <v>4210</v>
      </c>
      <c r="D14" t="s">
        <v>32</v>
      </c>
      <c r="E14" s="69">
        <v>60000</v>
      </c>
      <c r="G14" s="83"/>
      <c r="I14" s="69"/>
    </row>
    <row r="15" spans="3:7" ht="12.75">
      <c r="C15" s="6">
        <v>4240</v>
      </c>
      <c r="D15" t="s">
        <v>371</v>
      </c>
      <c r="E15" s="69">
        <v>22000</v>
      </c>
      <c r="G15" s="83"/>
    </row>
    <row r="16" spans="3:7" ht="12.75">
      <c r="C16" s="6">
        <v>4260</v>
      </c>
      <c r="D16" t="s">
        <v>33</v>
      </c>
      <c r="E16" s="69">
        <v>270000</v>
      </c>
      <c r="G16" s="83"/>
    </row>
    <row r="17" spans="3:7" ht="12.75">
      <c r="C17" s="6">
        <v>4270</v>
      </c>
      <c r="D17" t="s">
        <v>34</v>
      </c>
      <c r="E17" s="69">
        <v>24000</v>
      </c>
      <c r="G17" s="83"/>
    </row>
    <row r="18" spans="3:7" ht="12.75">
      <c r="C18" s="6">
        <v>4280</v>
      </c>
      <c r="D18" t="s">
        <v>220</v>
      </c>
      <c r="E18" s="69">
        <v>6000</v>
      </c>
      <c r="G18" s="83"/>
    </row>
    <row r="19" spans="3:7" ht="12.75">
      <c r="C19" s="6">
        <v>4300</v>
      </c>
      <c r="D19" t="s">
        <v>35</v>
      </c>
      <c r="E19" s="69">
        <v>110000</v>
      </c>
      <c r="G19" s="83"/>
    </row>
    <row r="20" spans="3:7" ht="12.75">
      <c r="C20" s="6">
        <v>4360</v>
      </c>
      <c r="D20" t="s">
        <v>289</v>
      </c>
      <c r="E20" s="69">
        <v>15000</v>
      </c>
      <c r="G20" s="83"/>
    </row>
    <row r="21" spans="3:7" ht="12.75">
      <c r="C21" s="6">
        <v>4410</v>
      </c>
      <c r="D21" t="s">
        <v>36</v>
      </c>
      <c r="E21" s="69">
        <v>3600</v>
      </c>
      <c r="G21" s="83"/>
    </row>
    <row r="22" spans="3:7" ht="12.75">
      <c r="C22" s="6">
        <v>4430</v>
      </c>
      <c r="D22" t="s">
        <v>37</v>
      </c>
      <c r="E22" s="69">
        <v>8000</v>
      </c>
      <c r="G22" s="83"/>
    </row>
    <row r="23" spans="3:7" ht="12.75">
      <c r="C23" s="6">
        <v>4440</v>
      </c>
      <c r="D23" t="s">
        <v>38</v>
      </c>
      <c r="E23" s="69">
        <v>203402</v>
      </c>
      <c r="G23" s="83"/>
    </row>
    <row r="24" spans="3:7" ht="12.75">
      <c r="C24" s="6">
        <v>4700</v>
      </c>
      <c r="D24" t="s">
        <v>257</v>
      </c>
      <c r="E24" s="69">
        <v>2000</v>
      </c>
      <c r="G24" s="83"/>
    </row>
    <row r="25" spans="3:7" ht="12.75">
      <c r="C25" s="6">
        <v>4710</v>
      </c>
      <c r="D25" t="s">
        <v>443</v>
      </c>
      <c r="E25" s="69">
        <v>15000</v>
      </c>
      <c r="G25" s="83"/>
    </row>
    <row r="26" spans="3:7" ht="12.75">
      <c r="C26" s="6">
        <v>4790</v>
      </c>
      <c r="D26" t="s">
        <v>483</v>
      </c>
      <c r="E26" s="69">
        <v>3552253</v>
      </c>
      <c r="G26" s="83"/>
    </row>
    <row r="27" spans="3:7" ht="12.75">
      <c r="C27" s="6">
        <v>4800</v>
      </c>
      <c r="D27" t="s">
        <v>484</v>
      </c>
      <c r="E27" s="69">
        <v>326240</v>
      </c>
      <c r="G27" s="83"/>
    </row>
    <row r="28" spans="3:7" ht="12.75">
      <c r="C28" s="6">
        <v>6060</v>
      </c>
      <c r="D28" t="s">
        <v>61</v>
      </c>
      <c r="E28" s="69">
        <v>67345.29</v>
      </c>
      <c r="G28" s="83"/>
    </row>
    <row r="29" spans="2:7" ht="12.75">
      <c r="B29" s="53">
        <v>80107</v>
      </c>
      <c r="C29" s="53"/>
      <c r="D29" s="52" t="s">
        <v>40</v>
      </c>
      <c r="E29" s="84">
        <f>SUM(E30:E41)</f>
        <v>346475</v>
      </c>
      <c r="G29" s="83"/>
    </row>
    <row r="30" spans="3:7" ht="12.75">
      <c r="C30" s="6">
        <v>3020</v>
      </c>
      <c r="D30" t="s">
        <v>28</v>
      </c>
      <c r="E30" s="69">
        <v>2170</v>
      </c>
      <c r="G30" s="83"/>
    </row>
    <row r="31" spans="3:7" ht="12.75">
      <c r="C31" s="6">
        <v>4110</v>
      </c>
      <c r="D31" t="s">
        <v>31</v>
      </c>
      <c r="E31" s="69">
        <v>42303</v>
      </c>
      <c r="G31" s="83"/>
    </row>
    <row r="32" spans="3:7" ht="12.75">
      <c r="C32" s="6">
        <v>4120</v>
      </c>
      <c r="D32" t="s">
        <v>487</v>
      </c>
      <c r="E32" s="69">
        <v>6030</v>
      </c>
      <c r="G32" s="83"/>
    </row>
    <row r="33" spans="3:7" ht="12.75">
      <c r="C33" s="6">
        <v>4210</v>
      </c>
      <c r="D33" t="s">
        <v>32</v>
      </c>
      <c r="E33" s="69">
        <v>4800</v>
      </c>
      <c r="G33" s="83"/>
    </row>
    <row r="34" spans="3:7" ht="12.75">
      <c r="C34" s="6">
        <v>4240</v>
      </c>
      <c r="D34" t="s">
        <v>488</v>
      </c>
      <c r="E34" s="69">
        <v>2000</v>
      </c>
      <c r="G34" s="83"/>
    </row>
    <row r="35" spans="3:7" ht="12.75">
      <c r="C35" s="6">
        <v>4260</v>
      </c>
      <c r="D35" t="s">
        <v>33</v>
      </c>
      <c r="E35" s="69">
        <v>30000</v>
      </c>
      <c r="G35" s="83"/>
    </row>
    <row r="36" spans="3:7" ht="12.75">
      <c r="C36" s="6">
        <v>4270</v>
      </c>
      <c r="D36" t="s">
        <v>34</v>
      </c>
      <c r="E36" s="69">
        <v>800</v>
      </c>
      <c r="G36" s="83"/>
    </row>
    <row r="37" spans="3:7" ht="12.75">
      <c r="C37" s="6">
        <v>4300</v>
      </c>
      <c r="D37" t="s">
        <v>35</v>
      </c>
      <c r="E37" s="69">
        <v>1200</v>
      </c>
      <c r="G37" s="83"/>
    </row>
    <row r="38" spans="3:7" ht="12.75">
      <c r="C38" s="6">
        <v>4440</v>
      </c>
      <c r="D38" t="s">
        <v>38</v>
      </c>
      <c r="E38" s="69">
        <v>11083</v>
      </c>
      <c r="G38" s="83"/>
    </row>
    <row r="39" spans="3:7" ht="12.75">
      <c r="C39" s="6">
        <v>4710</v>
      </c>
      <c r="D39" t="s">
        <v>489</v>
      </c>
      <c r="E39" s="69">
        <v>1000</v>
      </c>
      <c r="G39" s="83"/>
    </row>
    <row r="40" spans="3:7" ht="12.75">
      <c r="C40" s="6">
        <v>4790</v>
      </c>
      <c r="D40" t="s">
        <v>485</v>
      </c>
      <c r="E40" s="69">
        <v>222729</v>
      </c>
      <c r="G40" s="83"/>
    </row>
    <row r="41" spans="3:7" ht="12.75">
      <c r="C41" s="6">
        <v>4800</v>
      </c>
      <c r="D41" t="s">
        <v>486</v>
      </c>
      <c r="E41" s="69">
        <v>22360</v>
      </c>
      <c r="G41" s="83"/>
    </row>
    <row r="42" ht="12.75">
      <c r="G42" s="83"/>
    </row>
    <row r="43" spans="2:5" ht="12.75">
      <c r="B43" s="7">
        <v>80146</v>
      </c>
      <c r="C43" s="7"/>
      <c r="D43" s="5" t="s">
        <v>140</v>
      </c>
      <c r="E43" s="82">
        <f>SUM(E44:E47)</f>
        <v>31814</v>
      </c>
    </row>
    <row r="44" spans="2:5" ht="12.75">
      <c r="B44" s="7"/>
      <c r="C44" s="6">
        <v>4210</v>
      </c>
      <c r="D44" t="s">
        <v>32</v>
      </c>
      <c r="E44" s="103">
        <v>6000</v>
      </c>
    </row>
    <row r="45" spans="2:5" ht="12.75">
      <c r="B45" s="7"/>
      <c r="C45" s="6">
        <v>4300</v>
      </c>
      <c r="D45" t="s">
        <v>35</v>
      </c>
      <c r="E45" s="103">
        <v>4690</v>
      </c>
    </row>
    <row r="46" spans="3:5" ht="12.75">
      <c r="C46" s="6">
        <v>4410</v>
      </c>
      <c r="D46" t="s">
        <v>36</v>
      </c>
      <c r="E46" s="69">
        <v>2124</v>
      </c>
    </row>
    <row r="47" spans="3:5" ht="12.75">
      <c r="C47" s="6">
        <v>4700</v>
      </c>
      <c r="D47" t="s">
        <v>257</v>
      </c>
      <c r="E47" s="69">
        <v>19000</v>
      </c>
    </row>
    <row r="48" spans="2:5" ht="12.75">
      <c r="B48" s="53">
        <v>80148</v>
      </c>
      <c r="C48" s="53"/>
      <c r="D48" s="52" t="s">
        <v>295</v>
      </c>
      <c r="E48" s="84">
        <f>SUM(E49:E59)</f>
        <v>476417</v>
      </c>
    </row>
    <row r="49" spans="2:5" ht="12.75">
      <c r="B49" s="53"/>
      <c r="C49" s="6">
        <v>3020</v>
      </c>
      <c r="D49" t="s">
        <v>28</v>
      </c>
      <c r="E49" s="103">
        <v>8500</v>
      </c>
    </row>
    <row r="50" spans="3:5" ht="12.75">
      <c r="C50" s="6">
        <v>4010</v>
      </c>
      <c r="D50" t="s">
        <v>29</v>
      </c>
      <c r="E50" s="103">
        <v>350104</v>
      </c>
    </row>
    <row r="51" spans="3:5" ht="12.75">
      <c r="C51" s="6">
        <v>4040</v>
      </c>
      <c r="D51" t="s">
        <v>30</v>
      </c>
      <c r="E51" s="103">
        <v>24500</v>
      </c>
    </row>
    <row r="52" spans="3:5" ht="12.75">
      <c r="C52" s="6">
        <v>4110</v>
      </c>
      <c r="D52" t="s">
        <v>31</v>
      </c>
      <c r="E52" s="103">
        <v>57304</v>
      </c>
    </row>
    <row r="53" spans="3:5" ht="12.75">
      <c r="C53" s="6">
        <v>4120</v>
      </c>
      <c r="D53" t="s">
        <v>455</v>
      </c>
      <c r="E53" s="103">
        <v>8168</v>
      </c>
    </row>
    <row r="54" spans="3:5" ht="12.75">
      <c r="C54" s="6">
        <v>4210</v>
      </c>
      <c r="D54" t="s">
        <v>32</v>
      </c>
      <c r="E54" s="103">
        <v>4800</v>
      </c>
    </row>
    <row r="55" spans="3:5" ht="12.75">
      <c r="C55" s="6">
        <v>4260</v>
      </c>
      <c r="D55" t="s">
        <v>33</v>
      </c>
      <c r="E55" s="103">
        <v>8000</v>
      </c>
    </row>
    <row r="56" spans="3:5" ht="12.75">
      <c r="C56" s="6">
        <v>4270</v>
      </c>
      <c r="D56" t="s">
        <v>34</v>
      </c>
      <c r="E56" s="103">
        <v>1200</v>
      </c>
    </row>
    <row r="57" spans="3:5" ht="12.75">
      <c r="C57" s="6">
        <v>4300</v>
      </c>
      <c r="D57" t="s">
        <v>35</v>
      </c>
      <c r="E57" s="103">
        <v>1200</v>
      </c>
    </row>
    <row r="58" spans="3:5" ht="12.75">
      <c r="C58" s="6">
        <v>4440</v>
      </c>
      <c r="D58" t="s">
        <v>38</v>
      </c>
      <c r="E58" s="103">
        <v>11641</v>
      </c>
    </row>
    <row r="59" spans="3:5" ht="12.75">
      <c r="C59" s="6">
        <v>4710</v>
      </c>
      <c r="D59" t="s">
        <v>443</v>
      </c>
      <c r="E59" s="103">
        <v>1000</v>
      </c>
    </row>
    <row r="60" spans="2:5" ht="12.75">
      <c r="B60" s="53">
        <v>80150</v>
      </c>
      <c r="C60" s="53"/>
      <c r="D60" s="110" t="s">
        <v>372</v>
      </c>
      <c r="E60" s="84">
        <f>SUM(E64:E73)</f>
        <v>339564</v>
      </c>
    </row>
    <row r="61" ht="12.75">
      <c r="D61" s="110" t="s">
        <v>373</v>
      </c>
    </row>
    <row r="62" ht="12.75">
      <c r="D62" s="110" t="s">
        <v>374</v>
      </c>
    </row>
    <row r="63" ht="12.75">
      <c r="D63" s="112" t="s">
        <v>375</v>
      </c>
    </row>
    <row r="64" spans="3:5" ht="12.75">
      <c r="C64" s="6">
        <v>3020</v>
      </c>
      <c r="D64" t="s">
        <v>28</v>
      </c>
      <c r="E64" s="69">
        <v>2190</v>
      </c>
    </row>
    <row r="65" spans="3:5" ht="12.75">
      <c r="C65" s="6">
        <v>4110</v>
      </c>
      <c r="D65" t="s">
        <v>31</v>
      </c>
      <c r="E65" s="69">
        <v>43381</v>
      </c>
    </row>
    <row r="66" spans="3:5" ht="12.75">
      <c r="C66" s="6">
        <v>4120</v>
      </c>
      <c r="D66" t="s">
        <v>455</v>
      </c>
      <c r="E66" s="69">
        <v>6183</v>
      </c>
    </row>
    <row r="67" spans="3:5" ht="12.75">
      <c r="C67" s="6">
        <v>4210</v>
      </c>
      <c r="D67" t="s">
        <v>32</v>
      </c>
      <c r="E67" s="69">
        <v>6687</v>
      </c>
    </row>
    <row r="68" spans="3:5" ht="12.75">
      <c r="C68" s="6">
        <v>4240</v>
      </c>
      <c r="D68" t="s">
        <v>371</v>
      </c>
      <c r="E68" s="69">
        <v>2000</v>
      </c>
    </row>
    <row r="69" spans="3:5" ht="12.75">
      <c r="C69" s="6">
        <v>4270</v>
      </c>
      <c r="D69" t="s">
        <v>34</v>
      </c>
      <c r="E69" s="69">
        <v>1500</v>
      </c>
    </row>
    <row r="70" spans="3:5" ht="12.75">
      <c r="C70" s="6">
        <v>4440</v>
      </c>
      <c r="D70" t="s">
        <v>38</v>
      </c>
      <c r="E70" s="69">
        <v>10266</v>
      </c>
    </row>
    <row r="71" spans="3:5" ht="12.75">
      <c r="C71" s="6">
        <v>4710</v>
      </c>
      <c r="D71" t="s">
        <v>443</v>
      </c>
      <c r="E71" s="69">
        <v>1000</v>
      </c>
    </row>
    <row r="72" spans="3:5" ht="12.75">
      <c r="C72" s="6">
        <v>4790</v>
      </c>
      <c r="D72" t="s">
        <v>485</v>
      </c>
      <c r="E72" s="69">
        <v>243007</v>
      </c>
    </row>
    <row r="73" spans="3:5" ht="12.75">
      <c r="C73" s="6">
        <v>4800</v>
      </c>
      <c r="D73" t="s">
        <v>486</v>
      </c>
      <c r="E73" s="69">
        <v>23350</v>
      </c>
    </row>
    <row r="75" spans="1:5" ht="12.75">
      <c r="A75" s="7">
        <v>854</v>
      </c>
      <c r="B75" s="7"/>
      <c r="C75" s="7"/>
      <c r="D75" s="5" t="s">
        <v>39</v>
      </c>
      <c r="E75" s="82">
        <f>SUM(E76)</f>
        <v>103800</v>
      </c>
    </row>
    <row r="76" spans="1:7" s="52" customFormat="1" ht="12.75">
      <c r="A76" s="53"/>
      <c r="B76" s="53">
        <v>85416</v>
      </c>
      <c r="C76" s="53"/>
      <c r="D76" s="52" t="s">
        <v>418</v>
      </c>
      <c r="E76" s="84">
        <f>SUM(E77:E77)</f>
        <v>103800</v>
      </c>
      <c r="G76" s="84"/>
    </row>
    <row r="77" spans="3:5" ht="12.75">
      <c r="C77" s="6">
        <v>3240</v>
      </c>
      <c r="D77" s="54" t="s">
        <v>199</v>
      </c>
      <c r="E77" s="69">
        <v>103800</v>
      </c>
    </row>
    <row r="78" ht="12.75">
      <c r="D78" s="54"/>
    </row>
    <row r="79" ht="12.75">
      <c r="D79" s="54"/>
    </row>
    <row r="80" ht="13.5" customHeight="1">
      <c r="D80" s="52"/>
    </row>
    <row r="81" ht="13.5" customHeight="1"/>
    <row r="82" ht="13.5" customHeight="1">
      <c r="D82" s="52"/>
    </row>
    <row r="83" ht="12.75">
      <c r="E83" s="69" t="s">
        <v>201</v>
      </c>
    </row>
    <row r="84" spans="4:5" ht="12.75">
      <c r="D84" s="7" t="s">
        <v>480</v>
      </c>
      <c r="E84" s="69" t="s">
        <v>539</v>
      </c>
    </row>
    <row r="85" spans="4:5" ht="12.75">
      <c r="D85" s="6" t="s">
        <v>9</v>
      </c>
      <c r="E85" s="69" t="s">
        <v>145</v>
      </c>
    </row>
    <row r="86" spans="4:5" ht="12.75">
      <c r="D86" s="6"/>
      <c r="E86" s="69" t="s">
        <v>540</v>
      </c>
    </row>
    <row r="87" spans="1:5" ht="12.75">
      <c r="A87" s="1" t="s">
        <v>0</v>
      </c>
      <c r="B87" s="1" t="s">
        <v>5</v>
      </c>
      <c r="C87" s="1" t="s">
        <v>6</v>
      </c>
      <c r="D87" s="1" t="s">
        <v>7</v>
      </c>
      <c r="E87" s="72" t="s">
        <v>115</v>
      </c>
    </row>
    <row r="88" spans="1:5" ht="12.75">
      <c r="A88" s="7">
        <v>801</v>
      </c>
      <c r="B88" s="7"/>
      <c r="C88" s="7"/>
      <c r="D88" s="5" t="s">
        <v>11</v>
      </c>
      <c r="E88" s="82">
        <f>SUM(E89+E125+E130+E142+E111)</f>
        <v>6134226.3</v>
      </c>
    </row>
    <row r="89" spans="1:7" s="5" customFormat="1" ht="12.75">
      <c r="A89" s="7"/>
      <c r="B89" s="7">
        <v>80101</v>
      </c>
      <c r="C89" s="7"/>
      <c r="D89" s="5" t="s">
        <v>2</v>
      </c>
      <c r="E89" s="82">
        <f>SUM(E90:E110)</f>
        <v>5172534.3</v>
      </c>
      <c r="G89" s="82"/>
    </row>
    <row r="90" spans="3:5" ht="12.75">
      <c r="C90" s="6">
        <v>3020</v>
      </c>
      <c r="D90" t="s">
        <v>28</v>
      </c>
      <c r="E90" s="69">
        <v>35000</v>
      </c>
    </row>
    <row r="91" spans="3:5" ht="12.75">
      <c r="C91" s="6">
        <v>4010</v>
      </c>
      <c r="D91" t="s">
        <v>29</v>
      </c>
      <c r="E91" s="69">
        <v>443562</v>
      </c>
    </row>
    <row r="92" spans="3:5" ht="12.75">
      <c r="C92" s="6">
        <v>4040</v>
      </c>
      <c r="D92" t="s">
        <v>30</v>
      </c>
      <c r="E92" s="69">
        <v>32000</v>
      </c>
    </row>
    <row r="93" spans="3:5" ht="12.75">
      <c r="C93" s="6">
        <v>4110</v>
      </c>
      <c r="D93" t="s">
        <v>31</v>
      </c>
      <c r="E93" s="69">
        <v>760711.1</v>
      </c>
    </row>
    <row r="94" spans="3:5" ht="12.75">
      <c r="C94" s="6">
        <v>4120</v>
      </c>
      <c r="D94" t="s">
        <v>455</v>
      </c>
      <c r="E94" s="69">
        <v>108470</v>
      </c>
    </row>
    <row r="95" spans="3:5" ht="12.75">
      <c r="C95" s="6">
        <v>4170</v>
      </c>
      <c r="D95" t="s">
        <v>200</v>
      </c>
      <c r="E95" s="69">
        <v>15000</v>
      </c>
    </row>
    <row r="96" spans="3:5" ht="12.75">
      <c r="C96" s="6">
        <v>4210</v>
      </c>
      <c r="D96" t="s">
        <v>32</v>
      </c>
      <c r="E96" s="69">
        <v>40000</v>
      </c>
    </row>
    <row r="97" spans="3:5" ht="12.75">
      <c r="C97" s="6">
        <v>4240</v>
      </c>
      <c r="D97" t="s">
        <v>371</v>
      </c>
      <c r="E97" s="69">
        <v>16000</v>
      </c>
    </row>
    <row r="98" spans="3:5" ht="12.75">
      <c r="C98" s="6">
        <v>4260</v>
      </c>
      <c r="D98" t="s">
        <v>33</v>
      </c>
      <c r="E98" s="69">
        <v>190000</v>
      </c>
    </row>
    <row r="99" spans="3:5" ht="12.75">
      <c r="C99" s="6">
        <v>4270</v>
      </c>
      <c r="D99" t="s">
        <v>34</v>
      </c>
      <c r="E99" s="69">
        <v>12000</v>
      </c>
    </row>
    <row r="100" spans="3:5" ht="12.75">
      <c r="C100" s="6">
        <v>4280</v>
      </c>
      <c r="D100" t="s">
        <v>220</v>
      </c>
      <c r="E100" s="69">
        <v>3000</v>
      </c>
    </row>
    <row r="101" spans="3:5" ht="12.75">
      <c r="C101" s="6">
        <v>4300</v>
      </c>
      <c r="D101" t="s">
        <v>35</v>
      </c>
      <c r="E101" s="69">
        <v>60000</v>
      </c>
    </row>
    <row r="102" spans="3:5" ht="12.75">
      <c r="C102" s="6">
        <v>4360</v>
      </c>
      <c r="D102" t="s">
        <v>289</v>
      </c>
      <c r="E102" s="69">
        <v>9000</v>
      </c>
    </row>
    <row r="103" spans="3:5" ht="12.75">
      <c r="C103" s="6">
        <v>4410</v>
      </c>
      <c r="D103" t="s">
        <v>36</v>
      </c>
      <c r="E103" s="69">
        <v>1800</v>
      </c>
    </row>
    <row r="104" spans="3:5" ht="12.75">
      <c r="C104" s="6">
        <v>4430</v>
      </c>
      <c r="D104" t="s">
        <v>37</v>
      </c>
      <c r="E104" s="69">
        <v>5500</v>
      </c>
    </row>
    <row r="105" spans="3:5" ht="12.75">
      <c r="C105" s="6">
        <v>4440</v>
      </c>
      <c r="D105" t="s">
        <v>38</v>
      </c>
      <c r="E105" s="69">
        <v>155336</v>
      </c>
    </row>
    <row r="106" spans="3:5" ht="12.75">
      <c r="C106" s="6">
        <v>4700</v>
      </c>
      <c r="D106" t="s">
        <v>256</v>
      </c>
      <c r="E106" s="69">
        <v>1000</v>
      </c>
    </row>
    <row r="107" spans="1:7" ht="12.75">
      <c r="A107"/>
      <c r="C107" s="6">
        <v>4710</v>
      </c>
      <c r="D107" t="s">
        <v>443</v>
      </c>
      <c r="E107" s="69">
        <v>8000</v>
      </c>
      <c r="G107"/>
    </row>
    <row r="108" spans="1:7" ht="12.75">
      <c r="A108"/>
      <c r="C108" s="6">
        <v>4790</v>
      </c>
      <c r="D108" t="s">
        <v>483</v>
      </c>
      <c r="E108" s="69">
        <v>2945770</v>
      </c>
      <c r="G108"/>
    </row>
    <row r="109" spans="1:7" ht="12.75">
      <c r="A109"/>
      <c r="C109" s="46">
        <v>4800</v>
      </c>
      <c r="D109" s="9" t="s">
        <v>484</v>
      </c>
      <c r="E109" s="69">
        <v>270000</v>
      </c>
      <c r="G109"/>
    </row>
    <row r="110" spans="1:7" ht="12.75">
      <c r="A110"/>
      <c r="C110" s="6">
        <v>6060</v>
      </c>
      <c r="D110" t="s">
        <v>61</v>
      </c>
      <c r="E110" s="69">
        <v>60385.2</v>
      </c>
      <c r="G110"/>
    </row>
    <row r="111" spans="1:7" ht="12.75">
      <c r="A111"/>
      <c r="B111" s="53">
        <v>80107</v>
      </c>
      <c r="C111" s="53"/>
      <c r="D111" s="52" t="s">
        <v>40</v>
      </c>
      <c r="E111" s="84">
        <f>SUM(E112:E123)</f>
        <v>304443</v>
      </c>
      <c r="G111"/>
    </row>
    <row r="112" spans="1:7" ht="12.75">
      <c r="A112"/>
      <c r="C112" s="6">
        <v>3020</v>
      </c>
      <c r="D112" t="s">
        <v>28</v>
      </c>
      <c r="E112" s="69">
        <v>580</v>
      </c>
      <c r="G112"/>
    </row>
    <row r="113" spans="1:7" ht="12.75">
      <c r="A113"/>
      <c r="C113" s="6">
        <v>4110</v>
      </c>
      <c r="D113" t="s">
        <v>31</v>
      </c>
      <c r="E113" s="69">
        <v>36630</v>
      </c>
      <c r="G113"/>
    </row>
    <row r="114" spans="1:7" ht="12.75">
      <c r="A114"/>
      <c r="C114" s="6">
        <v>4120</v>
      </c>
      <c r="D114" t="s">
        <v>487</v>
      </c>
      <c r="E114" s="69">
        <v>5220</v>
      </c>
      <c r="G114"/>
    </row>
    <row r="115" spans="1:7" ht="12.75">
      <c r="A115"/>
      <c r="C115" s="6">
        <v>4210</v>
      </c>
      <c r="D115" t="s">
        <v>32</v>
      </c>
      <c r="E115" s="69">
        <v>2400</v>
      </c>
      <c r="G115"/>
    </row>
    <row r="116" spans="1:7" ht="12.75">
      <c r="A116"/>
      <c r="C116" s="6">
        <v>4240</v>
      </c>
      <c r="D116" t="s">
        <v>488</v>
      </c>
      <c r="E116" s="69">
        <v>1000</v>
      </c>
      <c r="G116"/>
    </row>
    <row r="117" spans="1:7" ht="12.75">
      <c r="A117"/>
      <c r="C117" s="6">
        <v>4260</v>
      </c>
      <c r="D117" t="s">
        <v>33</v>
      </c>
      <c r="E117" s="69">
        <v>15000</v>
      </c>
      <c r="G117"/>
    </row>
    <row r="118" spans="1:7" ht="12.75">
      <c r="A118"/>
      <c r="C118" s="6">
        <v>4270</v>
      </c>
      <c r="D118" t="s">
        <v>34</v>
      </c>
      <c r="E118" s="69">
        <v>400</v>
      </c>
      <c r="G118"/>
    </row>
    <row r="119" spans="1:7" ht="12.75">
      <c r="A119"/>
      <c r="C119" s="6">
        <v>4300</v>
      </c>
      <c r="D119" t="s">
        <v>35</v>
      </c>
      <c r="E119" s="69">
        <v>600</v>
      </c>
      <c r="G119"/>
    </row>
    <row r="120" spans="1:7" ht="12.75">
      <c r="A120"/>
      <c r="C120" s="6">
        <v>4440</v>
      </c>
      <c r="D120" t="s">
        <v>38</v>
      </c>
      <c r="E120" s="69">
        <v>12113</v>
      </c>
      <c r="G120"/>
    </row>
    <row r="121" spans="1:7" ht="12.75">
      <c r="A121"/>
      <c r="C121" s="6">
        <v>4710</v>
      </c>
      <c r="D121" t="s">
        <v>489</v>
      </c>
      <c r="E121" s="69">
        <v>500</v>
      </c>
      <c r="G121"/>
    </row>
    <row r="122" spans="1:7" ht="12.75">
      <c r="A122"/>
      <c r="C122" s="6">
        <v>4790</v>
      </c>
      <c r="D122" t="s">
        <v>485</v>
      </c>
      <c r="E122" s="69">
        <v>211000</v>
      </c>
      <c r="G122"/>
    </row>
    <row r="123" spans="1:7" ht="12.75">
      <c r="A123"/>
      <c r="C123" s="6">
        <v>4800</v>
      </c>
      <c r="D123" t="s">
        <v>486</v>
      </c>
      <c r="E123" s="69">
        <v>19000</v>
      </c>
      <c r="G123"/>
    </row>
    <row r="124" spans="1:7" ht="12.75">
      <c r="A124"/>
      <c r="C124" s="46"/>
      <c r="D124" s="9"/>
      <c r="G124"/>
    </row>
    <row r="125" spans="1:7" ht="12.75">
      <c r="A125"/>
      <c r="B125" s="7">
        <v>80146</v>
      </c>
      <c r="C125" s="7"/>
      <c r="D125" s="5" t="s">
        <v>140</v>
      </c>
      <c r="E125" s="82">
        <f>SUM(E126:E129)</f>
        <v>26427</v>
      </c>
      <c r="G125"/>
    </row>
    <row r="126" spans="1:7" ht="12.75">
      <c r="A126"/>
      <c r="B126" s="7"/>
      <c r="C126" s="6">
        <v>4210</v>
      </c>
      <c r="D126" t="s">
        <v>32</v>
      </c>
      <c r="E126" s="86">
        <v>6000</v>
      </c>
      <c r="G126"/>
    </row>
    <row r="127" spans="1:7" ht="12.75">
      <c r="A127"/>
      <c r="C127" s="6">
        <v>4300</v>
      </c>
      <c r="D127" t="s">
        <v>35</v>
      </c>
      <c r="E127" s="69">
        <v>3000</v>
      </c>
      <c r="G127"/>
    </row>
    <row r="128" spans="1:7" ht="12.75">
      <c r="A128"/>
      <c r="C128" s="6">
        <v>4410</v>
      </c>
      <c r="D128" t="s">
        <v>36</v>
      </c>
      <c r="E128" s="69">
        <v>2304</v>
      </c>
      <c r="G128"/>
    </row>
    <row r="129" spans="1:7" ht="12.75">
      <c r="A129"/>
      <c r="C129" s="6">
        <v>4700</v>
      </c>
      <c r="D129" t="s">
        <v>256</v>
      </c>
      <c r="E129" s="69">
        <v>15123</v>
      </c>
      <c r="G129"/>
    </row>
    <row r="130" spans="1:7" ht="12.75">
      <c r="A130"/>
      <c r="B130" s="53">
        <v>80148</v>
      </c>
      <c r="C130" s="53"/>
      <c r="D130" s="52" t="s">
        <v>295</v>
      </c>
      <c r="E130" s="84">
        <f>SUM(E131:E141)</f>
        <v>386778</v>
      </c>
      <c r="G130"/>
    </row>
    <row r="131" spans="1:7" ht="12.75">
      <c r="A131"/>
      <c r="B131" s="53"/>
      <c r="C131" s="6">
        <v>3020</v>
      </c>
      <c r="D131" t="s">
        <v>28</v>
      </c>
      <c r="E131" s="103">
        <v>3000</v>
      </c>
      <c r="G131"/>
    </row>
    <row r="132" spans="1:7" ht="12.75">
      <c r="A132"/>
      <c r="C132" s="6">
        <v>4010</v>
      </c>
      <c r="D132" t="s">
        <v>29</v>
      </c>
      <c r="E132" s="69">
        <v>297560</v>
      </c>
      <c r="G132"/>
    </row>
    <row r="133" spans="1:7" ht="12.75">
      <c r="A133"/>
      <c r="C133" s="6">
        <v>4040</v>
      </c>
      <c r="D133" t="s">
        <v>30</v>
      </c>
      <c r="E133" s="69">
        <v>19000</v>
      </c>
      <c r="G133"/>
    </row>
    <row r="134" spans="1:7" ht="12.75">
      <c r="A134"/>
      <c r="C134" s="6">
        <v>4110</v>
      </c>
      <c r="D134" t="s">
        <v>31</v>
      </c>
      <c r="E134" s="69">
        <v>42780</v>
      </c>
      <c r="G134"/>
    </row>
    <row r="135" spans="1:7" ht="12.75">
      <c r="A135"/>
      <c r="C135" s="6">
        <v>4120</v>
      </c>
      <c r="D135" t="s">
        <v>455</v>
      </c>
      <c r="E135" s="69">
        <v>6100</v>
      </c>
      <c r="G135"/>
    </row>
    <row r="136" spans="1:7" ht="12.75">
      <c r="A136"/>
      <c r="C136" s="6">
        <v>4210</v>
      </c>
      <c r="D136" t="s">
        <v>32</v>
      </c>
      <c r="E136" s="69">
        <v>2400</v>
      </c>
      <c r="G136"/>
    </row>
    <row r="137" spans="1:7" ht="12.75">
      <c r="A137"/>
      <c r="C137" s="6">
        <v>4260</v>
      </c>
      <c r="D137" t="s">
        <v>33</v>
      </c>
      <c r="E137" s="69">
        <v>4000</v>
      </c>
      <c r="G137"/>
    </row>
    <row r="138" spans="1:7" ht="12.75">
      <c r="A138"/>
      <c r="C138" s="6">
        <v>4270</v>
      </c>
      <c r="D138" t="s">
        <v>34</v>
      </c>
      <c r="E138" s="69">
        <v>600</v>
      </c>
      <c r="G138"/>
    </row>
    <row r="139" spans="1:7" ht="12.75">
      <c r="A139"/>
      <c r="C139" s="6">
        <v>4300</v>
      </c>
      <c r="D139" t="s">
        <v>35</v>
      </c>
      <c r="E139" s="69">
        <v>600</v>
      </c>
      <c r="G139"/>
    </row>
    <row r="140" spans="1:7" ht="12.75">
      <c r="A140"/>
      <c r="C140" s="6">
        <v>4440</v>
      </c>
      <c r="D140" t="s">
        <v>38</v>
      </c>
      <c r="E140" s="69">
        <v>10238</v>
      </c>
      <c r="G140"/>
    </row>
    <row r="141" spans="1:7" ht="12.75">
      <c r="A141"/>
      <c r="C141" s="6">
        <v>4710</v>
      </c>
      <c r="D141" t="s">
        <v>443</v>
      </c>
      <c r="E141" s="69">
        <v>500</v>
      </c>
      <c r="G141"/>
    </row>
    <row r="142" spans="1:7" ht="12.75">
      <c r="A142"/>
      <c r="B142" s="53">
        <v>80150</v>
      </c>
      <c r="C142" s="53"/>
      <c r="D142" s="110" t="s">
        <v>372</v>
      </c>
      <c r="E142" s="84">
        <f>SUM(E146:E153)</f>
        <v>244044</v>
      </c>
      <c r="G142"/>
    </row>
    <row r="143" spans="1:7" ht="12.75">
      <c r="A143"/>
      <c r="D143" s="110" t="s">
        <v>373</v>
      </c>
      <c r="G143"/>
    </row>
    <row r="144" spans="1:7" ht="12.75">
      <c r="A144"/>
      <c r="D144" s="110" t="s">
        <v>374</v>
      </c>
      <c r="G144"/>
    </row>
    <row r="145" spans="1:7" ht="12.75">
      <c r="A145"/>
      <c r="D145" s="112" t="s">
        <v>375</v>
      </c>
      <c r="G145"/>
    </row>
    <row r="146" spans="1:7" ht="12.75">
      <c r="A146"/>
      <c r="C146" s="6">
        <v>3020</v>
      </c>
      <c r="D146" t="s">
        <v>28</v>
      </c>
      <c r="E146" s="69">
        <v>550</v>
      </c>
      <c r="G146"/>
    </row>
    <row r="147" spans="3:5" ht="12.75">
      <c r="C147" s="6">
        <v>4110</v>
      </c>
      <c r="D147" t="s">
        <v>31</v>
      </c>
      <c r="E147" s="69">
        <v>33470</v>
      </c>
    </row>
    <row r="148" spans="3:5" ht="12.75">
      <c r="C148" s="6">
        <v>4120</v>
      </c>
      <c r="D148" t="s">
        <v>455</v>
      </c>
      <c r="E148" s="69">
        <v>4770</v>
      </c>
    </row>
    <row r="149" spans="3:5" ht="12.75">
      <c r="C149" s="6">
        <v>4240</v>
      </c>
      <c r="D149" t="s">
        <v>371</v>
      </c>
      <c r="E149" s="69">
        <v>1000</v>
      </c>
    </row>
    <row r="150" spans="3:5" ht="12.75">
      <c r="C150" s="6">
        <v>4440</v>
      </c>
      <c r="D150" t="s">
        <v>38</v>
      </c>
      <c r="E150" s="69">
        <v>9085</v>
      </c>
    </row>
    <row r="151" spans="3:5" ht="12.75">
      <c r="C151" s="6">
        <v>4710</v>
      </c>
      <c r="D151" t="s">
        <v>443</v>
      </c>
      <c r="E151" s="69">
        <v>500</v>
      </c>
    </row>
    <row r="152" spans="3:5" ht="12.75">
      <c r="C152" s="6">
        <v>4790</v>
      </c>
      <c r="D152" t="s">
        <v>485</v>
      </c>
      <c r="E152" s="69">
        <v>184469</v>
      </c>
    </row>
    <row r="153" spans="3:5" ht="12.75">
      <c r="C153" s="6">
        <v>4800</v>
      </c>
      <c r="D153" t="s">
        <v>486</v>
      </c>
      <c r="E153" s="69">
        <v>10200</v>
      </c>
    </row>
    <row r="155" spans="1:5" ht="12.75">
      <c r="A155" s="7">
        <v>854</v>
      </c>
      <c r="B155" s="7"/>
      <c r="C155" s="7"/>
      <c r="D155" s="5" t="s">
        <v>39</v>
      </c>
      <c r="E155" s="82">
        <f>SUM(E156)</f>
        <v>54600</v>
      </c>
    </row>
    <row r="156" spans="1:7" ht="12.75">
      <c r="A156"/>
      <c r="B156" s="53">
        <v>85416</v>
      </c>
      <c r="C156" s="53"/>
      <c r="D156" s="52" t="s">
        <v>418</v>
      </c>
      <c r="E156" s="84">
        <f>SUM(E157:E157)</f>
        <v>54600</v>
      </c>
      <c r="G156"/>
    </row>
    <row r="157" spans="1:7" ht="12.75">
      <c r="A157"/>
      <c r="C157" s="6">
        <v>3240</v>
      </c>
      <c r="D157" s="54" t="s">
        <v>199</v>
      </c>
      <c r="E157" s="69">
        <v>54600</v>
      </c>
      <c r="G157"/>
    </row>
    <row r="158" spans="1:7" ht="12.75">
      <c r="A158"/>
      <c r="D158" s="54"/>
      <c r="G158"/>
    </row>
    <row r="159" spans="1:7" ht="12.75">
      <c r="A159"/>
      <c r="D159" s="54"/>
      <c r="G159"/>
    </row>
    <row r="160" spans="1:7" ht="12.75">
      <c r="A160"/>
      <c r="D160" s="54"/>
      <c r="G160"/>
    </row>
    <row r="161" spans="1:7" ht="12.75">
      <c r="A161"/>
      <c r="D161" s="54"/>
      <c r="G161"/>
    </row>
    <row r="162" spans="1:7" ht="12.75">
      <c r="A162"/>
      <c r="D162" s="54"/>
      <c r="G162"/>
    </row>
    <row r="163" spans="1:7" ht="12.75">
      <c r="A163"/>
      <c r="D163" s="54"/>
      <c r="G163"/>
    </row>
    <row r="164" spans="1:7" ht="12.75">
      <c r="A164"/>
      <c r="D164" s="54"/>
      <c r="G164"/>
    </row>
    <row r="165" spans="1:7" ht="12.75">
      <c r="A165"/>
      <c r="D165" s="54"/>
      <c r="G165"/>
    </row>
    <row r="166" spans="1:7" ht="12.75">
      <c r="A166"/>
      <c r="D166" s="54"/>
      <c r="G166"/>
    </row>
    <row r="167" ht="12.75">
      <c r="D167" s="54"/>
    </row>
    <row r="168" ht="12.75">
      <c r="D168" s="54"/>
    </row>
    <row r="169" ht="12.75">
      <c r="D169" s="54"/>
    </row>
    <row r="170" ht="12.75">
      <c r="D170" s="54"/>
    </row>
    <row r="172" ht="12.75">
      <c r="E172" s="69" t="s">
        <v>202</v>
      </c>
    </row>
    <row r="173" spans="4:5" ht="12.75">
      <c r="D173" s="7" t="s">
        <v>480</v>
      </c>
      <c r="E173" s="69" t="s">
        <v>539</v>
      </c>
    </row>
    <row r="174" spans="4:5" ht="12.75">
      <c r="D174" s="6" t="s">
        <v>10</v>
      </c>
      <c r="E174" s="69" t="s">
        <v>145</v>
      </c>
    </row>
    <row r="175" spans="4:5" ht="12.75">
      <c r="D175" s="6"/>
      <c r="E175" s="69" t="s">
        <v>540</v>
      </c>
    </row>
    <row r="176" spans="1:5" ht="12.75">
      <c r="A176" s="1" t="s">
        <v>0</v>
      </c>
      <c r="B176" s="1" t="s">
        <v>5</v>
      </c>
      <c r="C176" s="1" t="s">
        <v>6</v>
      </c>
      <c r="D176" s="1" t="s">
        <v>7</v>
      </c>
      <c r="E176" s="72" t="s">
        <v>8</v>
      </c>
    </row>
    <row r="177" spans="1:5" ht="12.75">
      <c r="A177" s="7">
        <v>801</v>
      </c>
      <c r="B177" s="7"/>
      <c r="C177" s="7"/>
      <c r="D177" s="5" t="s">
        <v>11</v>
      </c>
      <c r="E177" s="82">
        <f>SUM(E178+E215+E221+E233+E201)</f>
        <v>10906304.43</v>
      </c>
    </row>
    <row r="178" spans="1:7" s="5" customFormat="1" ht="12.75">
      <c r="A178" s="7"/>
      <c r="B178" s="7">
        <v>80101</v>
      </c>
      <c r="C178" s="7"/>
      <c r="D178" s="5" t="s">
        <v>2</v>
      </c>
      <c r="E178" s="82">
        <f>SUM(E179:E200)</f>
        <v>9192591.43</v>
      </c>
      <c r="G178" s="82"/>
    </row>
    <row r="179" spans="3:5" ht="12.75">
      <c r="C179" s="6">
        <v>3020</v>
      </c>
      <c r="D179" t="s">
        <v>28</v>
      </c>
      <c r="E179" s="69">
        <v>45000</v>
      </c>
    </row>
    <row r="180" spans="3:5" ht="12.75">
      <c r="C180" s="6">
        <v>4010</v>
      </c>
      <c r="D180" t="s">
        <v>29</v>
      </c>
      <c r="E180" s="69">
        <v>932732</v>
      </c>
    </row>
    <row r="181" spans="3:5" ht="12.75">
      <c r="C181" s="6">
        <v>4040</v>
      </c>
      <c r="D181" t="s">
        <v>30</v>
      </c>
      <c r="E181" s="69">
        <v>67750</v>
      </c>
    </row>
    <row r="182" spans="3:5" ht="12.75">
      <c r="C182" s="6">
        <v>4110</v>
      </c>
      <c r="D182" t="s">
        <v>31</v>
      </c>
      <c r="E182" s="69">
        <v>1228131.4</v>
      </c>
    </row>
    <row r="183" spans="1:7" ht="12.75">
      <c r="A183"/>
      <c r="B183"/>
      <c r="C183" s="6">
        <v>4120</v>
      </c>
      <c r="D183" t="s">
        <v>455</v>
      </c>
      <c r="E183" s="69">
        <v>176984</v>
      </c>
      <c r="G183"/>
    </row>
    <row r="184" spans="1:7" ht="12.75">
      <c r="A184"/>
      <c r="B184"/>
      <c r="C184" s="6">
        <v>4140</v>
      </c>
      <c r="D184" t="s">
        <v>253</v>
      </c>
      <c r="E184" s="69">
        <v>17000</v>
      </c>
      <c r="G184"/>
    </row>
    <row r="185" spans="1:7" ht="12.75">
      <c r="A185"/>
      <c r="B185"/>
      <c r="C185" s="6">
        <v>4170</v>
      </c>
      <c r="D185" t="s">
        <v>200</v>
      </c>
      <c r="E185" s="69">
        <v>25000</v>
      </c>
      <c r="G185"/>
    </row>
    <row r="186" spans="1:7" ht="12.75">
      <c r="A186"/>
      <c r="B186"/>
      <c r="C186" s="6">
        <v>4210</v>
      </c>
      <c r="D186" t="s">
        <v>32</v>
      </c>
      <c r="E186" s="69">
        <v>65000</v>
      </c>
      <c r="G186"/>
    </row>
    <row r="187" spans="1:7" ht="12.75">
      <c r="A187"/>
      <c r="B187"/>
      <c r="C187" s="6">
        <v>4240</v>
      </c>
      <c r="D187" t="s">
        <v>371</v>
      </c>
      <c r="E187" s="69">
        <v>22000</v>
      </c>
      <c r="G187"/>
    </row>
    <row r="188" spans="1:7" ht="12.75">
      <c r="A188"/>
      <c r="B188"/>
      <c r="C188" s="6">
        <v>4260</v>
      </c>
      <c r="D188" t="s">
        <v>33</v>
      </c>
      <c r="E188" s="69">
        <v>540000</v>
      </c>
      <c r="G188"/>
    </row>
    <row r="189" spans="1:7" ht="12.75">
      <c r="A189"/>
      <c r="B189"/>
      <c r="C189" s="6">
        <v>4270</v>
      </c>
      <c r="D189" t="s">
        <v>34</v>
      </c>
      <c r="E189" s="69">
        <v>24000</v>
      </c>
      <c r="G189"/>
    </row>
    <row r="190" spans="1:7" ht="12.75">
      <c r="A190"/>
      <c r="B190"/>
      <c r="C190" s="6">
        <v>4280</v>
      </c>
      <c r="D190" t="s">
        <v>220</v>
      </c>
      <c r="E190" s="69">
        <v>6000</v>
      </c>
      <c r="G190"/>
    </row>
    <row r="191" spans="1:7" ht="12.75">
      <c r="A191"/>
      <c r="B191"/>
      <c r="C191" s="6">
        <v>4300</v>
      </c>
      <c r="D191" t="s">
        <v>35</v>
      </c>
      <c r="E191" s="69">
        <v>110000</v>
      </c>
      <c r="G191"/>
    </row>
    <row r="192" spans="1:7" ht="12.75">
      <c r="A192"/>
      <c r="B192"/>
      <c r="C192" s="6">
        <v>4360</v>
      </c>
      <c r="D192" t="s">
        <v>289</v>
      </c>
      <c r="E192" s="69">
        <v>10000</v>
      </c>
      <c r="G192"/>
    </row>
    <row r="193" spans="1:7" ht="12.75">
      <c r="A193"/>
      <c r="B193"/>
      <c r="C193" s="6">
        <v>4410</v>
      </c>
      <c r="D193" t="s">
        <v>36</v>
      </c>
      <c r="E193" s="69">
        <v>3600</v>
      </c>
      <c r="G193"/>
    </row>
    <row r="194" spans="1:7" ht="12.75">
      <c r="A194"/>
      <c r="B194"/>
      <c r="C194" s="6">
        <v>4430</v>
      </c>
      <c r="D194" t="s">
        <v>37</v>
      </c>
      <c r="E194" s="69">
        <v>13000</v>
      </c>
      <c r="G194"/>
    </row>
    <row r="195" spans="1:7" ht="12.75">
      <c r="A195"/>
      <c r="B195"/>
      <c r="C195" s="6">
        <v>4440</v>
      </c>
      <c r="D195" t="s">
        <v>38</v>
      </c>
      <c r="E195" s="69">
        <v>268461</v>
      </c>
      <c r="G195"/>
    </row>
    <row r="196" spans="1:7" ht="12.75">
      <c r="A196"/>
      <c r="B196"/>
      <c r="C196" s="6">
        <v>4700</v>
      </c>
      <c r="D196" t="s">
        <v>256</v>
      </c>
      <c r="E196" s="69">
        <v>2000</v>
      </c>
      <c r="G196"/>
    </row>
    <row r="197" spans="1:7" ht="12.75">
      <c r="A197"/>
      <c r="B197"/>
      <c r="C197" s="6">
        <v>4710</v>
      </c>
      <c r="D197" t="s">
        <v>443</v>
      </c>
      <c r="E197" s="69">
        <v>30000</v>
      </c>
      <c r="G197"/>
    </row>
    <row r="198" spans="1:7" ht="12.75">
      <c r="A198"/>
      <c r="B198"/>
      <c r="C198" s="6">
        <v>4790</v>
      </c>
      <c r="D198" t="s">
        <v>483</v>
      </c>
      <c r="E198" s="69">
        <v>5028760</v>
      </c>
      <c r="G198"/>
    </row>
    <row r="199" spans="1:7" ht="12.75">
      <c r="A199"/>
      <c r="B199"/>
      <c r="C199" s="46">
        <v>4800</v>
      </c>
      <c r="D199" s="9" t="s">
        <v>484</v>
      </c>
      <c r="E199" s="69">
        <v>442000</v>
      </c>
      <c r="G199"/>
    </row>
    <row r="200" spans="1:7" ht="12.75">
      <c r="A200"/>
      <c r="B200"/>
      <c r="C200" s="6">
        <v>6060</v>
      </c>
      <c r="D200" t="s">
        <v>61</v>
      </c>
      <c r="E200" s="69">
        <v>135173.03</v>
      </c>
      <c r="G200"/>
    </row>
    <row r="201" spans="1:7" ht="12.75">
      <c r="A201"/>
      <c r="B201" s="53">
        <v>80107</v>
      </c>
      <c r="C201" s="53"/>
      <c r="D201" s="52" t="s">
        <v>40</v>
      </c>
      <c r="E201" s="84">
        <f>SUM(E202:E213)</f>
        <v>448841</v>
      </c>
      <c r="G201"/>
    </row>
    <row r="202" spans="1:7" ht="12.75">
      <c r="A202"/>
      <c r="C202" s="6">
        <v>3020</v>
      </c>
      <c r="D202" t="s">
        <v>28</v>
      </c>
      <c r="E202" s="69">
        <v>1200</v>
      </c>
      <c r="G202"/>
    </row>
    <row r="203" spans="1:7" ht="12.75">
      <c r="A203"/>
      <c r="C203" s="6">
        <v>4110</v>
      </c>
      <c r="D203" t="s">
        <v>31</v>
      </c>
      <c r="E203" s="69">
        <v>54440</v>
      </c>
      <c r="G203"/>
    </row>
    <row r="204" spans="1:7" ht="12.75">
      <c r="A204"/>
      <c r="C204" s="6">
        <v>4120</v>
      </c>
      <c r="D204" t="s">
        <v>487</v>
      </c>
      <c r="E204" s="69">
        <v>7760</v>
      </c>
      <c r="G204"/>
    </row>
    <row r="205" spans="1:7" ht="12.75">
      <c r="A205"/>
      <c r="C205" s="6">
        <v>4210</v>
      </c>
      <c r="D205" t="s">
        <v>32</v>
      </c>
      <c r="E205" s="69">
        <v>4800</v>
      </c>
      <c r="G205"/>
    </row>
    <row r="206" spans="1:7" ht="12.75">
      <c r="A206"/>
      <c r="C206" s="6">
        <v>4240</v>
      </c>
      <c r="D206" t="s">
        <v>488</v>
      </c>
      <c r="E206" s="69">
        <v>2000</v>
      </c>
      <c r="G206"/>
    </row>
    <row r="207" spans="1:7" ht="12.75">
      <c r="A207"/>
      <c r="C207" s="6">
        <v>4260</v>
      </c>
      <c r="D207" t="s">
        <v>33</v>
      </c>
      <c r="E207" s="69">
        <v>36000</v>
      </c>
      <c r="G207"/>
    </row>
    <row r="208" spans="1:7" ht="12.75">
      <c r="A208"/>
      <c r="C208" s="6">
        <v>4270</v>
      </c>
      <c r="D208" t="s">
        <v>34</v>
      </c>
      <c r="E208" s="69">
        <v>800</v>
      </c>
      <c r="G208"/>
    </row>
    <row r="209" spans="1:7" ht="12.75">
      <c r="A209"/>
      <c r="C209" s="6">
        <v>4300</v>
      </c>
      <c r="D209" t="s">
        <v>35</v>
      </c>
      <c r="E209" s="69">
        <v>1200</v>
      </c>
      <c r="G209"/>
    </row>
    <row r="210" spans="1:7" ht="12.75">
      <c r="A210"/>
      <c r="C210" s="6">
        <v>4440</v>
      </c>
      <c r="D210" t="s">
        <v>38</v>
      </c>
      <c r="E210" s="69">
        <v>15141</v>
      </c>
      <c r="G210"/>
    </row>
    <row r="211" spans="1:7" ht="12.75">
      <c r="A211"/>
      <c r="C211" s="6">
        <v>4710</v>
      </c>
      <c r="D211" t="s">
        <v>489</v>
      </c>
      <c r="E211" s="69">
        <v>1500</v>
      </c>
      <c r="G211"/>
    </row>
    <row r="212" spans="1:7" ht="12.75">
      <c r="A212"/>
      <c r="C212" s="6">
        <v>4790</v>
      </c>
      <c r="D212" t="s">
        <v>485</v>
      </c>
      <c r="E212" s="69">
        <v>300400</v>
      </c>
      <c r="G212"/>
    </row>
    <row r="213" spans="1:7" ht="12.75">
      <c r="A213"/>
      <c r="C213" s="6">
        <v>4800</v>
      </c>
      <c r="D213" t="s">
        <v>486</v>
      </c>
      <c r="E213" s="69">
        <v>23600</v>
      </c>
      <c r="G213"/>
    </row>
    <row r="214" spans="1:7" ht="12.75">
      <c r="A214"/>
      <c r="B214"/>
      <c r="C214" s="46"/>
      <c r="D214" s="9"/>
      <c r="G214"/>
    </row>
    <row r="215" spans="1:7" ht="12.75">
      <c r="A215"/>
      <c r="B215" s="7">
        <v>80146</v>
      </c>
      <c r="C215" s="7"/>
      <c r="D215" s="5" t="s">
        <v>140</v>
      </c>
      <c r="E215" s="82">
        <f>SUM(E216:E220)</f>
        <v>46293</v>
      </c>
      <c r="G215"/>
    </row>
    <row r="216" spans="1:7" ht="12.75">
      <c r="A216"/>
      <c r="B216" s="7"/>
      <c r="C216" s="48">
        <v>4210</v>
      </c>
      <c r="D216" t="s">
        <v>32</v>
      </c>
      <c r="E216" s="86">
        <v>12000</v>
      </c>
      <c r="G216"/>
    </row>
    <row r="217" spans="1:7" ht="12.75">
      <c r="A217"/>
      <c r="B217" s="7"/>
      <c r="C217" s="6">
        <v>4300</v>
      </c>
      <c r="D217" t="s">
        <v>35</v>
      </c>
      <c r="E217" s="86">
        <v>3650</v>
      </c>
      <c r="G217"/>
    </row>
    <row r="218" spans="1:7" ht="12.75">
      <c r="A218"/>
      <c r="C218" s="6">
        <v>4410</v>
      </c>
      <c r="D218" t="s">
        <v>36</v>
      </c>
      <c r="E218" s="69">
        <v>3493</v>
      </c>
      <c r="G218"/>
    </row>
    <row r="219" spans="1:7" ht="12.75">
      <c r="A219"/>
      <c r="C219" s="6">
        <v>4700</v>
      </c>
      <c r="D219" t="s">
        <v>228</v>
      </c>
      <c r="E219" s="69">
        <v>27150</v>
      </c>
      <c r="G219"/>
    </row>
    <row r="220" spans="1:7" ht="12.75">
      <c r="A220"/>
      <c r="D220" t="s">
        <v>229</v>
      </c>
      <c r="G220"/>
    </row>
    <row r="221" spans="1:7" ht="12.75">
      <c r="A221"/>
      <c r="B221" s="53">
        <v>80148</v>
      </c>
      <c r="C221" s="53"/>
      <c r="D221" s="52" t="s">
        <v>295</v>
      </c>
      <c r="E221" s="84">
        <f>SUM(E222:E232)</f>
        <v>525137</v>
      </c>
      <c r="G221"/>
    </row>
    <row r="222" spans="1:7" ht="12.75">
      <c r="A222"/>
      <c r="B222" s="53"/>
      <c r="C222" s="6">
        <v>3020</v>
      </c>
      <c r="D222" t="s">
        <v>28</v>
      </c>
      <c r="E222" s="103">
        <v>6000</v>
      </c>
      <c r="G222"/>
    </row>
    <row r="223" spans="1:7" ht="12.75">
      <c r="A223"/>
      <c r="C223" s="6">
        <v>4010</v>
      </c>
      <c r="D223" t="s">
        <v>29</v>
      </c>
      <c r="E223" s="69">
        <v>388670</v>
      </c>
      <c r="G223"/>
    </row>
    <row r="224" spans="1:7" ht="12.75">
      <c r="A224"/>
      <c r="C224" s="6">
        <v>4040</v>
      </c>
      <c r="D224" t="s">
        <v>30</v>
      </c>
      <c r="E224" s="69">
        <v>23950</v>
      </c>
      <c r="G224"/>
    </row>
    <row r="225" spans="1:7" ht="12.75">
      <c r="A225"/>
      <c r="C225" s="6">
        <v>4110</v>
      </c>
      <c r="D225" t="s">
        <v>31</v>
      </c>
      <c r="E225" s="69">
        <v>63500</v>
      </c>
      <c r="G225"/>
    </row>
    <row r="226" spans="1:7" ht="12.75">
      <c r="A226"/>
      <c r="C226" s="6">
        <v>4120</v>
      </c>
      <c r="D226" t="s">
        <v>455</v>
      </c>
      <c r="E226" s="69">
        <v>9050</v>
      </c>
      <c r="G226"/>
    </row>
    <row r="227" spans="1:7" ht="12.75">
      <c r="A227"/>
      <c r="C227" s="6">
        <v>4210</v>
      </c>
      <c r="D227" t="s">
        <v>32</v>
      </c>
      <c r="E227" s="69">
        <v>4800</v>
      </c>
      <c r="G227"/>
    </row>
    <row r="228" spans="1:7" ht="12.75">
      <c r="A228"/>
      <c r="C228" s="6">
        <v>4260</v>
      </c>
      <c r="D228" t="s">
        <v>33</v>
      </c>
      <c r="E228" s="69">
        <v>10000</v>
      </c>
      <c r="G228"/>
    </row>
    <row r="229" spans="1:7" ht="12.75">
      <c r="A229"/>
      <c r="C229" s="6">
        <v>4270</v>
      </c>
      <c r="D229" t="s">
        <v>34</v>
      </c>
      <c r="E229" s="69">
        <v>1200</v>
      </c>
      <c r="G229"/>
    </row>
    <row r="230" spans="1:7" ht="12.75">
      <c r="A230"/>
      <c r="C230" s="6">
        <v>4300</v>
      </c>
      <c r="D230" t="s">
        <v>35</v>
      </c>
      <c r="E230" s="69">
        <v>1200</v>
      </c>
      <c r="G230"/>
    </row>
    <row r="231" spans="1:7" ht="12.75">
      <c r="A231"/>
      <c r="C231" s="6">
        <v>4440</v>
      </c>
      <c r="D231" t="s">
        <v>38</v>
      </c>
      <c r="E231" s="69">
        <v>14967</v>
      </c>
      <c r="G231"/>
    </row>
    <row r="232" spans="3:7" ht="12.75">
      <c r="C232" s="6">
        <v>4710</v>
      </c>
      <c r="D232" t="s">
        <v>443</v>
      </c>
      <c r="E232" s="69">
        <v>1800</v>
      </c>
      <c r="G232"/>
    </row>
    <row r="233" spans="2:7" ht="12.75">
      <c r="B233" s="53">
        <v>80150</v>
      </c>
      <c r="C233" s="53"/>
      <c r="D233" s="110" t="s">
        <v>372</v>
      </c>
      <c r="E233" s="84">
        <f>SUM(E237:E245)</f>
        <v>693442</v>
      </c>
      <c r="G233"/>
    </row>
    <row r="234" spans="4:7" ht="12.75">
      <c r="D234" s="110" t="s">
        <v>373</v>
      </c>
      <c r="G234"/>
    </row>
    <row r="235" spans="4:7" ht="12.75">
      <c r="D235" s="110" t="s">
        <v>374</v>
      </c>
      <c r="G235"/>
    </row>
    <row r="236" spans="4:7" ht="12.75">
      <c r="D236" s="112" t="s">
        <v>375</v>
      </c>
      <c r="G236"/>
    </row>
    <row r="237" spans="3:7" ht="12.75">
      <c r="C237" s="6">
        <v>3020</v>
      </c>
      <c r="D237" t="s">
        <v>28</v>
      </c>
      <c r="E237" s="69">
        <v>2000</v>
      </c>
      <c r="G237"/>
    </row>
    <row r="238" spans="3:7" ht="12.75">
      <c r="C238" s="6">
        <v>4110</v>
      </c>
      <c r="D238" t="s">
        <v>31</v>
      </c>
      <c r="E238" s="69">
        <v>95300</v>
      </c>
      <c r="G238"/>
    </row>
    <row r="239" spans="3:7" ht="12.75">
      <c r="C239" s="6">
        <v>4120</v>
      </c>
      <c r="D239" t="s">
        <v>455</v>
      </c>
      <c r="E239" s="69">
        <v>13580</v>
      </c>
      <c r="G239"/>
    </row>
    <row r="240" spans="3:7" ht="12.75">
      <c r="C240" s="6">
        <v>4240</v>
      </c>
      <c r="D240" t="s">
        <v>371</v>
      </c>
      <c r="E240" s="69">
        <v>2000</v>
      </c>
      <c r="G240"/>
    </row>
    <row r="241" spans="3:7" ht="12.75">
      <c r="C241" s="6">
        <v>4270</v>
      </c>
      <c r="D241" t="s">
        <v>34</v>
      </c>
      <c r="E241" s="69">
        <v>1000</v>
      </c>
      <c r="G241"/>
    </row>
    <row r="242" spans="3:7" ht="12.75">
      <c r="C242" s="6">
        <v>4440</v>
      </c>
      <c r="D242" t="s">
        <v>38</v>
      </c>
      <c r="E242" s="69">
        <v>22712</v>
      </c>
      <c r="G242"/>
    </row>
    <row r="243" spans="3:7" ht="12.75">
      <c r="C243" s="6">
        <v>4710</v>
      </c>
      <c r="D243" t="s">
        <v>443</v>
      </c>
      <c r="E243" s="69">
        <v>2500</v>
      </c>
      <c r="G243"/>
    </row>
    <row r="244" spans="3:7" ht="12.75">
      <c r="C244" s="6">
        <v>4790</v>
      </c>
      <c r="D244" t="s">
        <v>485</v>
      </c>
      <c r="E244" s="69">
        <v>518230</v>
      </c>
      <c r="G244"/>
    </row>
    <row r="245" spans="3:7" ht="12.75">
      <c r="C245" s="6">
        <v>4800</v>
      </c>
      <c r="D245" t="s">
        <v>486</v>
      </c>
      <c r="E245" s="69">
        <v>36120</v>
      </c>
      <c r="G245"/>
    </row>
    <row r="247" spans="1:7" ht="12.75">
      <c r="A247" s="7">
        <v>854</v>
      </c>
      <c r="B247" s="7"/>
      <c r="C247" s="7"/>
      <c r="D247" s="5" t="s">
        <v>39</v>
      </c>
      <c r="E247" s="82">
        <f>SUM(E248)</f>
        <v>83400</v>
      </c>
      <c r="G247"/>
    </row>
    <row r="248" spans="2:5" ht="12.75">
      <c r="B248" s="53">
        <v>85416</v>
      </c>
      <c r="C248" s="53"/>
      <c r="D248" s="52" t="s">
        <v>418</v>
      </c>
      <c r="E248" s="84">
        <f>SUM(E249:E249)</f>
        <v>83400</v>
      </c>
    </row>
    <row r="249" spans="3:5" ht="12.75">
      <c r="C249" s="6">
        <v>3240</v>
      </c>
      <c r="D249" s="54" t="s">
        <v>199</v>
      </c>
      <c r="E249" s="69">
        <v>83400</v>
      </c>
    </row>
    <row r="257" ht="12.75">
      <c r="E257" s="69" t="s">
        <v>13</v>
      </c>
    </row>
    <row r="258" ht="12.75">
      <c r="E258" s="69" t="s">
        <v>539</v>
      </c>
    </row>
    <row r="259" spans="4:5" ht="12.75">
      <c r="D259" s="7" t="s">
        <v>480</v>
      </c>
      <c r="E259" s="69" t="s">
        <v>145</v>
      </c>
    </row>
    <row r="260" spans="4:5" ht="12.75">
      <c r="D260" s="7" t="s">
        <v>12</v>
      </c>
      <c r="E260" s="69" t="s">
        <v>540</v>
      </c>
    </row>
    <row r="261" spans="1:5" ht="12.75">
      <c r="A261" s="1" t="s">
        <v>0</v>
      </c>
      <c r="B261" s="1" t="s">
        <v>5</v>
      </c>
      <c r="C261" s="1" t="s">
        <v>6</v>
      </c>
      <c r="D261" s="1" t="s">
        <v>7</v>
      </c>
      <c r="E261" s="72" t="s">
        <v>8</v>
      </c>
    </row>
    <row r="262" spans="1:7" s="5" customFormat="1" ht="12.75">
      <c r="A262" s="7">
        <v>852</v>
      </c>
      <c r="B262" s="7"/>
      <c r="C262" s="7"/>
      <c r="D262" s="5" t="s">
        <v>173</v>
      </c>
      <c r="E262" s="82">
        <f>E269+E275+E302+E328+E263+E348+E273+E266+E314+E331+E299+E339</f>
        <v>6665620.75</v>
      </c>
      <c r="G262" s="82"/>
    </row>
    <row r="263" spans="1:7" s="2" customFormat="1" ht="12.75">
      <c r="A263" s="8"/>
      <c r="B263" s="8">
        <v>85202</v>
      </c>
      <c r="C263" s="8"/>
      <c r="D263" s="2" t="s">
        <v>180</v>
      </c>
      <c r="E263" s="84">
        <f>E264</f>
        <v>1250000</v>
      </c>
      <c r="G263" s="85"/>
    </row>
    <row r="264" spans="1:7" s="2" customFormat="1" ht="12.75">
      <c r="A264" s="8"/>
      <c r="B264" s="8"/>
      <c r="C264" s="8">
        <v>4330</v>
      </c>
      <c r="D264" s="2" t="s">
        <v>197</v>
      </c>
      <c r="E264" s="85">
        <v>1250000</v>
      </c>
      <c r="G264" s="85"/>
    </row>
    <row r="265" spans="1:7" s="5" customFormat="1" ht="13.5" customHeight="1">
      <c r="A265" s="7"/>
      <c r="B265" s="7"/>
      <c r="C265" s="6"/>
      <c r="D265" t="s">
        <v>198</v>
      </c>
      <c r="E265" s="85"/>
      <c r="G265" s="82"/>
    </row>
    <row r="266" spans="1:7" s="5" customFormat="1" ht="13.5" customHeight="1">
      <c r="A266" s="7"/>
      <c r="B266" s="29" t="s">
        <v>377</v>
      </c>
      <c r="C266" s="57"/>
      <c r="D266" s="43" t="s">
        <v>378</v>
      </c>
      <c r="E266" s="109">
        <f>SUM(E267:E268)</f>
        <v>2000</v>
      </c>
      <c r="G266" s="82"/>
    </row>
    <row r="267" spans="1:7" s="5" customFormat="1" ht="13.5" customHeight="1">
      <c r="A267" s="7"/>
      <c r="B267" s="56"/>
      <c r="C267" s="6">
        <v>4210</v>
      </c>
      <c r="D267" t="s">
        <v>32</v>
      </c>
      <c r="E267" s="102">
        <v>1000</v>
      </c>
      <c r="G267" s="82"/>
    </row>
    <row r="268" spans="1:7" s="5" customFormat="1" ht="13.5" customHeight="1">
      <c r="A268" s="7"/>
      <c r="B268" s="56"/>
      <c r="C268" s="6">
        <v>4300</v>
      </c>
      <c r="D268" t="s">
        <v>35</v>
      </c>
      <c r="E268" s="102">
        <v>1000</v>
      </c>
      <c r="G268" s="82"/>
    </row>
    <row r="269" spans="2:5" ht="12.75">
      <c r="B269" s="6">
        <v>85214</v>
      </c>
      <c r="D269" t="s">
        <v>258</v>
      </c>
      <c r="E269" s="84">
        <f>SUM(E271:E272)</f>
        <v>832000</v>
      </c>
    </row>
    <row r="270" ht="12.75">
      <c r="D270" t="s">
        <v>212</v>
      </c>
    </row>
    <row r="271" spans="3:5" ht="12.75">
      <c r="C271" s="6">
        <v>3110</v>
      </c>
      <c r="D271" t="s">
        <v>43</v>
      </c>
      <c r="E271" s="69">
        <v>817000</v>
      </c>
    </row>
    <row r="272" spans="3:5" ht="12.75">
      <c r="C272" s="6">
        <v>4300</v>
      </c>
      <c r="D272" t="s">
        <v>35</v>
      </c>
      <c r="E272" s="69">
        <v>15000</v>
      </c>
    </row>
    <row r="273" spans="2:5" ht="12.75">
      <c r="B273" s="6">
        <v>85216</v>
      </c>
      <c r="D273" t="s">
        <v>263</v>
      </c>
      <c r="E273" s="84">
        <f>SUM(E274:E274)</f>
        <v>616667</v>
      </c>
    </row>
    <row r="274" spans="3:5" ht="12.75">
      <c r="C274" s="6">
        <v>3110</v>
      </c>
      <c r="D274" t="s">
        <v>43</v>
      </c>
      <c r="E274" s="69">
        <v>616667</v>
      </c>
    </row>
    <row r="275" spans="2:5" ht="12.75">
      <c r="B275" s="6">
        <v>85219</v>
      </c>
      <c r="D275" t="s">
        <v>283</v>
      </c>
      <c r="E275" s="84">
        <f>SUM(E276:E297)</f>
        <v>1850194</v>
      </c>
    </row>
    <row r="276" spans="3:5" ht="12.75">
      <c r="C276" s="6">
        <v>3020</v>
      </c>
      <c r="D276" t="s">
        <v>28</v>
      </c>
      <c r="E276" s="69">
        <v>47106</v>
      </c>
    </row>
    <row r="277" spans="1:7" ht="12.75">
      <c r="A277"/>
      <c r="B277"/>
      <c r="C277" s="6">
        <v>4010</v>
      </c>
      <c r="D277" t="s">
        <v>29</v>
      </c>
      <c r="E277" s="69">
        <v>1265844</v>
      </c>
      <c r="G277"/>
    </row>
    <row r="278" spans="1:7" ht="12.75">
      <c r="A278"/>
      <c r="B278"/>
      <c r="C278" s="6">
        <v>4040</v>
      </c>
      <c r="D278" t="s">
        <v>30</v>
      </c>
      <c r="E278" s="69">
        <v>95000</v>
      </c>
      <c r="G278"/>
    </row>
    <row r="279" spans="1:7" ht="12.75">
      <c r="A279"/>
      <c r="B279"/>
      <c r="C279" s="6">
        <v>4110</v>
      </c>
      <c r="D279" t="s">
        <v>31</v>
      </c>
      <c r="E279" s="69">
        <v>229300</v>
      </c>
      <c r="G279"/>
    </row>
    <row r="280" spans="1:7" ht="12.75">
      <c r="A280"/>
      <c r="B280"/>
      <c r="C280" s="6">
        <v>4120</v>
      </c>
      <c r="D280" t="s">
        <v>455</v>
      </c>
      <c r="E280" s="69">
        <v>27200</v>
      </c>
      <c r="G280"/>
    </row>
    <row r="281" spans="1:7" ht="12.75">
      <c r="A281"/>
      <c r="B281"/>
      <c r="C281" s="6">
        <v>4140</v>
      </c>
      <c r="D281" t="s">
        <v>320</v>
      </c>
      <c r="E281" s="69">
        <v>100</v>
      </c>
      <c r="G281"/>
    </row>
    <row r="282" spans="1:7" ht="12.75">
      <c r="A282"/>
      <c r="B282"/>
      <c r="C282" s="6">
        <v>4170</v>
      </c>
      <c r="D282" t="s">
        <v>200</v>
      </c>
      <c r="E282" s="69">
        <v>27000</v>
      </c>
      <c r="G282"/>
    </row>
    <row r="283" spans="1:7" ht="12.75">
      <c r="A283"/>
      <c r="B283"/>
      <c r="C283" s="6">
        <v>4210</v>
      </c>
      <c r="D283" t="s">
        <v>32</v>
      </c>
      <c r="E283" s="69">
        <v>25000</v>
      </c>
      <c r="G283"/>
    </row>
    <row r="284" spans="1:7" ht="12.75">
      <c r="A284"/>
      <c r="B284"/>
      <c r="C284" s="6">
        <v>4260</v>
      </c>
      <c r="D284" t="s">
        <v>33</v>
      </c>
      <c r="E284" s="69">
        <v>25000</v>
      </c>
      <c r="G284"/>
    </row>
    <row r="285" spans="1:7" ht="12.75">
      <c r="A285"/>
      <c r="B285"/>
      <c r="C285" s="6">
        <v>4270</v>
      </c>
      <c r="D285" t="s">
        <v>34</v>
      </c>
      <c r="E285" s="69">
        <v>3000</v>
      </c>
      <c r="G285"/>
    </row>
    <row r="286" spans="1:7" ht="12.75">
      <c r="A286"/>
      <c r="B286"/>
      <c r="C286" s="6">
        <v>4280</v>
      </c>
      <c r="D286" t="s">
        <v>220</v>
      </c>
      <c r="E286" s="69">
        <v>1000</v>
      </c>
      <c r="G286"/>
    </row>
    <row r="287" spans="1:7" ht="12.75">
      <c r="A287"/>
      <c r="B287"/>
      <c r="C287" s="6">
        <v>4300</v>
      </c>
      <c r="D287" t="s">
        <v>35</v>
      </c>
      <c r="E287" s="69">
        <v>30000</v>
      </c>
      <c r="G287"/>
    </row>
    <row r="288" spans="1:7" ht="12.75">
      <c r="A288"/>
      <c r="B288"/>
      <c r="C288" s="6">
        <v>4360</v>
      </c>
      <c r="D288" t="s">
        <v>289</v>
      </c>
      <c r="E288" s="69">
        <v>16234</v>
      </c>
      <c r="G288"/>
    </row>
    <row r="289" spans="1:7" ht="12.75">
      <c r="A289"/>
      <c r="B289"/>
      <c r="C289" s="6">
        <v>4400</v>
      </c>
      <c r="D289" t="s">
        <v>245</v>
      </c>
      <c r="E289" s="69">
        <v>1000</v>
      </c>
      <c r="G289"/>
    </row>
    <row r="290" spans="1:7" ht="12.75">
      <c r="A290"/>
      <c r="B290"/>
      <c r="D290" t="s">
        <v>233</v>
      </c>
      <c r="G290"/>
    </row>
    <row r="291" spans="1:7" ht="12.75">
      <c r="A291"/>
      <c r="B291"/>
      <c r="C291" s="6">
        <v>4410</v>
      </c>
      <c r="D291" t="s">
        <v>36</v>
      </c>
      <c r="E291" s="69">
        <v>2000</v>
      </c>
      <c r="G291"/>
    </row>
    <row r="292" spans="1:7" ht="12.75">
      <c r="A292"/>
      <c r="B292"/>
      <c r="C292" s="6">
        <v>4430</v>
      </c>
      <c r="D292" t="s">
        <v>37</v>
      </c>
      <c r="E292" s="69">
        <v>4000</v>
      </c>
      <c r="G292"/>
    </row>
    <row r="293" spans="1:7" ht="12.75">
      <c r="A293"/>
      <c r="C293" s="6">
        <v>4440</v>
      </c>
      <c r="D293" t="s">
        <v>38</v>
      </c>
      <c r="E293" s="69">
        <v>43800</v>
      </c>
      <c r="G293"/>
    </row>
    <row r="294" spans="1:7" ht="12.75">
      <c r="A294"/>
      <c r="C294" s="6">
        <v>4480</v>
      </c>
      <c r="D294" t="s">
        <v>48</v>
      </c>
      <c r="E294" s="69">
        <v>4110</v>
      </c>
      <c r="G294"/>
    </row>
    <row r="295" spans="1:7" ht="12.75">
      <c r="A295"/>
      <c r="C295" s="6">
        <v>4520</v>
      </c>
      <c r="D295" t="s">
        <v>324</v>
      </c>
      <c r="E295" s="69">
        <v>1000</v>
      </c>
      <c r="G295"/>
    </row>
    <row r="296" spans="1:7" ht="12.75">
      <c r="A296"/>
      <c r="C296" s="6">
        <v>4700</v>
      </c>
      <c r="D296" t="s">
        <v>223</v>
      </c>
      <c r="E296" s="69">
        <v>2500</v>
      </c>
      <c r="G296"/>
    </row>
    <row r="297" spans="1:7" ht="12.75">
      <c r="A297"/>
      <c r="D297" t="s">
        <v>224</v>
      </c>
      <c r="G297"/>
    </row>
    <row r="298" spans="1:7" ht="12.75">
      <c r="A298"/>
      <c r="G298"/>
    </row>
    <row r="299" spans="1:7" ht="12.75">
      <c r="A299"/>
      <c r="B299" s="6">
        <v>85219</v>
      </c>
      <c r="D299" t="s">
        <v>511</v>
      </c>
      <c r="E299" s="69">
        <f>E300</f>
        <v>6000</v>
      </c>
      <c r="G299"/>
    </row>
    <row r="300" spans="1:7" ht="12.75">
      <c r="A300"/>
      <c r="C300" s="6">
        <v>3110</v>
      </c>
      <c r="D300" t="s">
        <v>43</v>
      </c>
      <c r="E300" s="69">
        <v>6000</v>
      </c>
      <c r="G300"/>
    </row>
    <row r="301" spans="1:7" ht="12.75">
      <c r="A301"/>
      <c r="G301"/>
    </row>
    <row r="302" spans="1:7" ht="12.75">
      <c r="A302"/>
      <c r="B302" s="6">
        <v>85228</v>
      </c>
      <c r="D302" t="s">
        <v>143</v>
      </c>
      <c r="E302" s="84">
        <f>SUM(E303:E312)</f>
        <v>1650000</v>
      </c>
      <c r="G302"/>
    </row>
    <row r="303" spans="1:7" ht="12.75">
      <c r="A303"/>
      <c r="C303" s="6">
        <v>4010</v>
      </c>
      <c r="D303" t="s">
        <v>29</v>
      </c>
      <c r="E303" s="69">
        <v>20000</v>
      </c>
      <c r="G303"/>
    </row>
    <row r="304" spans="1:7" ht="12.75">
      <c r="A304"/>
      <c r="C304" s="6">
        <v>4110</v>
      </c>
      <c r="D304" t="s">
        <v>31</v>
      </c>
      <c r="E304" s="69">
        <v>110547</v>
      </c>
      <c r="G304"/>
    </row>
    <row r="305" spans="1:7" ht="12.75">
      <c r="A305"/>
      <c r="C305" s="6">
        <v>4120</v>
      </c>
      <c r="D305" t="s">
        <v>455</v>
      </c>
      <c r="E305" s="69">
        <v>7516</v>
      </c>
      <c r="G305"/>
    </row>
    <row r="306" spans="1:7" ht="12.75">
      <c r="A306"/>
      <c r="C306" s="6">
        <v>4170</v>
      </c>
      <c r="D306" t="s">
        <v>200</v>
      </c>
      <c r="E306" s="69">
        <v>700000</v>
      </c>
      <c r="G306"/>
    </row>
    <row r="307" spans="1:7" ht="12.75">
      <c r="A307"/>
      <c r="C307" s="6">
        <v>4210</v>
      </c>
      <c r="D307" t="s">
        <v>32</v>
      </c>
      <c r="E307" s="69">
        <v>5400</v>
      </c>
      <c r="G307"/>
    </row>
    <row r="308" spans="1:7" ht="12.75">
      <c r="A308"/>
      <c r="C308" s="6">
        <v>4280</v>
      </c>
      <c r="D308" t="s">
        <v>220</v>
      </c>
      <c r="E308" s="69">
        <v>1600</v>
      </c>
      <c r="G308"/>
    </row>
    <row r="309" spans="1:7" ht="12.75">
      <c r="A309"/>
      <c r="C309" s="6">
        <v>4300</v>
      </c>
      <c r="D309" t="s">
        <v>35</v>
      </c>
      <c r="E309" s="69">
        <v>801500</v>
      </c>
      <c r="G309"/>
    </row>
    <row r="310" spans="1:7" ht="12.75">
      <c r="A310"/>
      <c r="C310" s="6">
        <v>4360</v>
      </c>
      <c r="D310" t="s">
        <v>289</v>
      </c>
      <c r="E310" s="69">
        <v>500</v>
      </c>
      <c r="G310"/>
    </row>
    <row r="311" spans="1:7" ht="12.75">
      <c r="A311"/>
      <c r="C311" s="6">
        <v>4410</v>
      </c>
      <c r="D311" t="s">
        <v>36</v>
      </c>
      <c r="E311" s="69">
        <v>937</v>
      </c>
      <c r="G311"/>
    </row>
    <row r="312" spans="1:7" ht="12.75">
      <c r="A312"/>
      <c r="C312" s="6">
        <v>4710</v>
      </c>
      <c r="D312" t="s">
        <v>443</v>
      </c>
      <c r="E312" s="69">
        <v>2000</v>
      </c>
      <c r="G312"/>
    </row>
    <row r="314" spans="1:7" ht="12.75">
      <c r="A314"/>
      <c r="B314" s="6">
        <v>85228</v>
      </c>
      <c r="D314" t="s">
        <v>439</v>
      </c>
      <c r="E314" s="84">
        <f>SUM(E315:E326)</f>
        <v>183000</v>
      </c>
      <c r="G314"/>
    </row>
    <row r="315" spans="1:7" ht="12.75">
      <c r="A315"/>
      <c r="C315" s="6">
        <v>3020</v>
      </c>
      <c r="D315" t="s">
        <v>28</v>
      </c>
      <c r="E315" s="69">
        <v>1600</v>
      </c>
      <c r="G315"/>
    </row>
    <row r="316" spans="1:7" ht="12.75">
      <c r="A316"/>
      <c r="C316" s="6">
        <v>4010</v>
      </c>
      <c r="D316" t="s">
        <v>29</v>
      </c>
      <c r="E316" s="69">
        <v>90993</v>
      </c>
      <c r="G316"/>
    </row>
    <row r="317" spans="1:7" ht="12.75">
      <c r="A317"/>
      <c r="C317" s="6">
        <v>4040</v>
      </c>
      <c r="D317" t="s">
        <v>30</v>
      </c>
      <c r="E317" s="69">
        <v>14000</v>
      </c>
      <c r="G317"/>
    </row>
    <row r="318" spans="1:7" ht="12.75">
      <c r="A318"/>
      <c r="C318" s="6">
        <v>4110</v>
      </c>
      <c r="D318" t="s">
        <v>31</v>
      </c>
      <c r="E318" s="69">
        <v>23000</v>
      </c>
      <c r="G318"/>
    </row>
    <row r="319" spans="1:7" ht="12.75">
      <c r="A319"/>
      <c r="C319" s="6">
        <v>4120</v>
      </c>
      <c r="D319" t="s">
        <v>455</v>
      </c>
      <c r="E319" s="69">
        <v>3000</v>
      </c>
      <c r="G319"/>
    </row>
    <row r="320" spans="1:7" ht="12.75">
      <c r="A320"/>
      <c r="C320" s="6">
        <v>4210</v>
      </c>
      <c r="D320" t="s">
        <v>32</v>
      </c>
      <c r="E320" s="69">
        <v>870</v>
      </c>
      <c r="G320"/>
    </row>
    <row r="321" spans="1:7" ht="12.75">
      <c r="A321"/>
      <c r="C321" s="6">
        <v>4280</v>
      </c>
      <c r="D321" t="s">
        <v>220</v>
      </c>
      <c r="E321" s="69">
        <v>100</v>
      </c>
      <c r="G321"/>
    </row>
    <row r="322" spans="1:7" ht="12.75">
      <c r="A322"/>
      <c r="C322" s="6">
        <v>4300</v>
      </c>
      <c r="D322" t="s">
        <v>35</v>
      </c>
      <c r="E322" s="69">
        <v>40000</v>
      </c>
      <c r="G322"/>
    </row>
    <row r="323" spans="1:7" ht="12.75">
      <c r="A323"/>
      <c r="C323" s="6">
        <v>4360</v>
      </c>
      <c r="D323" t="s">
        <v>289</v>
      </c>
      <c r="E323" s="69">
        <v>1000</v>
      </c>
      <c r="G323"/>
    </row>
    <row r="324" spans="1:7" ht="12.75">
      <c r="A324"/>
      <c r="C324" s="6">
        <v>4410</v>
      </c>
      <c r="D324" t="s">
        <v>36</v>
      </c>
      <c r="E324" s="69">
        <v>953</v>
      </c>
      <c r="G324"/>
    </row>
    <row r="325" spans="1:7" ht="12.75">
      <c r="A325"/>
      <c r="C325" s="6">
        <v>4440</v>
      </c>
      <c r="D325" t="s">
        <v>38</v>
      </c>
      <c r="E325" s="69">
        <v>7484</v>
      </c>
      <c r="G325"/>
    </row>
    <row r="326" spans="1:7" ht="12.75">
      <c r="A326"/>
      <c r="C326" s="6">
        <v>4710</v>
      </c>
      <c r="D326" t="s">
        <v>443</v>
      </c>
      <c r="G326"/>
    </row>
    <row r="328" spans="2:7" ht="12.75">
      <c r="B328" s="6">
        <v>85230</v>
      </c>
      <c r="D328" t="s">
        <v>404</v>
      </c>
      <c r="E328" s="84">
        <f>SUM(E329:E329)</f>
        <v>152459.75</v>
      </c>
      <c r="G328"/>
    </row>
    <row r="329" spans="3:7" ht="13.5" customHeight="1">
      <c r="C329" s="6">
        <v>3110</v>
      </c>
      <c r="D329" t="s">
        <v>43</v>
      </c>
      <c r="E329" s="69">
        <v>152459.75</v>
      </c>
      <c r="G329"/>
    </row>
    <row r="330" ht="13.5" customHeight="1">
      <c r="G330"/>
    </row>
    <row r="331" spans="2:7" ht="13.5" customHeight="1">
      <c r="B331" s="6">
        <v>85295</v>
      </c>
      <c r="D331" t="s">
        <v>467</v>
      </c>
      <c r="E331" s="84">
        <f>SUM(E332:E337)</f>
        <v>28500</v>
      </c>
      <c r="G331"/>
    </row>
    <row r="332" spans="3:7" ht="13.5" customHeight="1">
      <c r="C332" s="6">
        <v>4110</v>
      </c>
      <c r="D332" t="s">
        <v>31</v>
      </c>
      <c r="E332" s="69">
        <v>3684</v>
      </c>
      <c r="G332"/>
    </row>
    <row r="333" spans="3:7" ht="13.5" customHeight="1">
      <c r="C333" s="6">
        <v>4170</v>
      </c>
      <c r="D333" t="s">
        <v>200</v>
      </c>
      <c r="E333" s="69">
        <v>21100</v>
      </c>
      <c r="G333"/>
    </row>
    <row r="334" spans="3:7" ht="13.5" customHeight="1">
      <c r="C334" s="6">
        <v>4210</v>
      </c>
      <c r="D334" t="s">
        <v>32</v>
      </c>
      <c r="E334" s="69">
        <v>1248</v>
      </c>
      <c r="G334"/>
    </row>
    <row r="335" spans="3:7" ht="13.5" customHeight="1">
      <c r="C335" s="6">
        <v>4220</v>
      </c>
      <c r="D335" t="s">
        <v>41</v>
      </c>
      <c r="E335" s="69">
        <v>568</v>
      </c>
      <c r="G335"/>
    </row>
    <row r="336" spans="3:7" ht="13.5" customHeight="1">
      <c r="C336" s="6">
        <v>4260</v>
      </c>
      <c r="D336" t="s">
        <v>33</v>
      </c>
      <c r="E336" s="69">
        <v>1700</v>
      </c>
      <c r="G336"/>
    </row>
    <row r="337" spans="3:7" ht="13.5" customHeight="1">
      <c r="C337" s="6">
        <v>4300</v>
      </c>
      <c r="D337" t="s">
        <v>35</v>
      </c>
      <c r="E337" s="69">
        <v>200</v>
      </c>
      <c r="G337"/>
    </row>
    <row r="338" ht="13.5" customHeight="1">
      <c r="G338"/>
    </row>
    <row r="339" spans="2:7" ht="13.5" customHeight="1">
      <c r="B339" s="6">
        <v>85295</v>
      </c>
      <c r="D339" t="s">
        <v>531</v>
      </c>
      <c r="E339" s="84">
        <f>SUM(E340:E345)</f>
        <v>30000</v>
      </c>
      <c r="G339"/>
    </row>
    <row r="340" spans="3:7" ht="13.5" customHeight="1">
      <c r="C340" s="6">
        <v>4010</v>
      </c>
      <c r="D340" t="s">
        <v>29</v>
      </c>
      <c r="E340" s="69">
        <v>15000</v>
      </c>
      <c r="G340"/>
    </row>
    <row r="341" spans="3:7" ht="13.5" customHeight="1">
      <c r="C341" s="6">
        <v>4110</v>
      </c>
      <c r="D341" t="s">
        <v>31</v>
      </c>
      <c r="E341" s="69">
        <v>2600</v>
      </c>
      <c r="G341"/>
    </row>
    <row r="342" spans="3:7" ht="13.5" customHeight="1">
      <c r="C342" s="6">
        <v>4120</v>
      </c>
      <c r="D342" t="s">
        <v>455</v>
      </c>
      <c r="E342" s="69">
        <v>400</v>
      </c>
      <c r="G342"/>
    </row>
    <row r="343" spans="3:7" ht="13.5" customHeight="1">
      <c r="C343" s="6">
        <v>4210</v>
      </c>
      <c r="D343" t="s">
        <v>32</v>
      </c>
      <c r="E343" s="69">
        <v>5000</v>
      </c>
      <c r="G343"/>
    </row>
    <row r="344" spans="3:7" ht="13.5" customHeight="1">
      <c r="C344" s="6">
        <v>4300</v>
      </c>
      <c r="D344" t="s">
        <v>35</v>
      </c>
      <c r="E344" s="69">
        <v>5000</v>
      </c>
      <c r="G344"/>
    </row>
    <row r="345" spans="3:7" ht="13.5" customHeight="1">
      <c r="C345" s="6">
        <v>4410</v>
      </c>
      <c r="D345" t="s">
        <v>36</v>
      </c>
      <c r="E345" s="69">
        <v>2000</v>
      </c>
      <c r="G345"/>
    </row>
    <row r="346" ht="13.5" customHeight="1">
      <c r="G346"/>
    </row>
    <row r="347" spans="1:7" ht="12.75">
      <c r="A347" s="7">
        <v>852</v>
      </c>
      <c r="B347" s="7"/>
      <c r="C347" s="7"/>
      <c r="D347" s="5" t="s">
        <v>260</v>
      </c>
      <c r="G347"/>
    </row>
    <row r="348" spans="2:7" ht="12.75">
      <c r="B348" s="6">
        <v>85213</v>
      </c>
      <c r="D348" t="s">
        <v>116</v>
      </c>
      <c r="E348" s="84">
        <f>SUM(E350:E350)</f>
        <v>64800</v>
      </c>
      <c r="G348"/>
    </row>
    <row r="349" spans="4:7" ht="12.75">
      <c r="D349" t="s">
        <v>188</v>
      </c>
      <c r="G349"/>
    </row>
    <row r="350" spans="3:7" ht="12.75">
      <c r="C350" s="6">
        <v>4130</v>
      </c>
      <c r="D350" t="s">
        <v>114</v>
      </c>
      <c r="E350" s="69">
        <v>64800</v>
      </c>
      <c r="G350"/>
    </row>
    <row r="352" spans="1:7" ht="12.75">
      <c r="A352" s="7">
        <v>851</v>
      </c>
      <c r="B352" s="7"/>
      <c r="C352" s="7"/>
      <c r="D352" s="5" t="s">
        <v>15</v>
      </c>
      <c r="E352" s="82">
        <f>E353+E373</f>
        <v>470000</v>
      </c>
      <c r="G352"/>
    </row>
    <row r="353" spans="2:7" ht="12.75">
      <c r="B353" s="6">
        <v>85154</v>
      </c>
      <c r="D353" t="s">
        <v>16</v>
      </c>
      <c r="E353" s="84">
        <f>SUM(E354:E372)</f>
        <v>467000</v>
      </c>
      <c r="G353"/>
    </row>
    <row r="354" spans="3:7" ht="12.75">
      <c r="C354" s="6">
        <v>3020</v>
      </c>
      <c r="D354" t="s">
        <v>28</v>
      </c>
      <c r="E354" s="69">
        <v>1790</v>
      </c>
      <c r="G354"/>
    </row>
    <row r="355" spans="3:7" ht="12.75">
      <c r="C355" s="6">
        <v>4010</v>
      </c>
      <c r="D355" t="s">
        <v>29</v>
      </c>
      <c r="E355" s="69">
        <v>275000</v>
      </c>
      <c r="G355"/>
    </row>
    <row r="356" spans="3:7" ht="12.75">
      <c r="C356" s="6">
        <v>4040</v>
      </c>
      <c r="D356" t="s">
        <v>30</v>
      </c>
      <c r="E356" s="69">
        <v>18500</v>
      </c>
      <c r="G356"/>
    </row>
    <row r="357" spans="3:7" ht="12.75">
      <c r="C357" s="6">
        <v>4110</v>
      </c>
      <c r="D357" t="s">
        <v>31</v>
      </c>
      <c r="E357" s="69">
        <v>49300</v>
      </c>
      <c r="G357"/>
    </row>
    <row r="358" spans="3:7" ht="12.75">
      <c r="C358" s="6">
        <v>4120</v>
      </c>
      <c r="D358" t="s">
        <v>455</v>
      </c>
      <c r="E358" s="69">
        <v>6670</v>
      </c>
      <c r="G358"/>
    </row>
    <row r="359" spans="3:7" ht="12.75">
      <c r="C359" s="6">
        <v>4170</v>
      </c>
      <c r="D359" t="s">
        <v>200</v>
      </c>
      <c r="E359" s="69">
        <v>6000</v>
      </c>
      <c r="G359"/>
    </row>
    <row r="360" spans="3:7" ht="12.75">
      <c r="C360" s="6">
        <v>4210</v>
      </c>
      <c r="D360" t="s">
        <v>32</v>
      </c>
      <c r="E360" s="69">
        <v>13000</v>
      </c>
      <c r="G360"/>
    </row>
    <row r="361" spans="3:7" ht="12.75">
      <c r="C361" s="6">
        <v>4260</v>
      </c>
      <c r="D361" t="s">
        <v>33</v>
      </c>
      <c r="E361" s="69">
        <v>19000</v>
      </c>
      <c r="G361"/>
    </row>
    <row r="362" spans="3:7" ht="12.75">
      <c r="C362" s="6">
        <v>4270</v>
      </c>
      <c r="D362" t="s">
        <v>34</v>
      </c>
      <c r="E362" s="69">
        <v>2269</v>
      </c>
      <c r="G362"/>
    </row>
    <row r="363" spans="3:7" ht="12.75">
      <c r="C363" s="6">
        <v>4280</v>
      </c>
      <c r="D363" t="s">
        <v>220</v>
      </c>
      <c r="E363" s="69">
        <v>100</v>
      </c>
      <c r="G363"/>
    </row>
    <row r="364" spans="3:7" ht="12.75">
      <c r="C364" s="6">
        <v>4300</v>
      </c>
      <c r="D364" t="s">
        <v>35</v>
      </c>
      <c r="E364" s="69">
        <v>60000</v>
      </c>
      <c r="G364"/>
    </row>
    <row r="365" spans="3:7" ht="12.75">
      <c r="C365" s="6">
        <v>4360</v>
      </c>
      <c r="D365" t="s">
        <v>289</v>
      </c>
      <c r="E365" s="69">
        <v>4600</v>
      </c>
      <c r="G365"/>
    </row>
    <row r="366" spans="3:7" ht="12.75">
      <c r="C366" s="6">
        <v>4410</v>
      </c>
      <c r="D366" t="s">
        <v>36</v>
      </c>
      <c r="E366" s="69">
        <v>1000</v>
      </c>
      <c r="G366"/>
    </row>
    <row r="367" spans="3:7" ht="12.75">
      <c r="C367" s="6">
        <v>4430</v>
      </c>
      <c r="D367" t="s">
        <v>37</v>
      </c>
      <c r="E367" s="69">
        <v>1150</v>
      </c>
      <c r="G367"/>
    </row>
    <row r="368" spans="3:7" ht="12.75">
      <c r="C368" s="6">
        <v>4440</v>
      </c>
      <c r="D368" t="s">
        <v>38</v>
      </c>
      <c r="E368" s="69">
        <v>5821</v>
      </c>
      <c r="G368"/>
    </row>
    <row r="369" spans="3:7" ht="12.75">
      <c r="C369" s="6">
        <v>4480</v>
      </c>
      <c r="D369" t="s">
        <v>48</v>
      </c>
      <c r="E369" s="69">
        <v>1000</v>
      </c>
      <c r="G369"/>
    </row>
    <row r="370" spans="1:7" ht="12.75">
      <c r="A370" s="3"/>
      <c r="B370" s="3"/>
      <c r="C370" s="6">
        <v>4520</v>
      </c>
      <c r="D370" t="s">
        <v>324</v>
      </c>
      <c r="E370" s="69">
        <v>800</v>
      </c>
      <c r="G370"/>
    </row>
    <row r="371" spans="3:7" ht="12.75">
      <c r="C371" s="6">
        <v>4700</v>
      </c>
      <c r="D371" t="s">
        <v>228</v>
      </c>
      <c r="E371" s="69">
        <v>1000</v>
      </c>
      <c r="G371"/>
    </row>
    <row r="372" spans="4:7" ht="12.75">
      <c r="D372" t="s">
        <v>229</v>
      </c>
      <c r="G372"/>
    </row>
    <row r="373" spans="2:7" ht="12.75">
      <c r="B373" s="6">
        <v>85153</v>
      </c>
      <c r="D373" t="s">
        <v>214</v>
      </c>
      <c r="E373" s="84">
        <f>SUM(E374:E375)</f>
        <v>3000</v>
      </c>
      <c r="G373"/>
    </row>
    <row r="374" spans="3:7" ht="12.75">
      <c r="C374" s="6">
        <v>4210</v>
      </c>
      <c r="D374" t="s">
        <v>32</v>
      </c>
      <c r="E374" s="69">
        <v>1000</v>
      </c>
      <c r="G374"/>
    </row>
    <row r="375" spans="3:7" ht="12.75">
      <c r="C375" s="6">
        <v>4300</v>
      </c>
      <c r="D375" t="s">
        <v>35</v>
      </c>
      <c r="E375" s="69">
        <v>2000</v>
      </c>
      <c r="G375"/>
    </row>
    <row r="376" ht="12.75">
      <c r="G376"/>
    </row>
    <row r="377" spans="1:7" s="52" customFormat="1" ht="12.75">
      <c r="A377" s="53">
        <v>855</v>
      </c>
      <c r="B377" s="53"/>
      <c r="C377" s="53"/>
      <c r="D377" s="52" t="s">
        <v>393</v>
      </c>
      <c r="E377" s="84">
        <f>E378+E391</f>
        <v>451879</v>
      </c>
      <c r="G377" s="84"/>
    </row>
    <row r="378" spans="2:5" ht="12.75">
      <c r="B378" s="48">
        <v>85504</v>
      </c>
      <c r="C378" s="48"/>
      <c r="D378" s="54" t="s">
        <v>323</v>
      </c>
      <c r="E378" s="84">
        <f>SUM(E379:E390)</f>
        <v>211879</v>
      </c>
    </row>
    <row r="379" spans="2:5" ht="12.75">
      <c r="B379" s="48"/>
      <c r="C379" s="6">
        <v>3020</v>
      </c>
      <c r="D379" t="s">
        <v>28</v>
      </c>
      <c r="E379" s="86">
        <v>1500</v>
      </c>
    </row>
    <row r="380" spans="2:5" ht="12.75">
      <c r="B380" s="48"/>
      <c r="C380" s="6">
        <v>4010</v>
      </c>
      <c r="D380" t="s">
        <v>29</v>
      </c>
      <c r="E380" s="86">
        <v>147800</v>
      </c>
    </row>
    <row r="381" spans="2:5" ht="12.75">
      <c r="B381" s="48"/>
      <c r="C381" s="6">
        <v>4040</v>
      </c>
      <c r="D381" t="s">
        <v>30</v>
      </c>
      <c r="E381" s="86">
        <v>12300</v>
      </c>
    </row>
    <row r="382" spans="2:5" ht="12.75">
      <c r="B382" s="48"/>
      <c r="C382" s="6">
        <v>4110</v>
      </c>
      <c r="D382" t="s">
        <v>31</v>
      </c>
      <c r="E382" s="86">
        <v>27330</v>
      </c>
    </row>
    <row r="383" spans="2:5" ht="12.75">
      <c r="B383" s="48"/>
      <c r="C383" s="6">
        <v>4120</v>
      </c>
      <c r="D383" t="s">
        <v>455</v>
      </c>
      <c r="E383" s="86">
        <v>3820</v>
      </c>
    </row>
    <row r="384" spans="2:5" ht="12.75">
      <c r="B384" s="48"/>
      <c r="C384" s="6">
        <v>4210</v>
      </c>
      <c r="D384" t="s">
        <v>32</v>
      </c>
      <c r="E384" s="86">
        <v>1060</v>
      </c>
    </row>
    <row r="385" spans="1:7" ht="12.75">
      <c r="A385"/>
      <c r="B385" s="48"/>
      <c r="C385" s="6">
        <v>4260</v>
      </c>
      <c r="D385" t="s">
        <v>33</v>
      </c>
      <c r="E385" s="86">
        <v>3430</v>
      </c>
      <c r="G385"/>
    </row>
    <row r="386" spans="1:7" ht="12.75">
      <c r="A386"/>
      <c r="B386" s="48"/>
      <c r="C386" s="6">
        <v>4300</v>
      </c>
      <c r="D386" t="s">
        <v>35</v>
      </c>
      <c r="E386" s="86">
        <v>3750</v>
      </c>
      <c r="G386"/>
    </row>
    <row r="387" spans="1:7" ht="12.75">
      <c r="A387"/>
      <c r="B387" s="48"/>
      <c r="C387" s="6">
        <v>4360</v>
      </c>
      <c r="D387" t="s">
        <v>289</v>
      </c>
      <c r="E387" s="86">
        <v>2700</v>
      </c>
      <c r="G387"/>
    </row>
    <row r="388" spans="1:7" ht="12.75">
      <c r="A388"/>
      <c r="B388" s="48"/>
      <c r="C388" s="6">
        <v>4410</v>
      </c>
      <c r="D388" t="s">
        <v>36</v>
      </c>
      <c r="E388" s="86">
        <v>2700</v>
      </c>
      <c r="G388"/>
    </row>
    <row r="389" spans="1:7" ht="12.75">
      <c r="A389"/>
      <c r="B389" s="48"/>
      <c r="C389" s="6">
        <v>4440</v>
      </c>
      <c r="D389" t="s">
        <v>38</v>
      </c>
      <c r="E389" s="86">
        <v>4989</v>
      </c>
      <c r="G389"/>
    </row>
    <row r="390" spans="1:7" ht="12.75">
      <c r="A390"/>
      <c r="B390" s="48"/>
      <c r="C390" s="6">
        <v>4700</v>
      </c>
      <c r="D390" t="s">
        <v>223</v>
      </c>
      <c r="E390" s="86">
        <v>500</v>
      </c>
      <c r="G390"/>
    </row>
    <row r="391" spans="1:7" ht="12.75">
      <c r="A391"/>
      <c r="B391" s="29" t="s">
        <v>403</v>
      </c>
      <c r="C391" s="57"/>
      <c r="D391" s="65" t="s">
        <v>322</v>
      </c>
      <c r="E391" s="93">
        <f>E392</f>
        <v>240000</v>
      </c>
      <c r="G391"/>
    </row>
    <row r="392" spans="1:7" ht="12.75">
      <c r="A392"/>
      <c r="B392" s="56"/>
      <c r="C392" s="57">
        <v>4330</v>
      </c>
      <c r="D392" s="43" t="s">
        <v>336</v>
      </c>
      <c r="E392" s="94">
        <v>240000</v>
      </c>
      <c r="G392"/>
    </row>
    <row r="393" spans="1:7" ht="12.75">
      <c r="A393"/>
      <c r="B393" s="56"/>
      <c r="C393" s="57"/>
      <c r="D393" s="43" t="s">
        <v>198</v>
      </c>
      <c r="E393" s="94"/>
      <c r="G393"/>
    </row>
    <row r="405" spans="5:7" ht="12.75">
      <c r="E405" s="69" t="s">
        <v>14</v>
      </c>
      <c r="G405"/>
    </row>
    <row r="406" spans="4:5" ht="12.75">
      <c r="D406" s="7" t="s">
        <v>480</v>
      </c>
      <c r="E406" s="69" t="s">
        <v>539</v>
      </c>
    </row>
    <row r="407" spans="4:5" ht="12.75">
      <c r="D407" s="7" t="s">
        <v>3</v>
      </c>
      <c r="E407" s="69" t="s">
        <v>145</v>
      </c>
    </row>
    <row r="408" ht="12.75">
      <c r="E408" s="69" t="s">
        <v>540</v>
      </c>
    </row>
    <row r="409" spans="1:5" ht="12.75">
      <c r="A409" s="1" t="s">
        <v>0</v>
      </c>
      <c r="B409" s="1" t="s">
        <v>5</v>
      </c>
      <c r="C409" s="1" t="s">
        <v>6</v>
      </c>
      <c r="D409" s="1" t="s">
        <v>7</v>
      </c>
      <c r="E409" s="72" t="s">
        <v>8</v>
      </c>
    </row>
    <row r="410" spans="1:5" ht="12.75">
      <c r="A410" s="7">
        <v>926</v>
      </c>
      <c r="B410" s="7"/>
      <c r="C410" s="7"/>
      <c r="D410" s="5" t="s">
        <v>304</v>
      </c>
      <c r="E410" s="82">
        <f>E414+E411</f>
        <v>4441496</v>
      </c>
    </row>
    <row r="411" spans="1:7" s="66" customFormat="1" ht="12.75">
      <c r="A411" s="67"/>
      <c r="B411" s="53">
        <v>92601</v>
      </c>
      <c r="C411" s="53"/>
      <c r="D411" s="52" t="s">
        <v>255</v>
      </c>
      <c r="E411" s="84">
        <f>E412</f>
        <v>1040000</v>
      </c>
      <c r="G411" s="103"/>
    </row>
    <row r="412" spans="1:5" ht="12.75">
      <c r="A412" s="7"/>
      <c r="B412" s="7"/>
      <c r="C412" s="67">
        <v>6050</v>
      </c>
      <c r="D412" s="9" t="s">
        <v>219</v>
      </c>
      <c r="E412" s="103">
        <v>1040000</v>
      </c>
    </row>
    <row r="413" spans="1:5" ht="12.75">
      <c r="A413" s="7"/>
      <c r="B413" s="7"/>
      <c r="C413" s="7"/>
      <c r="D413" s="5"/>
      <c r="E413" s="82"/>
    </row>
    <row r="414" spans="1:7" ht="12.75">
      <c r="A414"/>
      <c r="B414" s="53">
        <v>92604</v>
      </c>
      <c r="C414" s="53"/>
      <c r="D414" s="52" t="s">
        <v>47</v>
      </c>
      <c r="E414" s="84">
        <f>SUM(E415:E436)</f>
        <v>3401496</v>
      </c>
      <c r="G414"/>
    </row>
    <row r="415" spans="1:7" ht="12.75">
      <c r="A415"/>
      <c r="C415" s="6">
        <v>3020</v>
      </c>
      <c r="D415" t="s">
        <v>28</v>
      </c>
      <c r="E415" s="69">
        <v>14000</v>
      </c>
      <c r="G415"/>
    </row>
    <row r="416" spans="1:7" ht="12.75">
      <c r="A416"/>
      <c r="C416" s="6">
        <v>4010</v>
      </c>
      <c r="D416" t="s">
        <v>29</v>
      </c>
      <c r="E416" s="69">
        <v>1543200</v>
      </c>
      <c r="G416"/>
    </row>
    <row r="417" spans="1:7" ht="12.75">
      <c r="A417"/>
      <c r="C417" s="6">
        <v>4040</v>
      </c>
      <c r="D417" t="s">
        <v>30</v>
      </c>
      <c r="E417" s="69">
        <v>108100</v>
      </c>
      <c r="G417"/>
    </row>
    <row r="418" spans="1:7" ht="12.75">
      <c r="A418"/>
      <c r="C418" s="6">
        <v>4110</v>
      </c>
      <c r="D418" t="s">
        <v>31</v>
      </c>
      <c r="E418" s="69">
        <v>272800</v>
      </c>
      <c r="G418"/>
    </row>
    <row r="419" spans="1:7" ht="12.75">
      <c r="A419"/>
      <c r="C419" s="6">
        <v>4120</v>
      </c>
      <c r="D419" t="s">
        <v>455</v>
      </c>
      <c r="E419" s="69">
        <v>37000</v>
      </c>
      <c r="G419"/>
    </row>
    <row r="420" spans="1:7" ht="12.75">
      <c r="A420"/>
      <c r="C420" s="6">
        <v>4170</v>
      </c>
      <c r="D420" t="s">
        <v>200</v>
      </c>
      <c r="E420" s="69">
        <v>5000</v>
      </c>
      <c r="G420"/>
    </row>
    <row r="421" spans="1:7" ht="12.75">
      <c r="A421"/>
      <c r="C421" s="6">
        <v>4190</v>
      </c>
      <c r="D421" t="s">
        <v>379</v>
      </c>
      <c r="E421" s="69">
        <v>2000</v>
      </c>
      <c r="G421"/>
    </row>
    <row r="422" spans="1:7" ht="12.75">
      <c r="A422"/>
      <c r="B422"/>
      <c r="C422" s="6">
        <v>4210</v>
      </c>
      <c r="D422" t="s">
        <v>32</v>
      </c>
      <c r="E422" s="69">
        <v>120000</v>
      </c>
      <c r="G422"/>
    </row>
    <row r="423" spans="1:7" ht="12.75">
      <c r="A423"/>
      <c r="B423"/>
      <c r="C423" s="6">
        <v>4260</v>
      </c>
      <c r="D423" t="s">
        <v>33</v>
      </c>
      <c r="E423" s="69">
        <v>970000</v>
      </c>
      <c r="G423"/>
    </row>
    <row r="424" spans="1:7" ht="12.75">
      <c r="A424"/>
      <c r="B424"/>
      <c r="C424" s="6">
        <v>4270</v>
      </c>
      <c r="D424" t="s">
        <v>34</v>
      </c>
      <c r="E424" s="69">
        <v>58000</v>
      </c>
      <c r="G424"/>
    </row>
    <row r="425" spans="1:7" ht="12.75">
      <c r="A425"/>
      <c r="B425"/>
      <c r="C425" s="6">
        <v>4280</v>
      </c>
      <c r="D425" t="s">
        <v>220</v>
      </c>
      <c r="E425" s="69">
        <v>3000</v>
      </c>
      <c r="G425"/>
    </row>
    <row r="426" spans="1:7" ht="12.75">
      <c r="A426"/>
      <c r="B426"/>
      <c r="C426" s="6">
        <v>4300</v>
      </c>
      <c r="D426" t="s">
        <v>35</v>
      </c>
      <c r="E426" s="69">
        <v>90000</v>
      </c>
      <c r="G426"/>
    </row>
    <row r="427" spans="1:7" ht="12.75">
      <c r="A427"/>
      <c r="B427"/>
      <c r="C427" s="6">
        <v>4360</v>
      </c>
      <c r="D427" t="s">
        <v>289</v>
      </c>
      <c r="E427" s="69">
        <v>5700</v>
      </c>
      <c r="G427"/>
    </row>
    <row r="428" spans="1:7" ht="12.75">
      <c r="A428"/>
      <c r="B428"/>
      <c r="C428" s="6">
        <v>4410</v>
      </c>
      <c r="D428" t="s">
        <v>36</v>
      </c>
      <c r="E428" s="69">
        <v>3100</v>
      </c>
      <c r="G428"/>
    </row>
    <row r="429" spans="1:7" ht="12.75">
      <c r="A429"/>
      <c r="B429"/>
      <c r="C429" s="6">
        <v>4430</v>
      </c>
      <c r="D429" t="s">
        <v>37</v>
      </c>
      <c r="E429" s="69">
        <v>22500</v>
      </c>
      <c r="G429"/>
    </row>
    <row r="430" spans="1:7" ht="12.75">
      <c r="A430"/>
      <c r="B430"/>
      <c r="C430" s="6">
        <v>4440</v>
      </c>
      <c r="D430" t="s">
        <v>38</v>
      </c>
      <c r="E430" s="69">
        <v>53770</v>
      </c>
      <c r="G430"/>
    </row>
    <row r="431" spans="1:7" ht="12.75">
      <c r="A431"/>
      <c r="B431"/>
      <c r="C431" s="6">
        <v>4480</v>
      </c>
      <c r="D431" t="s">
        <v>48</v>
      </c>
      <c r="E431" s="69">
        <v>78056</v>
      </c>
      <c r="G431"/>
    </row>
    <row r="432" spans="1:7" ht="12.75">
      <c r="A432"/>
      <c r="B432"/>
      <c r="C432" s="6">
        <v>4520</v>
      </c>
      <c r="D432" t="s">
        <v>405</v>
      </c>
      <c r="E432" s="69">
        <v>3270</v>
      </c>
      <c r="G432"/>
    </row>
    <row r="433" spans="1:7" ht="12.75">
      <c r="A433"/>
      <c r="B433"/>
      <c r="D433" t="s">
        <v>216</v>
      </c>
      <c r="G433"/>
    </row>
    <row r="434" spans="1:7" ht="12.75">
      <c r="A434"/>
      <c r="B434"/>
      <c r="C434" s="6">
        <v>4530</v>
      </c>
      <c r="D434" t="s">
        <v>376</v>
      </c>
      <c r="E434" s="69">
        <v>8000</v>
      </c>
      <c r="G434"/>
    </row>
    <row r="435" spans="1:7" ht="12.75">
      <c r="A435"/>
      <c r="B435"/>
      <c r="C435" s="6">
        <v>4700</v>
      </c>
      <c r="D435" t="s">
        <v>223</v>
      </c>
      <c r="E435" s="69">
        <v>2000</v>
      </c>
      <c r="G435"/>
    </row>
    <row r="436" spans="1:7" ht="12.75">
      <c r="A436"/>
      <c r="B436"/>
      <c r="C436" s="6">
        <v>4710</v>
      </c>
      <c r="D436" t="s">
        <v>443</v>
      </c>
      <c r="E436" s="69">
        <v>2000</v>
      </c>
      <c r="G436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82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5"/>
  <sheetViews>
    <sheetView zoomScalePageLayoutView="0" workbookViewId="0" topLeftCell="A1">
      <selection activeCell="D263" sqref="D263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0" customWidth="1"/>
    <col min="4" max="4" width="57.25390625" style="10" customWidth="1"/>
    <col min="5" max="5" width="21.125" style="77" customWidth="1"/>
  </cols>
  <sheetData>
    <row r="1" spans="1:5" ht="12.75">
      <c r="A1" s="6" t="s">
        <v>64</v>
      </c>
      <c r="E1" s="68" t="s">
        <v>417</v>
      </c>
    </row>
    <row r="2" ht="12.75">
      <c r="E2" s="69" t="s">
        <v>539</v>
      </c>
    </row>
    <row r="3" spans="4:5" ht="15.75">
      <c r="D3" s="39" t="s">
        <v>99</v>
      </c>
      <c r="E3" s="69" t="s">
        <v>145</v>
      </c>
    </row>
    <row r="4" spans="1:5" ht="12.75">
      <c r="A4" s="18"/>
      <c r="B4" s="18"/>
      <c r="C4" s="33"/>
      <c r="D4" s="40"/>
      <c r="E4" s="70" t="s">
        <v>540</v>
      </c>
    </row>
    <row r="5" spans="1:5" ht="12.75">
      <c r="A5" s="3" t="s">
        <v>0</v>
      </c>
      <c r="B5" s="3" t="s">
        <v>20</v>
      </c>
      <c r="C5" s="29" t="s">
        <v>78</v>
      </c>
      <c r="D5" s="13" t="s">
        <v>79</v>
      </c>
      <c r="E5" s="71" t="s">
        <v>482</v>
      </c>
    </row>
    <row r="6" spans="1:5" ht="12.75">
      <c r="A6" s="1">
        <v>1</v>
      </c>
      <c r="B6" s="1">
        <v>2</v>
      </c>
      <c r="C6" s="27" t="s">
        <v>80</v>
      </c>
      <c r="D6" s="1">
        <v>4</v>
      </c>
      <c r="E6" s="104">
        <v>5</v>
      </c>
    </row>
    <row r="7" spans="1:5" ht="12.75">
      <c r="A7" s="19"/>
      <c r="B7" s="19"/>
      <c r="C7" s="31"/>
      <c r="D7" s="44" t="s">
        <v>217</v>
      </c>
      <c r="E7" s="73">
        <f>E24+E56+E66+E73+E117+E138+E233+E125+E9+E185+E50+E16+E133</f>
        <v>126664008.48</v>
      </c>
    </row>
    <row r="8" spans="1:5" ht="12.75">
      <c r="A8" s="18"/>
      <c r="B8" s="18"/>
      <c r="C8" s="33"/>
      <c r="D8" s="41" t="s">
        <v>218</v>
      </c>
      <c r="E8" s="74"/>
    </row>
    <row r="9" spans="1:5" ht="12.75">
      <c r="A9" s="50">
        <v>150</v>
      </c>
      <c r="B9" s="50"/>
      <c r="C9" s="49"/>
      <c r="D9" s="61" t="s">
        <v>333</v>
      </c>
      <c r="E9" s="120">
        <f>E10</f>
        <v>590000</v>
      </c>
    </row>
    <row r="10" spans="1:5" s="66" customFormat="1" ht="12.75">
      <c r="A10" s="107"/>
      <c r="B10" s="107">
        <v>15011</v>
      </c>
      <c r="C10" s="106"/>
      <c r="D10" s="123" t="s">
        <v>334</v>
      </c>
      <c r="E10" s="76">
        <f>SUM(E11:E15)</f>
        <v>590000</v>
      </c>
    </row>
    <row r="11" spans="1:5" ht="12.75">
      <c r="A11" s="3"/>
      <c r="B11" s="3"/>
      <c r="C11" s="30" t="s">
        <v>156</v>
      </c>
      <c r="D11" s="10" t="s">
        <v>82</v>
      </c>
      <c r="E11" s="76">
        <v>450000</v>
      </c>
    </row>
    <row r="12" spans="1:5" ht="12.75">
      <c r="A12" s="3"/>
      <c r="B12" s="3"/>
      <c r="C12" s="29"/>
      <c r="D12" s="13" t="s">
        <v>130</v>
      </c>
      <c r="E12" s="75"/>
    </row>
    <row r="13" spans="1:5" ht="12.75">
      <c r="A13" s="3"/>
      <c r="B13" s="3"/>
      <c r="C13" s="29"/>
      <c r="D13" s="13" t="s">
        <v>131</v>
      </c>
      <c r="E13" s="75"/>
    </row>
    <row r="14" spans="1:5" ht="12.75">
      <c r="A14" s="3"/>
      <c r="B14" s="3"/>
      <c r="C14" s="29"/>
      <c r="D14" s="13" t="s">
        <v>132</v>
      </c>
      <c r="E14" s="76"/>
    </row>
    <row r="15" spans="1:5" ht="12.75">
      <c r="A15" s="18"/>
      <c r="B15" s="18"/>
      <c r="C15" s="33" t="s">
        <v>154</v>
      </c>
      <c r="D15" s="40" t="s">
        <v>77</v>
      </c>
      <c r="E15" s="105">
        <v>140000</v>
      </c>
    </row>
    <row r="16" spans="1:5" ht="12.75">
      <c r="A16" s="50">
        <v>600</v>
      </c>
      <c r="B16" s="50"/>
      <c r="C16" s="49"/>
      <c r="D16" s="61" t="s">
        <v>466</v>
      </c>
      <c r="E16" s="120">
        <f>E21+E17</f>
        <v>2902685</v>
      </c>
    </row>
    <row r="17" spans="1:5" s="66" customFormat="1" ht="12.75">
      <c r="A17" s="107"/>
      <c r="B17" s="107">
        <v>60016</v>
      </c>
      <c r="C17" s="106"/>
      <c r="D17" s="13" t="s">
        <v>27</v>
      </c>
      <c r="E17" s="76">
        <f>E18</f>
        <v>2332685</v>
      </c>
    </row>
    <row r="18" spans="1:5" s="66" customFormat="1" ht="12.75">
      <c r="A18" s="107"/>
      <c r="B18" s="107"/>
      <c r="C18" s="29" t="s">
        <v>520</v>
      </c>
      <c r="D18" s="13" t="s">
        <v>521</v>
      </c>
      <c r="E18" s="76">
        <v>2332685</v>
      </c>
    </row>
    <row r="19" spans="1:5" s="66" customFormat="1" ht="12.75">
      <c r="A19" s="107"/>
      <c r="B19" s="107"/>
      <c r="C19" s="106"/>
      <c r="D19" s="13" t="s">
        <v>522</v>
      </c>
      <c r="E19" s="76"/>
    </row>
    <row r="20" spans="1:5" s="66" customFormat="1" ht="12.75">
      <c r="A20" s="107"/>
      <c r="B20" s="107"/>
      <c r="C20" s="106"/>
      <c r="D20" s="13" t="s">
        <v>523</v>
      </c>
      <c r="E20" s="76"/>
    </row>
    <row r="21" spans="1:5" s="66" customFormat="1" ht="12.75">
      <c r="A21" s="107"/>
      <c r="B21" s="107">
        <v>60019</v>
      </c>
      <c r="C21" s="106"/>
      <c r="D21" s="123" t="s">
        <v>490</v>
      </c>
      <c r="E21" s="76">
        <f>E22</f>
        <v>570000</v>
      </c>
    </row>
    <row r="22" spans="1:5" ht="12.75">
      <c r="A22" s="3"/>
      <c r="B22" s="3"/>
      <c r="C22" s="38" t="s">
        <v>194</v>
      </c>
      <c r="D22" s="47" t="s">
        <v>238</v>
      </c>
      <c r="E22" s="76">
        <v>570000</v>
      </c>
    </row>
    <row r="23" spans="1:5" ht="12.75">
      <c r="A23" s="18"/>
      <c r="B23" s="18"/>
      <c r="C23" s="33"/>
      <c r="D23" s="40" t="s">
        <v>239</v>
      </c>
      <c r="E23" s="105"/>
    </row>
    <row r="24" spans="1:5" ht="12.75">
      <c r="A24" s="53">
        <v>700</v>
      </c>
      <c r="B24" s="53"/>
      <c r="C24" s="64"/>
      <c r="D24" s="121" t="s">
        <v>81</v>
      </c>
      <c r="E24" s="119">
        <f>E25+E37</f>
        <v>10481600</v>
      </c>
    </row>
    <row r="25" spans="1:5" s="66" customFormat="1" ht="12.75">
      <c r="A25" s="67"/>
      <c r="B25" s="67">
        <v>70005</v>
      </c>
      <c r="C25" s="113"/>
      <c r="D25" s="122" t="s">
        <v>23</v>
      </c>
      <c r="E25" s="125">
        <f>SUM(E26:E36)</f>
        <v>1382000</v>
      </c>
    </row>
    <row r="26" spans="3:5" ht="12.75">
      <c r="C26" s="30" t="s">
        <v>155</v>
      </c>
      <c r="D26" s="10" t="s">
        <v>337</v>
      </c>
      <c r="E26" s="77">
        <v>50000</v>
      </c>
    </row>
    <row r="27" spans="3:5" ht="12.75">
      <c r="C27" s="30" t="s">
        <v>338</v>
      </c>
      <c r="D27" s="10" t="s">
        <v>339</v>
      </c>
      <c r="E27" s="77">
        <v>100000</v>
      </c>
    </row>
    <row r="28" spans="3:5" ht="12.75">
      <c r="C28" s="30" t="s">
        <v>156</v>
      </c>
      <c r="D28" s="10" t="s">
        <v>341</v>
      </c>
      <c r="E28" s="77">
        <v>250000</v>
      </c>
    </row>
    <row r="29" ht="12.75">
      <c r="D29" s="10" t="s">
        <v>130</v>
      </c>
    </row>
    <row r="30" ht="12.75">
      <c r="D30" s="10" t="s">
        <v>131</v>
      </c>
    </row>
    <row r="31" ht="12.75">
      <c r="D31" s="10" t="s">
        <v>132</v>
      </c>
    </row>
    <row r="32" spans="3:5" ht="12.75">
      <c r="C32" s="30" t="s">
        <v>206</v>
      </c>
      <c r="D32" s="10" t="s">
        <v>318</v>
      </c>
      <c r="E32" s="77">
        <v>80000</v>
      </c>
    </row>
    <row r="33" ht="12.75">
      <c r="D33" s="10" t="s">
        <v>319</v>
      </c>
    </row>
    <row r="34" spans="1:5" ht="12.75">
      <c r="A34" s="3"/>
      <c r="B34" s="3"/>
      <c r="C34" s="29" t="s">
        <v>157</v>
      </c>
      <c r="D34" s="13" t="s">
        <v>312</v>
      </c>
      <c r="E34" s="78">
        <v>900000</v>
      </c>
    </row>
    <row r="35" spans="1:5" ht="12.75">
      <c r="A35" s="3"/>
      <c r="B35" s="3"/>
      <c r="C35" s="29"/>
      <c r="D35" s="13" t="s">
        <v>313</v>
      </c>
      <c r="E35" s="78"/>
    </row>
    <row r="36" spans="1:5" ht="12.75">
      <c r="A36" s="3"/>
      <c r="B36" s="3"/>
      <c r="C36" s="29" t="s">
        <v>158</v>
      </c>
      <c r="D36" s="13" t="s">
        <v>342</v>
      </c>
      <c r="E36" s="78">
        <v>2000</v>
      </c>
    </row>
    <row r="37" spans="1:5" ht="12.75">
      <c r="A37" s="3"/>
      <c r="B37" s="3">
        <v>70007</v>
      </c>
      <c r="C37" s="29"/>
      <c r="D37" s="13" t="s">
        <v>491</v>
      </c>
      <c r="E37" s="78">
        <f>SUM(E38:E47)</f>
        <v>9099600</v>
      </c>
    </row>
    <row r="38" spans="1:5" ht="12.75">
      <c r="A38" s="3"/>
      <c r="B38" s="3"/>
      <c r="C38" s="30" t="s">
        <v>406</v>
      </c>
      <c r="D38" s="10" t="s">
        <v>407</v>
      </c>
      <c r="E38" s="78">
        <v>50000</v>
      </c>
    </row>
    <row r="39" spans="1:5" ht="12.75">
      <c r="A39" s="3"/>
      <c r="B39" s="3"/>
      <c r="D39" s="10" t="s">
        <v>408</v>
      </c>
      <c r="E39" s="78"/>
    </row>
    <row r="40" spans="1:5" ht="12.75">
      <c r="A40" s="3"/>
      <c r="B40" s="3"/>
      <c r="D40" s="10" t="s">
        <v>409</v>
      </c>
      <c r="E40" s="78"/>
    </row>
    <row r="41" spans="1:5" ht="12.75">
      <c r="A41" s="3"/>
      <c r="B41" s="3"/>
      <c r="C41" s="30" t="s">
        <v>156</v>
      </c>
      <c r="D41" s="10" t="s">
        <v>341</v>
      </c>
      <c r="E41" s="78">
        <v>1900000</v>
      </c>
    </row>
    <row r="42" spans="1:5" ht="12.75">
      <c r="A42" s="3"/>
      <c r="B42" s="3"/>
      <c r="D42" s="10" t="s">
        <v>130</v>
      </c>
      <c r="E42" s="78"/>
    </row>
    <row r="43" spans="1:5" ht="12.75">
      <c r="A43" s="3"/>
      <c r="B43" s="3"/>
      <c r="D43" s="10" t="s">
        <v>131</v>
      </c>
      <c r="E43" s="78"/>
    </row>
    <row r="44" spans="1:5" ht="12.75">
      <c r="A44" s="3"/>
      <c r="B44" s="3"/>
      <c r="D44" s="10" t="s">
        <v>132</v>
      </c>
      <c r="E44" s="78"/>
    </row>
    <row r="45" spans="1:5" ht="12.75">
      <c r="A45" s="3"/>
      <c r="B45" s="3"/>
      <c r="C45" s="29" t="s">
        <v>154</v>
      </c>
      <c r="D45" s="13" t="s">
        <v>77</v>
      </c>
      <c r="E45" s="78">
        <v>2300000</v>
      </c>
    </row>
    <row r="46" spans="1:5" ht="12.75">
      <c r="A46" s="3"/>
      <c r="B46" s="3"/>
      <c r="C46" s="29" t="s">
        <v>158</v>
      </c>
      <c r="D46" s="13" t="s">
        <v>342</v>
      </c>
      <c r="E46" s="78">
        <v>50000</v>
      </c>
    </row>
    <row r="47" spans="1:5" ht="12.75">
      <c r="A47" s="3"/>
      <c r="B47" s="3"/>
      <c r="C47" s="29" t="s">
        <v>492</v>
      </c>
      <c r="D47" s="13" t="s">
        <v>473</v>
      </c>
      <c r="E47" s="78">
        <v>4799600</v>
      </c>
    </row>
    <row r="48" spans="1:5" ht="12.75">
      <c r="A48" s="3"/>
      <c r="B48" s="3"/>
      <c r="C48" s="29"/>
      <c r="D48" s="13" t="s">
        <v>493</v>
      </c>
      <c r="E48" s="78"/>
    </row>
    <row r="49" spans="1:5" ht="12.75">
      <c r="A49" s="18"/>
      <c r="B49" s="18"/>
      <c r="C49" s="33"/>
      <c r="D49" s="40" t="s">
        <v>508</v>
      </c>
      <c r="E49" s="79"/>
    </row>
    <row r="50" spans="1:5" ht="12.75">
      <c r="A50" s="50">
        <v>710</v>
      </c>
      <c r="B50" s="50"/>
      <c r="C50" s="49"/>
      <c r="D50" s="61" t="s">
        <v>340</v>
      </c>
      <c r="E50" s="120">
        <f>E51</f>
        <v>256600</v>
      </c>
    </row>
    <row r="51" spans="1:5" s="66" customFormat="1" ht="12.75">
      <c r="A51" s="107"/>
      <c r="B51" s="107">
        <v>71035</v>
      </c>
      <c r="C51" s="106"/>
      <c r="D51" s="123" t="s">
        <v>366</v>
      </c>
      <c r="E51" s="76">
        <f>SUM(E52:E53)</f>
        <v>256600</v>
      </c>
    </row>
    <row r="52" spans="1:5" ht="12.75">
      <c r="A52" s="3"/>
      <c r="B52" s="3"/>
      <c r="C52" s="29" t="s">
        <v>154</v>
      </c>
      <c r="D52" s="13" t="s">
        <v>77</v>
      </c>
      <c r="E52" s="78">
        <v>250000</v>
      </c>
    </row>
    <row r="53" spans="1:5" ht="12.75">
      <c r="A53" s="3"/>
      <c r="B53" s="3"/>
      <c r="C53" s="29" t="s">
        <v>532</v>
      </c>
      <c r="D53" s="13" t="s">
        <v>533</v>
      </c>
      <c r="E53" s="78">
        <v>6600</v>
      </c>
    </row>
    <row r="54" spans="1:5" ht="12.75">
      <c r="A54" s="3"/>
      <c r="B54" s="3"/>
      <c r="C54" s="29"/>
      <c r="D54" s="13" t="s">
        <v>534</v>
      </c>
      <c r="E54" s="78"/>
    </row>
    <row r="55" spans="1:5" ht="12.75">
      <c r="A55" s="18"/>
      <c r="B55" s="18"/>
      <c r="C55" s="33"/>
      <c r="D55" s="40" t="s">
        <v>535</v>
      </c>
      <c r="E55" s="79"/>
    </row>
    <row r="56" spans="1:5" ht="12.75">
      <c r="A56" s="53">
        <v>750</v>
      </c>
      <c r="B56" s="53"/>
      <c r="C56" s="64"/>
      <c r="D56" s="121" t="s">
        <v>83</v>
      </c>
      <c r="E56" s="119">
        <f>E57+E64</f>
        <v>419781</v>
      </c>
    </row>
    <row r="57" spans="1:5" ht="12.75">
      <c r="A57" s="53"/>
      <c r="B57" s="53">
        <v>75011</v>
      </c>
      <c r="C57" s="64"/>
      <c r="D57" s="121" t="s">
        <v>93</v>
      </c>
      <c r="E57" s="119">
        <f>SUM(E58:E62)</f>
        <v>294781</v>
      </c>
    </row>
    <row r="58" spans="1:5" ht="12.75">
      <c r="A58" s="3"/>
      <c r="B58" s="3"/>
      <c r="C58" s="29" t="s">
        <v>172</v>
      </c>
      <c r="D58" s="13" t="s">
        <v>94</v>
      </c>
      <c r="E58" s="78">
        <v>294750</v>
      </c>
    </row>
    <row r="59" spans="1:5" ht="12.75">
      <c r="A59" s="3"/>
      <c r="B59" s="3"/>
      <c r="C59" s="29"/>
      <c r="D59" s="12" t="s">
        <v>95</v>
      </c>
      <c r="E59" s="80"/>
    </row>
    <row r="60" spans="1:5" ht="12.75">
      <c r="A60" s="3"/>
      <c r="B60" s="3"/>
      <c r="C60" s="29"/>
      <c r="D60" s="12" t="s">
        <v>96</v>
      </c>
      <c r="E60" s="80"/>
    </row>
    <row r="61" spans="1:5" ht="12.75">
      <c r="A61" s="3"/>
      <c r="B61" s="3"/>
      <c r="C61" s="29" t="s">
        <v>185</v>
      </c>
      <c r="D61" s="13" t="s">
        <v>186</v>
      </c>
      <c r="E61" s="80">
        <v>31</v>
      </c>
    </row>
    <row r="62" spans="1:5" ht="12.75">
      <c r="A62" s="3"/>
      <c r="B62" s="3"/>
      <c r="C62" s="29"/>
      <c r="D62" s="13" t="s">
        <v>270</v>
      </c>
      <c r="E62" s="80"/>
    </row>
    <row r="63" spans="1:5" ht="12.75">
      <c r="A63" s="3"/>
      <c r="B63" s="3"/>
      <c r="C63" s="29"/>
      <c r="D63" s="13" t="s">
        <v>187</v>
      </c>
      <c r="E63" s="80"/>
    </row>
    <row r="64" spans="1:5" s="66" customFormat="1" ht="12.75">
      <c r="A64" s="107"/>
      <c r="B64" s="107">
        <v>75023</v>
      </c>
      <c r="C64" s="106"/>
      <c r="D64" s="123" t="s">
        <v>137</v>
      </c>
      <c r="E64" s="76">
        <f>SUM(E65:E65)</f>
        <v>125000</v>
      </c>
    </row>
    <row r="65" spans="1:5" ht="12.75">
      <c r="A65" s="18"/>
      <c r="B65" s="18"/>
      <c r="C65" s="33" t="s">
        <v>154</v>
      </c>
      <c r="D65" s="40" t="s">
        <v>77</v>
      </c>
      <c r="E65" s="79">
        <v>125000</v>
      </c>
    </row>
    <row r="66" spans="1:5" ht="12.75">
      <c r="A66" s="53">
        <v>751</v>
      </c>
      <c r="B66" s="53"/>
      <c r="C66" s="64"/>
      <c r="D66" s="121" t="s">
        <v>133</v>
      </c>
      <c r="E66" s="84">
        <f>E68</f>
        <v>5294</v>
      </c>
    </row>
    <row r="67" spans="1:5" ht="12.75">
      <c r="A67" s="53"/>
      <c r="B67" s="53"/>
      <c r="C67" s="64"/>
      <c r="D67" s="52" t="s">
        <v>134</v>
      </c>
      <c r="E67" s="69"/>
    </row>
    <row r="68" spans="1:5" s="66" customFormat="1" ht="12.75">
      <c r="A68" s="107"/>
      <c r="B68" s="107">
        <v>75101</v>
      </c>
      <c r="C68" s="106"/>
      <c r="D68" s="124" t="s">
        <v>97</v>
      </c>
      <c r="E68" s="116">
        <f>E70</f>
        <v>5294</v>
      </c>
    </row>
    <row r="69" spans="1:5" ht="12.75">
      <c r="A69" s="3"/>
      <c r="B69" s="3"/>
      <c r="C69" s="29"/>
      <c r="D69" s="13" t="s">
        <v>98</v>
      </c>
      <c r="E69" s="71"/>
    </row>
    <row r="70" spans="1:5" ht="12.75">
      <c r="A70" s="3"/>
      <c r="B70" s="3"/>
      <c r="C70" s="29" t="s">
        <v>172</v>
      </c>
      <c r="D70" s="12" t="s">
        <v>94</v>
      </c>
      <c r="E70" s="80">
        <v>5294</v>
      </c>
    </row>
    <row r="71" spans="1:5" s="12" customFormat="1" ht="12.75">
      <c r="A71" s="3"/>
      <c r="B71" s="3"/>
      <c r="C71" s="29"/>
      <c r="D71" s="12" t="s">
        <v>95</v>
      </c>
      <c r="E71" s="80"/>
    </row>
    <row r="72" spans="1:5" s="12" customFormat="1" ht="12.75">
      <c r="A72" s="18"/>
      <c r="B72" s="18"/>
      <c r="C72" s="33"/>
      <c r="D72" s="40" t="s">
        <v>96</v>
      </c>
      <c r="E72" s="70"/>
    </row>
    <row r="73" spans="1:5" ht="12.75">
      <c r="A73" s="53">
        <v>756</v>
      </c>
      <c r="B73" s="53"/>
      <c r="C73" s="64"/>
      <c r="D73" s="121" t="s">
        <v>150</v>
      </c>
      <c r="E73" s="119">
        <f>SUM(+E77+E80+E105+E114+E91+E111)</f>
        <v>52846877</v>
      </c>
    </row>
    <row r="74" spans="1:4" ht="12.75">
      <c r="A74" s="53"/>
      <c r="B74" s="53"/>
      <c r="C74" s="64"/>
      <c r="D74" s="121" t="s">
        <v>151</v>
      </c>
    </row>
    <row r="75" spans="1:4" ht="12.75">
      <c r="A75" s="53"/>
      <c r="B75" s="53"/>
      <c r="C75" s="64"/>
      <c r="D75" s="121" t="s">
        <v>152</v>
      </c>
    </row>
    <row r="76" spans="1:4" ht="12.75">
      <c r="A76" s="53"/>
      <c r="B76" s="53"/>
      <c r="C76" s="64"/>
      <c r="D76" s="121" t="s">
        <v>153</v>
      </c>
    </row>
    <row r="77" spans="1:5" s="66" customFormat="1" ht="12.75">
      <c r="A77" s="67"/>
      <c r="B77" s="67">
        <v>75601</v>
      </c>
      <c r="C77" s="113"/>
      <c r="D77" s="122" t="s">
        <v>84</v>
      </c>
      <c r="E77" s="125">
        <f>E78</f>
        <v>310000</v>
      </c>
    </row>
    <row r="78" spans="3:5" ht="12.75">
      <c r="C78" s="30" t="s">
        <v>159</v>
      </c>
      <c r="D78" s="10" t="s">
        <v>343</v>
      </c>
      <c r="E78" s="77">
        <v>310000</v>
      </c>
    </row>
    <row r="79" ht="12.75">
      <c r="D79" s="10" t="s">
        <v>85</v>
      </c>
    </row>
    <row r="80" spans="1:5" s="66" customFormat="1" ht="12.75">
      <c r="A80" s="67"/>
      <c r="B80" s="67">
        <v>75615</v>
      </c>
      <c r="C80" s="113"/>
      <c r="D80" s="122" t="s">
        <v>86</v>
      </c>
      <c r="E80" s="125">
        <f>SUM(E83:E90)</f>
        <v>17623520</v>
      </c>
    </row>
    <row r="81" ht="12.75">
      <c r="D81" s="10" t="s">
        <v>189</v>
      </c>
    </row>
    <row r="82" spans="4:5" ht="12.75">
      <c r="D82" t="s">
        <v>190</v>
      </c>
      <c r="E82" s="69"/>
    </row>
    <row r="83" spans="3:5" ht="12.75">
      <c r="C83" s="30" t="s">
        <v>160</v>
      </c>
      <c r="D83" s="42" t="s">
        <v>344</v>
      </c>
      <c r="E83" s="69">
        <v>17180000</v>
      </c>
    </row>
    <row r="84" spans="3:5" ht="12.75">
      <c r="C84" s="30" t="s">
        <v>161</v>
      </c>
      <c r="D84" s="42" t="s">
        <v>345</v>
      </c>
      <c r="E84" s="69">
        <v>320</v>
      </c>
    </row>
    <row r="85" spans="3:5" ht="12.75">
      <c r="C85" s="30" t="s">
        <v>162</v>
      </c>
      <c r="D85" t="s">
        <v>346</v>
      </c>
      <c r="E85" s="69">
        <v>385000</v>
      </c>
    </row>
    <row r="86" spans="3:5" ht="12.75">
      <c r="C86" s="30" t="s">
        <v>163</v>
      </c>
      <c r="D86" t="s">
        <v>347</v>
      </c>
      <c r="E86" s="69">
        <v>50000</v>
      </c>
    </row>
    <row r="87" spans="3:5" ht="12.75">
      <c r="C87" s="30" t="s">
        <v>410</v>
      </c>
      <c r="D87" t="s">
        <v>411</v>
      </c>
      <c r="E87" s="69">
        <v>200</v>
      </c>
    </row>
    <row r="88" spans="4:5" ht="12.75">
      <c r="D88" t="s">
        <v>412</v>
      </c>
      <c r="E88" s="69"/>
    </row>
    <row r="89" spans="1:5" ht="12.75">
      <c r="A89" s="3"/>
      <c r="B89" s="3"/>
      <c r="C89" s="29" t="s">
        <v>164</v>
      </c>
      <c r="D89" s="12" t="s">
        <v>349</v>
      </c>
      <c r="E89" s="80">
        <v>8000</v>
      </c>
    </row>
    <row r="90" spans="1:5" ht="12.75">
      <c r="A90" s="3"/>
      <c r="B90" s="3"/>
      <c r="C90" s="29"/>
      <c r="D90" s="43" t="s">
        <v>348</v>
      </c>
      <c r="E90" s="80"/>
    </row>
    <row r="91" spans="1:5" s="66" customFormat="1" ht="12.75">
      <c r="A91" s="107"/>
      <c r="B91" s="107">
        <v>75616</v>
      </c>
      <c r="C91" s="106"/>
      <c r="D91" s="65" t="s">
        <v>191</v>
      </c>
      <c r="E91" s="116">
        <f>SUM(E94:E104)</f>
        <v>7142620</v>
      </c>
    </row>
    <row r="92" spans="1:5" ht="12.75">
      <c r="A92" s="3"/>
      <c r="B92" s="3"/>
      <c r="C92" s="29"/>
      <c r="D92" s="43" t="s">
        <v>192</v>
      </c>
      <c r="E92" s="80"/>
    </row>
    <row r="93" spans="1:5" ht="12.75">
      <c r="A93" s="3"/>
      <c r="B93" s="3"/>
      <c r="C93" s="29"/>
      <c r="D93" s="43" t="s">
        <v>193</v>
      </c>
      <c r="E93" s="80"/>
    </row>
    <row r="94" spans="1:5" ht="12.75">
      <c r="A94" s="3"/>
      <c r="B94" s="3"/>
      <c r="C94" s="30" t="s">
        <v>160</v>
      </c>
      <c r="D94" s="42" t="s">
        <v>344</v>
      </c>
      <c r="E94" s="80">
        <v>5300000</v>
      </c>
    </row>
    <row r="95" spans="1:5" ht="12.75">
      <c r="A95" s="3"/>
      <c r="B95" s="3"/>
      <c r="C95" s="30" t="s">
        <v>161</v>
      </c>
      <c r="D95" s="42" t="s">
        <v>345</v>
      </c>
      <c r="E95" s="80">
        <v>50000</v>
      </c>
    </row>
    <row r="96" spans="1:5" ht="12.75">
      <c r="A96" s="3"/>
      <c r="B96" s="3"/>
      <c r="C96" s="29" t="s">
        <v>165</v>
      </c>
      <c r="D96" s="43" t="s">
        <v>350</v>
      </c>
      <c r="E96" s="80">
        <v>420</v>
      </c>
    </row>
    <row r="97" spans="1:5" ht="12.75">
      <c r="A97" s="3"/>
      <c r="B97" s="3"/>
      <c r="C97" s="30" t="s">
        <v>162</v>
      </c>
      <c r="D97" t="s">
        <v>346</v>
      </c>
      <c r="E97" s="80">
        <v>400000</v>
      </c>
    </row>
    <row r="98" spans="1:5" ht="12.75">
      <c r="A98" s="3"/>
      <c r="B98" s="3"/>
      <c r="C98" s="29" t="s">
        <v>166</v>
      </c>
      <c r="D98" s="12" t="s">
        <v>351</v>
      </c>
      <c r="E98" s="80">
        <v>120000</v>
      </c>
    </row>
    <row r="99" spans="1:5" ht="12.75">
      <c r="A99" s="3"/>
      <c r="B99" s="3"/>
      <c r="C99" s="29" t="s">
        <v>494</v>
      </c>
      <c r="D99" s="43" t="s">
        <v>495</v>
      </c>
      <c r="E99" s="80">
        <v>36000</v>
      </c>
    </row>
    <row r="100" spans="1:5" ht="12.75">
      <c r="A100" s="3"/>
      <c r="B100" s="3"/>
      <c r="C100" s="30" t="s">
        <v>163</v>
      </c>
      <c r="D100" t="s">
        <v>347</v>
      </c>
      <c r="E100" s="80">
        <v>1200000</v>
      </c>
    </row>
    <row r="101" spans="1:5" ht="12.75">
      <c r="A101" s="3"/>
      <c r="B101" s="3"/>
      <c r="C101" s="30" t="s">
        <v>410</v>
      </c>
      <c r="D101" t="s">
        <v>411</v>
      </c>
      <c r="E101" s="80">
        <v>11200</v>
      </c>
    </row>
    <row r="102" spans="1:5" ht="12.75">
      <c r="A102" s="3"/>
      <c r="B102" s="3"/>
      <c r="D102" t="s">
        <v>412</v>
      </c>
      <c r="E102" s="80"/>
    </row>
    <row r="103" spans="1:5" ht="12.75">
      <c r="A103" s="3"/>
      <c r="B103" s="3"/>
      <c r="C103" s="29" t="s">
        <v>164</v>
      </c>
      <c r="D103" s="12" t="s">
        <v>349</v>
      </c>
      <c r="E103" s="80">
        <v>25000</v>
      </c>
    </row>
    <row r="104" spans="1:5" ht="12.75">
      <c r="A104" s="3"/>
      <c r="B104" s="3"/>
      <c r="C104" s="29"/>
      <c r="D104" s="43" t="s">
        <v>348</v>
      </c>
      <c r="E104" s="80"/>
    </row>
    <row r="105" spans="1:5" s="66" customFormat="1" ht="12.75">
      <c r="A105" s="67"/>
      <c r="B105" s="67">
        <v>75618</v>
      </c>
      <c r="C105" s="113"/>
      <c r="D105" s="122" t="s">
        <v>138</v>
      </c>
      <c r="E105" s="125">
        <f>SUM(E107:E110)</f>
        <v>1220000</v>
      </c>
    </row>
    <row r="106" ht="12.75">
      <c r="D106" s="10" t="s">
        <v>139</v>
      </c>
    </row>
    <row r="107" spans="3:5" ht="12.75">
      <c r="C107" s="30" t="s">
        <v>167</v>
      </c>
      <c r="D107" s="10" t="s">
        <v>87</v>
      </c>
      <c r="E107" s="77">
        <v>470000</v>
      </c>
    </row>
    <row r="108" spans="3:5" ht="12.75">
      <c r="C108" s="30" t="s">
        <v>168</v>
      </c>
      <c r="D108" s="10" t="s">
        <v>141</v>
      </c>
      <c r="E108" s="77">
        <v>600000</v>
      </c>
    </row>
    <row r="109" spans="1:5" ht="12.75">
      <c r="A109" s="46"/>
      <c r="B109" s="46"/>
      <c r="C109" s="38" t="s">
        <v>194</v>
      </c>
      <c r="D109" s="47" t="s">
        <v>238</v>
      </c>
      <c r="E109" s="81">
        <v>150000</v>
      </c>
    </row>
    <row r="110" ht="12.75">
      <c r="D110" s="10" t="s">
        <v>239</v>
      </c>
    </row>
    <row r="111" spans="1:5" s="66" customFormat="1" ht="12.75">
      <c r="A111" s="67"/>
      <c r="B111" s="67">
        <v>75619</v>
      </c>
      <c r="C111" s="113"/>
      <c r="D111" s="122" t="s">
        <v>496</v>
      </c>
      <c r="E111" s="125">
        <f>E112</f>
        <v>100000</v>
      </c>
    </row>
    <row r="112" spans="3:5" ht="12.75">
      <c r="C112" s="30" t="s">
        <v>497</v>
      </c>
      <c r="D112" s="10" t="s">
        <v>498</v>
      </c>
      <c r="E112" s="77">
        <v>100000</v>
      </c>
    </row>
    <row r="113" ht="12.75">
      <c r="D113" s="10" t="s">
        <v>499</v>
      </c>
    </row>
    <row r="114" spans="1:5" s="66" customFormat="1" ht="12.75">
      <c r="A114" s="107"/>
      <c r="B114" s="107">
        <v>75621</v>
      </c>
      <c r="C114" s="106"/>
      <c r="D114" s="123" t="s">
        <v>468</v>
      </c>
      <c r="E114" s="76">
        <f>SUM(E115:E116)</f>
        <v>26450737</v>
      </c>
    </row>
    <row r="115" spans="1:5" ht="12.75">
      <c r="A115" s="3"/>
      <c r="B115" s="3"/>
      <c r="C115" s="29" t="s">
        <v>169</v>
      </c>
      <c r="D115" s="13" t="s">
        <v>84</v>
      </c>
      <c r="E115" s="78">
        <v>24721198</v>
      </c>
    </row>
    <row r="116" spans="1:5" ht="12.75">
      <c r="A116" s="18"/>
      <c r="B116" s="18"/>
      <c r="C116" s="33" t="s">
        <v>170</v>
      </c>
      <c r="D116" s="40" t="s">
        <v>352</v>
      </c>
      <c r="E116" s="79">
        <v>1729539</v>
      </c>
    </row>
    <row r="117" spans="1:5" ht="12.75">
      <c r="A117" s="53">
        <v>758</v>
      </c>
      <c r="B117" s="53"/>
      <c r="C117" s="64"/>
      <c r="D117" s="121" t="s">
        <v>88</v>
      </c>
      <c r="E117" s="119">
        <f>E118+E121+E123</f>
        <v>19560619</v>
      </c>
    </row>
    <row r="118" spans="1:5" s="66" customFormat="1" ht="12.75">
      <c r="A118" s="67"/>
      <c r="B118" s="67">
        <v>75801</v>
      </c>
      <c r="C118" s="113"/>
      <c r="D118" s="122" t="s">
        <v>89</v>
      </c>
      <c r="E118" s="125">
        <f>E120</f>
        <v>19304189</v>
      </c>
    </row>
    <row r="119" ht="12.75">
      <c r="D119" s="10" t="s">
        <v>90</v>
      </c>
    </row>
    <row r="120" spans="3:5" ht="12.75">
      <c r="C120" s="30" t="s">
        <v>171</v>
      </c>
      <c r="D120" s="10" t="s">
        <v>91</v>
      </c>
      <c r="E120" s="77">
        <v>19304189</v>
      </c>
    </row>
    <row r="121" spans="1:5" s="66" customFormat="1" ht="12.75">
      <c r="A121" s="107"/>
      <c r="B121" s="107">
        <v>75814</v>
      </c>
      <c r="C121" s="106"/>
      <c r="D121" s="123" t="s">
        <v>92</v>
      </c>
      <c r="E121" s="76">
        <f>SUM(E122:E122)</f>
        <v>10000</v>
      </c>
    </row>
    <row r="122" spans="1:5" ht="12.75">
      <c r="A122" s="3"/>
      <c r="B122" s="3"/>
      <c r="C122" s="29" t="s">
        <v>158</v>
      </c>
      <c r="D122" s="13" t="s">
        <v>353</v>
      </c>
      <c r="E122" s="78">
        <v>10000</v>
      </c>
    </row>
    <row r="123" spans="1:5" s="66" customFormat="1" ht="12.75">
      <c r="A123" s="107"/>
      <c r="B123" s="107">
        <v>75831</v>
      </c>
      <c r="C123" s="106"/>
      <c r="D123" s="123" t="s">
        <v>264</v>
      </c>
      <c r="E123" s="76">
        <f>E124</f>
        <v>246430</v>
      </c>
    </row>
    <row r="124" spans="1:5" ht="12.75">
      <c r="A124" s="18"/>
      <c r="B124" s="18"/>
      <c r="C124" s="33" t="s">
        <v>171</v>
      </c>
      <c r="D124" s="40" t="s">
        <v>91</v>
      </c>
      <c r="E124" s="79">
        <v>246430</v>
      </c>
    </row>
    <row r="125" spans="1:5" ht="12.75">
      <c r="A125" s="50">
        <v>801</v>
      </c>
      <c r="B125" s="50"/>
      <c r="C125" s="49"/>
      <c r="D125" s="61" t="s">
        <v>296</v>
      </c>
      <c r="E125" s="120">
        <f>E126</f>
        <v>2987630</v>
      </c>
    </row>
    <row r="126" spans="1:5" s="66" customFormat="1" ht="12.75">
      <c r="A126" s="107"/>
      <c r="B126" s="107">
        <v>80104</v>
      </c>
      <c r="C126" s="106"/>
      <c r="D126" s="123" t="s">
        <v>300</v>
      </c>
      <c r="E126" s="76">
        <f>SUM(E127:E132)</f>
        <v>2987630</v>
      </c>
    </row>
    <row r="127" spans="1:5" ht="12.75">
      <c r="A127" s="3"/>
      <c r="B127" s="3"/>
      <c r="C127" s="30" t="s">
        <v>154</v>
      </c>
      <c r="D127" s="10" t="s">
        <v>77</v>
      </c>
      <c r="E127" s="78">
        <v>500000</v>
      </c>
    </row>
    <row r="128" spans="1:5" ht="12.75">
      <c r="A128" s="3"/>
      <c r="B128" s="3"/>
      <c r="C128" s="29" t="s">
        <v>181</v>
      </c>
      <c r="D128" s="13" t="s">
        <v>413</v>
      </c>
      <c r="E128" s="78">
        <v>1287630</v>
      </c>
    </row>
    <row r="129" spans="1:5" ht="12.75">
      <c r="A129" s="3"/>
      <c r="B129" s="3"/>
      <c r="C129" s="29"/>
      <c r="D129" s="13" t="s">
        <v>182</v>
      </c>
      <c r="E129" s="78"/>
    </row>
    <row r="130" spans="1:5" ht="12.75">
      <c r="A130" s="3"/>
      <c r="B130" s="3"/>
      <c r="C130" s="29" t="s">
        <v>314</v>
      </c>
      <c r="D130" s="13" t="s">
        <v>315</v>
      </c>
      <c r="E130" s="78">
        <v>1200000</v>
      </c>
    </row>
    <row r="131" spans="1:5" ht="12.75">
      <c r="A131" s="3"/>
      <c r="B131" s="3"/>
      <c r="C131" s="29"/>
      <c r="D131" s="13" t="s">
        <v>316</v>
      </c>
      <c r="E131" s="78"/>
    </row>
    <row r="132" spans="1:5" ht="12.75">
      <c r="A132" s="18"/>
      <c r="B132" s="18"/>
      <c r="C132" s="33"/>
      <c r="D132" s="40" t="s">
        <v>317</v>
      </c>
      <c r="E132" s="79"/>
    </row>
    <row r="133" spans="1:5" s="52" customFormat="1" ht="12.75">
      <c r="A133" s="50">
        <v>851</v>
      </c>
      <c r="B133" s="50"/>
      <c r="C133" s="49"/>
      <c r="D133" s="61" t="s">
        <v>524</v>
      </c>
      <c r="E133" s="120">
        <f>E134</f>
        <v>2000</v>
      </c>
    </row>
    <row r="134" spans="1:5" ht="12.75">
      <c r="A134" s="3"/>
      <c r="B134" s="3">
        <v>85195</v>
      </c>
      <c r="C134" s="29"/>
      <c r="D134" s="13" t="s">
        <v>525</v>
      </c>
      <c r="E134" s="78">
        <f>E135</f>
        <v>2000</v>
      </c>
    </row>
    <row r="135" spans="1:5" ht="12.75">
      <c r="A135" s="3"/>
      <c r="B135" s="3"/>
      <c r="C135" s="29" t="s">
        <v>526</v>
      </c>
      <c r="D135" s="13" t="s">
        <v>473</v>
      </c>
      <c r="E135" s="78">
        <v>2000</v>
      </c>
    </row>
    <row r="136" spans="1:5" ht="12.75">
      <c r="A136" s="3"/>
      <c r="B136" s="3"/>
      <c r="C136" s="29"/>
      <c r="D136" s="13" t="s">
        <v>527</v>
      </c>
      <c r="E136" s="78"/>
    </row>
    <row r="137" spans="1:5" ht="12.75">
      <c r="A137" s="18"/>
      <c r="B137" s="18"/>
      <c r="C137" s="33"/>
      <c r="D137" s="40" t="s">
        <v>528</v>
      </c>
      <c r="E137" s="79"/>
    </row>
    <row r="138" spans="1:5" ht="12.75">
      <c r="A138" s="53">
        <v>852</v>
      </c>
      <c r="B138" s="53"/>
      <c r="C138" s="64"/>
      <c r="D138" s="121" t="s">
        <v>174</v>
      </c>
      <c r="E138" s="120">
        <f>E151+E162+E139+E146+E159+E168+E155+E178+E175</f>
        <v>3237616.48</v>
      </c>
    </row>
    <row r="139" spans="1:5" s="66" customFormat="1" ht="12.75">
      <c r="A139" s="67"/>
      <c r="B139" s="67">
        <v>85203</v>
      </c>
      <c r="C139" s="113"/>
      <c r="D139" s="122" t="s">
        <v>142</v>
      </c>
      <c r="E139" s="76">
        <f>SUM(E140:E145)</f>
        <v>465660</v>
      </c>
    </row>
    <row r="140" spans="3:5" ht="12.75">
      <c r="C140" s="30" t="s">
        <v>172</v>
      </c>
      <c r="D140" s="10" t="s">
        <v>94</v>
      </c>
      <c r="E140" s="78">
        <v>465600</v>
      </c>
    </row>
    <row r="141" spans="4:5" ht="12.75">
      <c r="D141" s="10" t="s">
        <v>95</v>
      </c>
      <c r="E141" s="78"/>
    </row>
    <row r="142" spans="4:5" ht="12.75">
      <c r="D142" s="10" t="s">
        <v>96</v>
      </c>
      <c r="E142" s="78"/>
    </row>
    <row r="143" spans="3:5" ht="12.75">
      <c r="C143" s="29" t="s">
        <v>185</v>
      </c>
      <c r="D143" s="13" t="s">
        <v>186</v>
      </c>
      <c r="E143" s="78">
        <v>60</v>
      </c>
    </row>
    <row r="144" spans="1:5" ht="12.75">
      <c r="A144" s="3"/>
      <c r="B144" s="3"/>
      <c r="C144" s="29"/>
      <c r="D144" s="13" t="s">
        <v>270</v>
      </c>
      <c r="E144" s="78"/>
    </row>
    <row r="145" spans="1:5" ht="12.75">
      <c r="A145" s="3"/>
      <c r="B145" s="3"/>
      <c r="C145" s="29"/>
      <c r="D145" s="13" t="s">
        <v>187</v>
      </c>
      <c r="E145" s="78"/>
    </row>
    <row r="146" spans="2:5" s="66" customFormat="1" ht="12.75">
      <c r="B146" s="67">
        <v>85213</v>
      </c>
      <c r="C146" s="113"/>
      <c r="D146" s="122" t="s">
        <v>117</v>
      </c>
      <c r="E146" s="76">
        <f>SUM(E149:E150)</f>
        <v>64800</v>
      </c>
    </row>
    <row r="147" spans="1:5" ht="12.75">
      <c r="A147"/>
      <c r="D147" s="10" t="s">
        <v>440</v>
      </c>
      <c r="E147" s="78"/>
    </row>
    <row r="148" spans="1:5" ht="12.75">
      <c r="A148"/>
      <c r="D148" s="10" t="s">
        <v>441</v>
      </c>
      <c r="E148" s="78"/>
    </row>
    <row r="149" spans="3:5" ht="12.75">
      <c r="C149" s="29" t="s">
        <v>181</v>
      </c>
      <c r="D149" s="13" t="s">
        <v>413</v>
      </c>
      <c r="E149" s="78">
        <v>64800</v>
      </c>
    </row>
    <row r="150" spans="3:5" ht="12.75">
      <c r="C150" s="29"/>
      <c r="D150" s="13" t="s">
        <v>182</v>
      </c>
      <c r="E150" s="78"/>
    </row>
    <row r="151" spans="1:5" s="66" customFormat="1" ht="12.75">
      <c r="A151" s="107"/>
      <c r="B151" s="67">
        <v>85214</v>
      </c>
      <c r="C151" s="113"/>
      <c r="D151" s="122" t="s">
        <v>442</v>
      </c>
      <c r="E151" s="76">
        <f>SUM(E153:E154)</f>
        <v>410000</v>
      </c>
    </row>
    <row r="152" spans="1:5" ht="12.75">
      <c r="A152" s="3"/>
      <c r="D152" s="10" t="s">
        <v>212</v>
      </c>
      <c r="E152" s="78"/>
    </row>
    <row r="153" spans="1:5" ht="12.75">
      <c r="A153" s="3"/>
      <c r="B153" s="3"/>
      <c r="C153" s="29" t="s">
        <v>181</v>
      </c>
      <c r="D153" s="13" t="s">
        <v>413</v>
      </c>
      <c r="E153" s="78">
        <v>410000</v>
      </c>
    </row>
    <row r="154" spans="1:5" ht="12" customHeight="1">
      <c r="A154" s="3"/>
      <c r="B154" s="3"/>
      <c r="C154" s="29"/>
      <c r="D154" s="13" t="s">
        <v>182</v>
      </c>
      <c r="E154" s="78"/>
    </row>
    <row r="155" spans="1:5" s="66" customFormat="1" ht="12.75">
      <c r="A155" s="107"/>
      <c r="B155" s="107">
        <v>85215</v>
      </c>
      <c r="C155" s="106"/>
      <c r="D155" s="123" t="s">
        <v>509</v>
      </c>
      <c r="E155" s="76">
        <f>E156</f>
        <v>1500</v>
      </c>
    </row>
    <row r="156" spans="1:5" ht="12.75">
      <c r="A156" s="3"/>
      <c r="B156" s="3"/>
      <c r="C156" s="30" t="s">
        <v>172</v>
      </c>
      <c r="D156" s="10" t="s">
        <v>94</v>
      </c>
      <c r="E156" s="78">
        <v>1500</v>
      </c>
    </row>
    <row r="157" spans="1:5" ht="12.75">
      <c r="A157" s="3"/>
      <c r="B157" s="3"/>
      <c r="D157" s="10" t="s">
        <v>95</v>
      </c>
      <c r="E157" s="78"/>
    </row>
    <row r="158" spans="1:5" ht="12.75">
      <c r="A158" s="3"/>
      <c r="B158" s="3"/>
      <c r="D158" s="10" t="s">
        <v>96</v>
      </c>
      <c r="E158" s="78"/>
    </row>
    <row r="159" spans="1:5" s="66" customFormat="1" ht="12.75">
      <c r="A159" s="107"/>
      <c r="B159" s="107">
        <v>85216</v>
      </c>
      <c r="C159" s="106"/>
      <c r="D159" s="123" t="s">
        <v>263</v>
      </c>
      <c r="E159" s="76">
        <f>SUM(E160:E161)</f>
        <v>616667</v>
      </c>
    </row>
    <row r="160" spans="1:5" ht="12.75">
      <c r="A160" s="3"/>
      <c r="B160" s="3"/>
      <c r="C160" s="29" t="s">
        <v>181</v>
      </c>
      <c r="D160" s="13" t="s">
        <v>413</v>
      </c>
      <c r="E160" s="78">
        <v>616667</v>
      </c>
    </row>
    <row r="161" spans="1:5" ht="12.75">
      <c r="A161" s="3"/>
      <c r="B161" s="3"/>
      <c r="C161" s="29"/>
      <c r="D161" s="13" t="s">
        <v>182</v>
      </c>
      <c r="E161" s="78"/>
    </row>
    <row r="162" spans="1:5" s="66" customFormat="1" ht="12.75">
      <c r="A162" s="107"/>
      <c r="B162" s="107">
        <v>85219</v>
      </c>
      <c r="C162" s="106"/>
      <c r="D162" s="123" t="s">
        <v>44</v>
      </c>
      <c r="E162" s="76">
        <f>SUM(E163:E166)</f>
        <v>196193</v>
      </c>
    </row>
    <row r="163" spans="1:5" ht="12.75">
      <c r="A163" s="3"/>
      <c r="B163" s="3"/>
      <c r="C163" s="30" t="s">
        <v>172</v>
      </c>
      <c r="D163" s="10" t="s">
        <v>94</v>
      </c>
      <c r="E163" s="78">
        <v>6000</v>
      </c>
    </row>
    <row r="164" spans="1:5" ht="12.75">
      <c r="A164" s="3"/>
      <c r="B164" s="3"/>
      <c r="D164" s="10" t="s">
        <v>95</v>
      </c>
      <c r="E164" s="78"/>
    </row>
    <row r="165" spans="1:5" ht="12.75">
      <c r="A165" s="3"/>
      <c r="B165" s="3"/>
      <c r="D165" s="10" t="s">
        <v>96</v>
      </c>
      <c r="E165" s="78"/>
    </row>
    <row r="166" spans="1:5" ht="12.75">
      <c r="A166" s="3"/>
      <c r="B166" s="3"/>
      <c r="C166" s="29" t="s">
        <v>181</v>
      </c>
      <c r="D166" s="13" t="s">
        <v>413</v>
      </c>
      <c r="E166" s="78">
        <v>190193</v>
      </c>
    </row>
    <row r="167" spans="1:5" ht="12.75">
      <c r="A167" s="3"/>
      <c r="B167" s="3"/>
      <c r="C167" s="29"/>
      <c r="D167" s="13" t="s">
        <v>182</v>
      </c>
      <c r="E167" s="78"/>
    </row>
    <row r="168" spans="1:5" s="66" customFormat="1" ht="12.75">
      <c r="A168" s="107"/>
      <c r="B168" s="107">
        <v>85228</v>
      </c>
      <c r="C168" s="106"/>
      <c r="D168" s="123" t="s">
        <v>299</v>
      </c>
      <c r="E168" s="76">
        <f>SUM(E169:E173)</f>
        <v>183500</v>
      </c>
    </row>
    <row r="169" spans="1:5" ht="12.75">
      <c r="A169" s="3"/>
      <c r="B169" s="3"/>
      <c r="C169" s="30" t="s">
        <v>172</v>
      </c>
      <c r="D169" s="10" t="s">
        <v>94</v>
      </c>
      <c r="E169" s="78">
        <v>183000</v>
      </c>
    </row>
    <row r="170" spans="1:5" ht="12.75">
      <c r="A170" s="3"/>
      <c r="B170" s="3"/>
      <c r="C170" s="29"/>
      <c r="D170" s="13" t="s">
        <v>95</v>
      </c>
      <c r="E170" s="78"/>
    </row>
    <row r="171" spans="1:5" ht="12.75">
      <c r="A171" s="3"/>
      <c r="B171" s="3"/>
      <c r="C171" s="29"/>
      <c r="D171" s="13" t="s">
        <v>96</v>
      </c>
      <c r="E171" s="78"/>
    </row>
    <row r="172" spans="1:5" ht="12.75">
      <c r="A172" s="3"/>
      <c r="B172" s="3"/>
      <c r="C172" s="29" t="s">
        <v>185</v>
      </c>
      <c r="D172" s="13" t="s">
        <v>186</v>
      </c>
      <c r="E172" s="78">
        <v>500</v>
      </c>
    </row>
    <row r="173" spans="1:5" ht="12.75">
      <c r="A173" s="3"/>
      <c r="B173" s="3"/>
      <c r="C173" s="29"/>
      <c r="D173" s="13" t="s">
        <v>270</v>
      </c>
      <c r="E173" s="78"/>
    </row>
    <row r="174" spans="1:5" ht="12.75">
      <c r="A174" s="3"/>
      <c r="B174" s="3"/>
      <c r="C174" s="29"/>
      <c r="D174" s="13" t="s">
        <v>187</v>
      </c>
      <c r="E174" s="78"/>
    </row>
    <row r="175" spans="1:5" ht="12.75">
      <c r="A175" s="3"/>
      <c r="B175" s="3">
        <v>85230</v>
      </c>
      <c r="C175" s="29"/>
      <c r="D175" s="13" t="s">
        <v>404</v>
      </c>
      <c r="E175" s="78">
        <f>E176</f>
        <v>102459.75</v>
      </c>
    </row>
    <row r="176" spans="1:5" ht="12.75">
      <c r="A176" s="3"/>
      <c r="B176" s="3"/>
      <c r="C176" s="29" t="s">
        <v>181</v>
      </c>
      <c r="D176" s="13" t="s">
        <v>413</v>
      </c>
      <c r="E176" s="78">
        <v>102459.75</v>
      </c>
    </row>
    <row r="177" spans="1:5" ht="12.75">
      <c r="A177" s="3"/>
      <c r="B177" s="3"/>
      <c r="C177" s="29"/>
      <c r="D177" s="13" t="s">
        <v>182</v>
      </c>
      <c r="E177" s="78"/>
    </row>
    <row r="178" spans="1:5" s="66" customFormat="1" ht="12.75">
      <c r="A178" s="107"/>
      <c r="B178" s="107">
        <v>85295</v>
      </c>
      <c r="C178" s="106"/>
      <c r="D178" s="123" t="s">
        <v>525</v>
      </c>
      <c r="E178" s="76">
        <f>SUM(E179:E182)</f>
        <v>1196836.73</v>
      </c>
    </row>
    <row r="179" spans="1:5" s="66" customFormat="1" ht="12.75">
      <c r="A179" s="107"/>
      <c r="B179" s="107"/>
      <c r="C179" s="30" t="s">
        <v>172</v>
      </c>
      <c r="D179" s="10" t="s">
        <v>94</v>
      </c>
      <c r="E179" s="76">
        <v>1166836.73</v>
      </c>
    </row>
    <row r="180" spans="1:5" s="66" customFormat="1" ht="12.75">
      <c r="A180" s="107"/>
      <c r="B180" s="107"/>
      <c r="C180" s="30"/>
      <c r="D180" s="10" t="s">
        <v>95</v>
      </c>
      <c r="E180" s="76"/>
    </row>
    <row r="181" spans="1:5" s="66" customFormat="1" ht="12.75">
      <c r="A181" s="107"/>
      <c r="B181" s="107"/>
      <c r="C181" s="30"/>
      <c r="D181" s="10" t="s">
        <v>96</v>
      </c>
      <c r="E181" s="76"/>
    </row>
    <row r="182" spans="1:5" ht="12.75">
      <c r="A182" s="3"/>
      <c r="B182" s="3"/>
      <c r="C182" s="29" t="s">
        <v>526</v>
      </c>
      <c r="D182" s="13" t="s">
        <v>473</v>
      </c>
      <c r="E182" s="78">
        <v>30000</v>
      </c>
    </row>
    <row r="183" spans="1:5" ht="12.75">
      <c r="A183" s="3"/>
      <c r="B183" s="3"/>
      <c r="C183" s="29"/>
      <c r="D183" s="13" t="s">
        <v>527</v>
      </c>
      <c r="E183" s="78"/>
    </row>
    <row r="184" spans="1:5" ht="12.75">
      <c r="A184" s="18"/>
      <c r="B184" s="18"/>
      <c r="C184" s="33"/>
      <c r="D184" s="40" t="s">
        <v>528</v>
      </c>
      <c r="E184" s="79"/>
    </row>
    <row r="185" spans="1:5" ht="12.75">
      <c r="A185" s="50">
        <v>855</v>
      </c>
      <c r="B185" s="50"/>
      <c r="C185" s="49"/>
      <c r="D185" s="61" t="s">
        <v>388</v>
      </c>
      <c r="E185" s="120">
        <f>E186+E200+I210+E221+E229+E217</f>
        <v>15900906</v>
      </c>
    </row>
    <row r="186" spans="1:5" s="66" customFormat="1" ht="12.75">
      <c r="A186" s="107"/>
      <c r="B186" s="67">
        <v>85501</v>
      </c>
      <c r="C186" s="106"/>
      <c r="D186" s="111" t="s">
        <v>380</v>
      </c>
      <c r="E186" s="76">
        <f>SUM(E187:E196)</f>
        <v>8135732</v>
      </c>
    </row>
    <row r="187" spans="1:5" ht="12.75">
      <c r="A187" s="3"/>
      <c r="C187" s="30" t="s">
        <v>269</v>
      </c>
      <c r="D187" s="10" t="s">
        <v>355</v>
      </c>
      <c r="E187" s="78">
        <v>5100</v>
      </c>
    </row>
    <row r="188" spans="1:5" ht="12.75">
      <c r="A188" s="3"/>
      <c r="D188" s="10" t="s">
        <v>354</v>
      </c>
      <c r="E188" s="78"/>
    </row>
    <row r="189" spans="1:5" ht="12.75">
      <c r="A189" s="3"/>
      <c r="D189" s="10" t="s">
        <v>284</v>
      </c>
      <c r="E189" s="78"/>
    </row>
    <row r="190" spans="1:5" ht="12.75">
      <c r="A190" s="3"/>
      <c r="D190" s="10" t="s">
        <v>285</v>
      </c>
      <c r="E190" s="78"/>
    </row>
    <row r="191" spans="1:5" ht="12.75">
      <c r="A191" s="3"/>
      <c r="B191" s="3"/>
      <c r="C191" s="29" t="s">
        <v>381</v>
      </c>
      <c r="D191" s="111" t="s">
        <v>382</v>
      </c>
      <c r="E191" s="78">
        <v>8100732</v>
      </c>
    </row>
    <row r="192" spans="1:5" ht="12.75">
      <c r="A192" s="3"/>
      <c r="B192" s="3"/>
      <c r="C192" s="106"/>
      <c r="D192" s="111" t="s">
        <v>383</v>
      </c>
      <c r="E192" s="78"/>
    </row>
    <row r="193" spans="1:5" ht="12.75">
      <c r="A193" s="3"/>
      <c r="B193" s="3"/>
      <c r="C193" s="106"/>
      <c r="D193" s="111" t="s">
        <v>384</v>
      </c>
      <c r="E193" s="78"/>
    </row>
    <row r="194" spans="1:5" ht="12.75">
      <c r="A194" s="3"/>
      <c r="B194" s="3"/>
      <c r="C194" s="106"/>
      <c r="D194" s="111" t="s">
        <v>386</v>
      </c>
      <c r="E194" s="78"/>
    </row>
    <row r="195" spans="1:5" ht="12.75">
      <c r="A195" s="3"/>
      <c r="B195" s="3"/>
      <c r="C195" s="29"/>
      <c r="D195" s="13" t="s">
        <v>385</v>
      </c>
      <c r="E195" s="78"/>
    </row>
    <row r="196" spans="1:5" ht="12.75">
      <c r="A196" s="3"/>
      <c r="B196" s="3"/>
      <c r="C196" s="29" t="s">
        <v>271</v>
      </c>
      <c r="D196" s="13" t="s">
        <v>469</v>
      </c>
      <c r="E196" s="78">
        <v>29900</v>
      </c>
    </row>
    <row r="197" spans="1:5" ht="12.75">
      <c r="A197" s="3"/>
      <c r="B197" s="3"/>
      <c r="C197" s="29"/>
      <c r="D197" s="13" t="s">
        <v>470</v>
      </c>
      <c r="E197" s="78"/>
    </row>
    <row r="198" spans="1:5" ht="12.75">
      <c r="A198" s="3"/>
      <c r="B198" s="3"/>
      <c r="C198" s="29"/>
      <c r="D198" s="13" t="s">
        <v>471</v>
      </c>
      <c r="E198" s="78"/>
    </row>
    <row r="199" spans="1:5" ht="12.75">
      <c r="A199" s="3"/>
      <c r="B199" s="3"/>
      <c r="C199" s="29"/>
      <c r="D199" s="13" t="s">
        <v>472</v>
      </c>
      <c r="E199" s="78"/>
    </row>
    <row r="200" spans="1:5" s="66" customFormat="1" ht="12.75">
      <c r="A200" s="107"/>
      <c r="B200" s="107">
        <v>85502</v>
      </c>
      <c r="C200" s="106"/>
      <c r="D200" s="122" t="s">
        <v>250</v>
      </c>
      <c r="E200" s="76">
        <f>SUM(E203:E213)</f>
        <v>7633240</v>
      </c>
    </row>
    <row r="201" spans="1:5" ht="12.75">
      <c r="A201" s="3"/>
      <c r="B201" s="3"/>
      <c r="C201" s="29"/>
      <c r="D201" s="10" t="s">
        <v>251</v>
      </c>
      <c r="E201" s="78"/>
    </row>
    <row r="202" spans="1:5" ht="12.75">
      <c r="A202" s="3"/>
      <c r="B202" s="3"/>
      <c r="C202" s="29"/>
      <c r="D202" s="10" t="s">
        <v>252</v>
      </c>
      <c r="E202" s="78"/>
    </row>
    <row r="203" spans="1:5" ht="12.75">
      <c r="A203" s="3"/>
      <c r="B203" s="3"/>
      <c r="C203" s="30" t="s">
        <v>269</v>
      </c>
      <c r="D203" s="10" t="s">
        <v>355</v>
      </c>
      <c r="E203" s="78">
        <v>15000</v>
      </c>
    </row>
    <row r="204" spans="1:5" ht="12.75">
      <c r="A204" s="3"/>
      <c r="B204" s="3"/>
      <c r="D204" s="10" t="s">
        <v>354</v>
      </c>
      <c r="E204" s="78"/>
    </row>
    <row r="205" spans="1:5" ht="12.75">
      <c r="A205" s="3"/>
      <c r="B205" s="3"/>
      <c r="D205" s="10" t="s">
        <v>284</v>
      </c>
      <c r="E205" s="78"/>
    </row>
    <row r="206" spans="1:5" ht="12.75">
      <c r="A206" s="3"/>
      <c r="B206" s="3"/>
      <c r="D206" s="10" t="s">
        <v>285</v>
      </c>
      <c r="E206" s="78"/>
    </row>
    <row r="207" spans="1:5" ht="12.75">
      <c r="A207" s="3"/>
      <c r="B207" s="3"/>
      <c r="C207" s="30" t="s">
        <v>172</v>
      </c>
      <c r="D207" s="10" t="s">
        <v>94</v>
      </c>
      <c r="E207" s="78">
        <v>7470240</v>
      </c>
    </row>
    <row r="208" spans="1:5" ht="12.75">
      <c r="A208" s="3"/>
      <c r="B208" s="3"/>
      <c r="D208" s="10" t="s">
        <v>95</v>
      </c>
      <c r="E208" s="78"/>
    </row>
    <row r="209" spans="1:5" ht="12.75">
      <c r="A209" s="3"/>
      <c r="B209" s="3"/>
      <c r="D209" s="10" t="s">
        <v>96</v>
      </c>
      <c r="E209" s="78"/>
    </row>
    <row r="210" spans="1:5" ht="12.75">
      <c r="A210" s="3"/>
      <c r="B210" s="3"/>
      <c r="C210" s="29" t="s">
        <v>185</v>
      </c>
      <c r="D210" s="13" t="s">
        <v>186</v>
      </c>
      <c r="E210" s="78">
        <v>100000</v>
      </c>
    </row>
    <row r="211" spans="1:5" ht="12.75">
      <c r="A211" s="3"/>
      <c r="B211" s="3"/>
      <c r="C211" s="29"/>
      <c r="D211" s="13" t="s">
        <v>270</v>
      </c>
      <c r="E211" s="78"/>
    </row>
    <row r="212" spans="1:5" ht="12.75">
      <c r="A212" s="3"/>
      <c r="B212" s="3"/>
      <c r="C212" s="29"/>
      <c r="D212" s="13" t="s">
        <v>187</v>
      </c>
      <c r="E212" s="78"/>
    </row>
    <row r="213" spans="1:5" ht="12.75">
      <c r="A213" s="3"/>
      <c r="B213" s="3"/>
      <c r="C213" s="29" t="s">
        <v>271</v>
      </c>
      <c r="D213" s="13" t="s">
        <v>286</v>
      </c>
      <c r="E213" s="78">
        <v>48000</v>
      </c>
    </row>
    <row r="214" spans="1:5" ht="12.75">
      <c r="A214" s="3"/>
      <c r="B214" s="3"/>
      <c r="C214" s="29"/>
      <c r="D214" s="13" t="s">
        <v>287</v>
      </c>
      <c r="E214" s="78"/>
    </row>
    <row r="215" spans="1:5" ht="12.75">
      <c r="A215" s="3"/>
      <c r="B215" s="3"/>
      <c r="C215" s="29"/>
      <c r="D215" s="13" t="s">
        <v>433</v>
      </c>
      <c r="E215" s="78"/>
    </row>
    <row r="216" spans="1:5" ht="12.75">
      <c r="A216" s="3"/>
      <c r="B216" s="3"/>
      <c r="C216" s="29"/>
      <c r="D216" s="13" t="s">
        <v>419</v>
      </c>
      <c r="E216" s="78"/>
    </row>
    <row r="217" spans="1:5" ht="12.75">
      <c r="A217" s="3"/>
      <c r="B217" s="3">
        <v>85503</v>
      </c>
      <c r="C217" s="29"/>
      <c r="D217" s="13" t="s">
        <v>402</v>
      </c>
      <c r="E217" s="78">
        <f>E218</f>
        <v>750</v>
      </c>
    </row>
    <row r="218" spans="1:5" ht="12.75">
      <c r="A218" s="3"/>
      <c r="B218" s="3"/>
      <c r="C218" s="30" t="s">
        <v>172</v>
      </c>
      <c r="D218" s="10" t="s">
        <v>94</v>
      </c>
      <c r="E218" s="78">
        <v>750</v>
      </c>
    </row>
    <row r="219" spans="1:5" ht="12.75">
      <c r="A219" s="3"/>
      <c r="B219" s="3"/>
      <c r="D219" s="10" t="s">
        <v>95</v>
      </c>
      <c r="E219" s="78"/>
    </row>
    <row r="220" spans="1:5" ht="12.75">
      <c r="A220" s="3"/>
      <c r="B220" s="3"/>
      <c r="D220" s="10" t="s">
        <v>96</v>
      </c>
      <c r="E220" s="78"/>
    </row>
    <row r="221" spans="1:5" s="66" customFormat="1" ht="12.75">
      <c r="A221" s="107"/>
      <c r="B221" s="107">
        <v>85513</v>
      </c>
      <c r="C221" s="106"/>
      <c r="D221" s="123" t="s">
        <v>423</v>
      </c>
      <c r="E221" s="76">
        <f>E226</f>
        <v>81184</v>
      </c>
    </row>
    <row r="222" spans="1:5" ht="12.75">
      <c r="A222" s="3"/>
      <c r="B222" s="3"/>
      <c r="C222" s="29"/>
      <c r="D222" s="13" t="s">
        <v>424</v>
      </c>
      <c r="E222" s="78"/>
    </row>
    <row r="223" spans="1:5" ht="12.75">
      <c r="A223" s="3"/>
      <c r="B223" s="3"/>
      <c r="C223" s="29"/>
      <c r="D223" s="13" t="s">
        <v>425</v>
      </c>
      <c r="E223" s="78"/>
    </row>
    <row r="224" spans="1:5" ht="12.75">
      <c r="A224" s="3"/>
      <c r="B224" s="3"/>
      <c r="C224" s="29"/>
      <c r="D224" s="13" t="s">
        <v>426</v>
      </c>
      <c r="E224" s="78"/>
    </row>
    <row r="225" spans="1:5" ht="12.75">
      <c r="A225" s="3"/>
      <c r="B225" s="3"/>
      <c r="C225" s="29"/>
      <c r="D225" s="13" t="s">
        <v>427</v>
      </c>
      <c r="E225" s="78"/>
    </row>
    <row r="226" spans="1:5" ht="12.75">
      <c r="A226" s="3"/>
      <c r="B226" s="3"/>
      <c r="C226" s="30" t="s">
        <v>172</v>
      </c>
      <c r="D226" s="10" t="s">
        <v>94</v>
      </c>
      <c r="E226" s="78">
        <v>81184</v>
      </c>
    </row>
    <row r="227" spans="1:5" ht="12.75">
      <c r="A227" s="3"/>
      <c r="B227" s="3"/>
      <c r="C227" s="29"/>
      <c r="D227" s="13" t="s">
        <v>95</v>
      </c>
      <c r="E227" s="78"/>
    </row>
    <row r="228" spans="1:5" ht="12.75">
      <c r="A228" s="3"/>
      <c r="B228" s="3"/>
      <c r="C228" s="29"/>
      <c r="D228" s="13" t="s">
        <v>96</v>
      </c>
      <c r="E228" s="78"/>
    </row>
    <row r="229" spans="1:5" s="66" customFormat="1" ht="12.75">
      <c r="A229" s="107"/>
      <c r="B229" s="107">
        <v>85516</v>
      </c>
      <c r="C229" s="106"/>
      <c r="D229" s="123" t="s">
        <v>444</v>
      </c>
      <c r="E229" s="76">
        <f>E230</f>
        <v>50000</v>
      </c>
    </row>
    <row r="230" spans="1:5" ht="12.75">
      <c r="A230" s="3"/>
      <c r="B230" s="3"/>
      <c r="C230" s="29" t="s">
        <v>314</v>
      </c>
      <c r="D230" s="13" t="s">
        <v>315</v>
      </c>
      <c r="E230" s="78">
        <v>50000</v>
      </c>
    </row>
    <row r="231" spans="1:5" ht="12.75">
      <c r="A231" s="3"/>
      <c r="B231" s="3"/>
      <c r="C231" s="29"/>
      <c r="D231" s="13" t="s">
        <v>316</v>
      </c>
      <c r="E231" s="78"/>
    </row>
    <row r="232" spans="1:5" ht="12.75">
      <c r="A232" s="18"/>
      <c r="B232" s="18"/>
      <c r="C232" s="33"/>
      <c r="D232" s="40" t="s">
        <v>317</v>
      </c>
      <c r="E232" s="79"/>
    </row>
    <row r="233" spans="1:5" ht="12.75">
      <c r="A233" s="3">
        <v>900</v>
      </c>
      <c r="B233" s="50"/>
      <c r="C233" s="49"/>
      <c r="D233" s="61" t="s">
        <v>272</v>
      </c>
      <c r="E233" s="120">
        <f>E254+E234+E239+E250+E257</f>
        <v>17472400</v>
      </c>
    </row>
    <row r="234" spans="1:5" s="66" customFormat="1" ht="12.75">
      <c r="A234" s="107"/>
      <c r="B234" s="107">
        <v>90002</v>
      </c>
      <c r="C234" s="106"/>
      <c r="D234" s="123" t="s">
        <v>356</v>
      </c>
      <c r="E234" s="76">
        <f>SUM(E235:E237)</f>
        <v>7604000</v>
      </c>
    </row>
    <row r="235" spans="1:5" ht="12.75">
      <c r="A235" s="3"/>
      <c r="B235" s="3"/>
      <c r="C235" s="38" t="s">
        <v>194</v>
      </c>
      <c r="D235" s="47" t="s">
        <v>238</v>
      </c>
      <c r="E235" s="78">
        <v>7600000</v>
      </c>
    </row>
    <row r="236" spans="1:5" ht="12.75">
      <c r="A236" s="3"/>
      <c r="B236" s="3"/>
      <c r="C236" s="29"/>
      <c r="D236" s="13" t="s">
        <v>239</v>
      </c>
      <c r="E236" s="78"/>
    </row>
    <row r="237" spans="1:5" ht="12.75">
      <c r="A237" s="3"/>
      <c r="B237" s="3"/>
      <c r="C237" s="29" t="s">
        <v>410</v>
      </c>
      <c r="D237" s="13" t="s">
        <v>411</v>
      </c>
      <c r="E237" s="78">
        <v>4000</v>
      </c>
    </row>
    <row r="238" spans="1:5" ht="12.75">
      <c r="A238" s="3"/>
      <c r="B238" s="3"/>
      <c r="C238" s="29"/>
      <c r="D238" s="13" t="s">
        <v>412</v>
      </c>
      <c r="E238" s="78"/>
    </row>
    <row r="239" spans="1:5" s="66" customFormat="1" ht="12.75">
      <c r="A239" s="107"/>
      <c r="B239" s="107">
        <v>90004</v>
      </c>
      <c r="C239" s="106"/>
      <c r="D239" s="123" t="s">
        <v>71</v>
      </c>
      <c r="E239" s="76">
        <f>SUM(E240:E245)</f>
        <v>9786310</v>
      </c>
    </row>
    <row r="240" spans="1:5" ht="12.75">
      <c r="A240" s="3"/>
      <c r="B240" s="3"/>
      <c r="C240" s="29" t="s">
        <v>445</v>
      </c>
      <c r="D240" s="13" t="s">
        <v>446</v>
      </c>
      <c r="E240" s="78">
        <v>8634979</v>
      </c>
    </row>
    <row r="241" spans="1:5" ht="12.75">
      <c r="A241" s="3"/>
      <c r="B241" s="3"/>
      <c r="C241" s="29"/>
      <c r="D241" s="13" t="s">
        <v>447</v>
      </c>
      <c r="E241" s="78"/>
    </row>
    <row r="242" spans="1:5" ht="12.75">
      <c r="A242" s="3"/>
      <c r="B242" s="3"/>
      <c r="C242" s="29"/>
      <c r="D242" s="13" t="s">
        <v>448</v>
      </c>
      <c r="E242" s="78"/>
    </row>
    <row r="243" spans="1:5" ht="12.75">
      <c r="A243" s="3"/>
      <c r="B243" s="3"/>
      <c r="C243" s="29"/>
      <c r="D243" s="13" t="s">
        <v>449</v>
      </c>
      <c r="E243" s="78"/>
    </row>
    <row r="244" spans="1:5" ht="12.75">
      <c r="A244" s="3"/>
      <c r="B244" s="3"/>
      <c r="C244" s="29"/>
      <c r="D244" s="13" t="s">
        <v>216</v>
      </c>
      <c r="E244" s="78"/>
    </row>
    <row r="245" spans="1:5" ht="12.75">
      <c r="A245" s="3"/>
      <c r="B245" s="3"/>
      <c r="C245" s="29" t="s">
        <v>450</v>
      </c>
      <c r="D245" s="13" t="s">
        <v>446</v>
      </c>
      <c r="E245" s="78">
        <v>1151331</v>
      </c>
    </row>
    <row r="246" spans="1:5" ht="12.75">
      <c r="A246" s="3"/>
      <c r="B246" s="3"/>
      <c r="C246" s="29"/>
      <c r="D246" s="13" t="s">
        <v>447</v>
      </c>
      <c r="E246" s="78"/>
    </row>
    <row r="247" spans="1:5" ht="12.75">
      <c r="A247" s="3"/>
      <c r="B247" s="3"/>
      <c r="C247" s="29"/>
      <c r="D247" s="13" t="s">
        <v>448</v>
      </c>
      <c r="E247" s="78"/>
    </row>
    <row r="248" spans="1:5" ht="12.75">
      <c r="A248" s="3"/>
      <c r="B248" s="3"/>
      <c r="C248" s="29"/>
      <c r="D248" s="13" t="s">
        <v>449</v>
      </c>
      <c r="E248" s="78"/>
    </row>
    <row r="249" spans="1:5" ht="12.75">
      <c r="A249" s="3"/>
      <c r="B249" s="3"/>
      <c r="C249" s="29"/>
      <c r="D249" s="13" t="s">
        <v>216</v>
      </c>
      <c r="E249" s="78"/>
    </row>
    <row r="250" spans="1:5" s="66" customFormat="1" ht="12.75">
      <c r="A250" s="107"/>
      <c r="B250" s="107">
        <v>90005</v>
      </c>
      <c r="C250" s="106"/>
      <c r="D250" s="123" t="s">
        <v>457</v>
      </c>
      <c r="E250" s="76">
        <f>E251</f>
        <v>9000</v>
      </c>
    </row>
    <row r="251" spans="1:5" ht="12.75">
      <c r="A251" s="3"/>
      <c r="B251" s="3"/>
      <c r="C251" s="29" t="s">
        <v>474</v>
      </c>
      <c r="D251" s="13" t="s">
        <v>475</v>
      </c>
      <c r="E251" s="78">
        <v>9000</v>
      </c>
    </row>
    <row r="252" spans="1:5" ht="12.75">
      <c r="A252" s="3"/>
      <c r="B252" s="3"/>
      <c r="C252" s="29"/>
      <c r="D252" s="13" t="s">
        <v>476</v>
      </c>
      <c r="E252" s="78"/>
    </row>
    <row r="253" spans="1:5" ht="12.75">
      <c r="A253" s="3"/>
      <c r="B253" s="3"/>
      <c r="C253" s="29"/>
      <c r="D253" s="13" t="s">
        <v>477</v>
      </c>
      <c r="E253" s="78"/>
    </row>
    <row r="254" spans="1:5" s="66" customFormat="1" ht="12.75">
      <c r="A254" s="107"/>
      <c r="B254" s="107">
        <v>90019</v>
      </c>
      <c r="C254" s="106"/>
      <c r="D254" s="123" t="s">
        <v>297</v>
      </c>
      <c r="E254" s="76">
        <f>SUM(E256:E256)</f>
        <v>50000</v>
      </c>
    </row>
    <row r="255" spans="1:5" ht="12.75">
      <c r="A255" s="3"/>
      <c r="B255" s="3"/>
      <c r="C255" s="29"/>
      <c r="D255" s="13" t="s">
        <v>298</v>
      </c>
      <c r="E255" s="78"/>
    </row>
    <row r="256" spans="1:5" ht="12.75">
      <c r="A256" s="3"/>
      <c r="B256" s="3"/>
      <c r="C256" s="29" t="s">
        <v>236</v>
      </c>
      <c r="D256" s="13" t="s">
        <v>237</v>
      </c>
      <c r="E256" s="78">
        <v>50000</v>
      </c>
    </row>
    <row r="257" spans="1:5" ht="12.75">
      <c r="A257" s="3"/>
      <c r="B257" s="3">
        <v>90026</v>
      </c>
      <c r="C257" s="29"/>
      <c r="D257" s="13" t="s">
        <v>529</v>
      </c>
      <c r="E257" s="78">
        <f>E258</f>
        <v>23090</v>
      </c>
    </row>
    <row r="258" spans="1:5" ht="12.75">
      <c r="A258" s="3"/>
      <c r="B258" s="3"/>
      <c r="C258" s="29" t="s">
        <v>474</v>
      </c>
      <c r="D258" s="13" t="s">
        <v>475</v>
      </c>
      <c r="E258" s="78">
        <v>23090</v>
      </c>
    </row>
    <row r="259" spans="1:5" ht="12.75">
      <c r="A259" s="3"/>
      <c r="B259" s="3"/>
      <c r="C259" s="29"/>
      <c r="D259" s="13" t="s">
        <v>476</v>
      </c>
      <c r="E259" s="78"/>
    </row>
    <row r="260" spans="3:4" ht="13.5" customHeight="1">
      <c r="C260" s="29"/>
      <c r="D260" s="13" t="s">
        <v>477</v>
      </c>
    </row>
    <row r="261" spans="3:4" ht="13.5" customHeight="1">
      <c r="C261" s="29"/>
      <c r="D261" s="13"/>
    </row>
    <row r="262" spans="3:4" ht="13.5" customHeight="1">
      <c r="C262" s="29"/>
      <c r="D262" s="13"/>
    </row>
    <row r="263" spans="3:4" ht="13.5" customHeight="1">
      <c r="C263" s="29"/>
      <c r="D263" s="13"/>
    </row>
    <row r="264" spans="3:4" ht="13.5" customHeight="1">
      <c r="C264" s="29"/>
      <c r="D264" s="13"/>
    </row>
    <row r="265" spans="3:4" ht="13.5" customHeight="1">
      <c r="C265" s="29"/>
      <c r="D265" s="13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89"/>
  <sheetViews>
    <sheetView zoomScalePageLayoutView="0" workbookViewId="0" topLeftCell="A545">
      <selection activeCell="A98" sqref="A98:IV248"/>
    </sheetView>
  </sheetViews>
  <sheetFormatPr defaultColWidth="9.00390625" defaultRowHeight="12.75"/>
  <cols>
    <col min="1" max="1" width="4.25390625" style="32" customWidth="1"/>
    <col min="2" max="2" width="6.375" style="32" customWidth="1"/>
    <col min="3" max="3" width="6.00390625" style="6" customWidth="1"/>
    <col min="4" max="4" width="48.375" style="0" customWidth="1"/>
    <col min="5" max="5" width="21.875" style="88" customWidth="1"/>
  </cols>
  <sheetData>
    <row r="2" spans="1:5" ht="12.75">
      <c r="A2" s="23"/>
      <c r="B2" s="24"/>
      <c r="C2" s="19"/>
      <c r="D2" s="15"/>
      <c r="E2" s="87" t="s">
        <v>231</v>
      </c>
    </row>
    <row r="3" spans="1:5" ht="12.75">
      <c r="A3" s="25"/>
      <c r="B3" s="17"/>
      <c r="C3" s="3"/>
      <c r="D3" s="12"/>
      <c r="E3" s="69" t="s">
        <v>539</v>
      </c>
    </row>
    <row r="4" spans="1:6" ht="12.75">
      <c r="A4" s="25"/>
      <c r="B4" s="17"/>
      <c r="C4" s="3"/>
      <c r="D4" s="11" t="s">
        <v>18</v>
      </c>
      <c r="E4" s="69" t="s">
        <v>145</v>
      </c>
      <c r="F4" s="16"/>
    </row>
    <row r="5" spans="1:5" ht="12.75">
      <c r="A5" s="25"/>
      <c r="B5" s="17"/>
      <c r="C5" s="3"/>
      <c r="D5" s="3" t="s">
        <v>357</v>
      </c>
      <c r="E5" s="69" t="s">
        <v>540</v>
      </c>
    </row>
    <row r="6" spans="1:4" ht="12.75">
      <c r="A6" s="25"/>
      <c r="B6" s="17"/>
      <c r="C6" s="3"/>
      <c r="D6" s="3"/>
    </row>
    <row r="7" spans="1:5" ht="12.75">
      <c r="A7" s="26" t="s">
        <v>19</v>
      </c>
      <c r="B7" s="27" t="s">
        <v>20</v>
      </c>
      <c r="C7" s="1"/>
      <c r="D7" s="1" t="s">
        <v>24</v>
      </c>
      <c r="E7" s="89" t="s">
        <v>481</v>
      </c>
    </row>
    <row r="8" spans="1:5" ht="12.75">
      <c r="A8" s="21" t="s">
        <v>50</v>
      </c>
      <c r="B8" s="28"/>
      <c r="C8" s="11"/>
      <c r="D8" s="22" t="s">
        <v>22</v>
      </c>
      <c r="E8" s="91">
        <f>SUM(E9+E24)</f>
        <v>456726</v>
      </c>
    </row>
    <row r="9" spans="1:5" s="52" customFormat="1" ht="12.75">
      <c r="A9" s="108"/>
      <c r="B9" s="49" t="s">
        <v>51</v>
      </c>
      <c r="C9" s="50"/>
      <c r="D9" s="63" t="s">
        <v>23</v>
      </c>
      <c r="E9" s="93">
        <f>SUM(E10:E23)</f>
        <v>232036</v>
      </c>
    </row>
    <row r="10" spans="1:5" s="52" customFormat="1" ht="12.75">
      <c r="A10" s="108"/>
      <c r="B10" s="49"/>
      <c r="C10" s="3">
        <v>4170</v>
      </c>
      <c r="D10" s="12" t="s">
        <v>200</v>
      </c>
      <c r="E10" s="101">
        <v>1000</v>
      </c>
    </row>
    <row r="11" spans="1:5" s="52" customFormat="1" ht="12.75">
      <c r="A11" s="108"/>
      <c r="B11" s="49"/>
      <c r="C11" s="3">
        <v>4260</v>
      </c>
      <c r="D11" s="12" t="s">
        <v>33</v>
      </c>
      <c r="E11" s="101">
        <v>8000</v>
      </c>
    </row>
    <row r="12" spans="1:5" ht="12.75">
      <c r="A12" s="20"/>
      <c r="B12" s="29"/>
      <c r="C12" s="3">
        <v>4300</v>
      </c>
      <c r="D12" s="17" t="s">
        <v>35</v>
      </c>
      <c r="E12" s="88">
        <v>45000</v>
      </c>
    </row>
    <row r="13" spans="1:5" ht="12.75">
      <c r="A13" s="29"/>
      <c r="B13" s="29"/>
      <c r="C13" s="3">
        <v>4390</v>
      </c>
      <c r="D13" s="13" t="s">
        <v>240</v>
      </c>
      <c r="E13" s="88">
        <v>38000</v>
      </c>
    </row>
    <row r="14" spans="1:4" ht="12.75">
      <c r="A14" s="29"/>
      <c r="B14" s="29"/>
      <c r="C14" s="3"/>
      <c r="D14" s="13" t="s">
        <v>241</v>
      </c>
    </row>
    <row r="15" spans="1:5" ht="12.75">
      <c r="A15" s="29"/>
      <c r="B15" s="29"/>
      <c r="C15" s="3">
        <v>4430</v>
      </c>
      <c r="D15" s="43" t="s">
        <v>183</v>
      </c>
      <c r="E15" s="88">
        <v>10000</v>
      </c>
    </row>
    <row r="16" spans="1:5" ht="12.75">
      <c r="A16" s="29"/>
      <c r="B16" s="29"/>
      <c r="C16" s="3">
        <v>4500</v>
      </c>
      <c r="D16" s="43" t="s">
        <v>459</v>
      </c>
      <c r="E16" s="88">
        <v>36</v>
      </c>
    </row>
    <row r="17" spans="1:4" ht="12.75">
      <c r="A17" s="29"/>
      <c r="B17" s="29"/>
      <c r="C17" s="3"/>
      <c r="D17" s="43" t="s">
        <v>460</v>
      </c>
    </row>
    <row r="18" spans="1:5" ht="12" customHeight="1">
      <c r="A18" s="29"/>
      <c r="B18" s="29"/>
      <c r="C18" s="3">
        <v>4510</v>
      </c>
      <c r="D18" s="17" t="s">
        <v>207</v>
      </c>
      <c r="E18" s="88">
        <v>8000</v>
      </c>
    </row>
    <row r="19" spans="1:5" ht="12.75">
      <c r="A19" s="29"/>
      <c r="B19" s="29"/>
      <c r="C19" s="3">
        <v>4530</v>
      </c>
      <c r="D19" t="s">
        <v>227</v>
      </c>
      <c r="E19" s="88">
        <v>10000</v>
      </c>
    </row>
    <row r="20" spans="1:5" ht="12.75">
      <c r="A20" s="29"/>
      <c r="B20" s="29"/>
      <c r="C20" s="6">
        <v>4590</v>
      </c>
      <c r="D20" s="58" t="s">
        <v>274</v>
      </c>
      <c r="E20" s="88">
        <v>47000</v>
      </c>
    </row>
    <row r="21" spans="1:5" s="52" customFormat="1" ht="12.75">
      <c r="A21" s="29"/>
      <c r="B21" s="29"/>
      <c r="C21" s="6"/>
      <c r="D21" s="58" t="s">
        <v>244</v>
      </c>
      <c r="E21" s="88"/>
    </row>
    <row r="22" spans="1:5" s="52" customFormat="1" ht="12.75">
      <c r="A22" s="29"/>
      <c r="B22" s="29"/>
      <c r="C22" s="3">
        <v>4610</v>
      </c>
      <c r="D22" s="13" t="s">
        <v>246</v>
      </c>
      <c r="E22" s="88">
        <v>5000</v>
      </c>
    </row>
    <row r="23" spans="1:5" s="52" customFormat="1" ht="12.75">
      <c r="A23" s="29"/>
      <c r="B23" s="29"/>
      <c r="C23" s="6">
        <v>6060</v>
      </c>
      <c r="D23" t="s">
        <v>61</v>
      </c>
      <c r="E23" s="88">
        <v>60000</v>
      </c>
    </row>
    <row r="24" spans="1:5" s="52" customFormat="1" ht="12.75">
      <c r="A24" s="64"/>
      <c r="B24" s="49" t="s">
        <v>51</v>
      </c>
      <c r="C24" s="50"/>
      <c r="D24" s="63" t="s">
        <v>23</v>
      </c>
      <c r="E24" s="93">
        <f>SUM(E26:E29)</f>
        <v>224690</v>
      </c>
    </row>
    <row r="25" spans="1:5" s="52" customFormat="1" ht="12.75">
      <c r="A25" s="64"/>
      <c r="B25" s="49"/>
      <c r="C25" s="50"/>
      <c r="D25" s="63" t="s">
        <v>505</v>
      </c>
      <c r="E25" s="93"/>
    </row>
    <row r="26" spans="1:5" s="52" customFormat="1" ht="12.75">
      <c r="A26" s="64"/>
      <c r="B26" s="49"/>
      <c r="C26" s="3">
        <v>4210</v>
      </c>
      <c r="D26" s="12" t="s">
        <v>32</v>
      </c>
      <c r="E26" s="101"/>
    </row>
    <row r="27" spans="1:5" ht="12.75">
      <c r="A27" s="30"/>
      <c r="B27" s="29"/>
      <c r="C27" s="3">
        <v>4260</v>
      </c>
      <c r="D27" s="12" t="s">
        <v>33</v>
      </c>
      <c r="E27" s="88">
        <v>37000</v>
      </c>
    </row>
    <row r="28" spans="1:5" ht="12.75">
      <c r="A28" s="30"/>
      <c r="B28" s="17"/>
      <c r="C28" s="3">
        <v>4270</v>
      </c>
      <c r="D28" s="12" t="s">
        <v>243</v>
      </c>
      <c r="E28" s="88">
        <v>106270</v>
      </c>
    </row>
    <row r="29" spans="1:5" ht="12.75">
      <c r="A29" s="30"/>
      <c r="B29" s="17"/>
      <c r="C29" s="3">
        <v>4300</v>
      </c>
      <c r="D29" s="12" t="s">
        <v>35</v>
      </c>
      <c r="E29" s="88">
        <v>81420</v>
      </c>
    </row>
    <row r="30" spans="1:5" s="52" customFormat="1" ht="12.75">
      <c r="A30" s="64"/>
      <c r="B30" s="55" t="s">
        <v>503</v>
      </c>
      <c r="C30" s="50"/>
      <c r="D30" s="61" t="s">
        <v>504</v>
      </c>
      <c r="E30" s="93">
        <f>SUM(E31:E41)</f>
        <v>5177415</v>
      </c>
    </row>
    <row r="31" spans="1:5" ht="12.75">
      <c r="A31" s="30"/>
      <c r="B31" s="17"/>
      <c r="C31" s="3">
        <v>4210</v>
      </c>
      <c r="D31" s="12" t="s">
        <v>32</v>
      </c>
      <c r="E31" s="88">
        <v>2000</v>
      </c>
    </row>
    <row r="32" spans="1:5" ht="12.75">
      <c r="A32" s="30"/>
      <c r="B32" s="17"/>
      <c r="C32" s="3">
        <v>4260</v>
      </c>
      <c r="D32" s="12" t="s">
        <v>33</v>
      </c>
      <c r="E32" s="88">
        <v>1763000</v>
      </c>
    </row>
    <row r="33" spans="1:5" ht="12.75">
      <c r="A33" s="30"/>
      <c r="B33" s="17"/>
      <c r="C33" s="3">
        <v>4270</v>
      </c>
      <c r="D33" s="12" t="s">
        <v>243</v>
      </c>
      <c r="E33" s="88">
        <v>2393730</v>
      </c>
    </row>
    <row r="34" spans="1:5" ht="12.75">
      <c r="A34" s="30"/>
      <c r="B34" s="17"/>
      <c r="C34" s="3">
        <v>4300</v>
      </c>
      <c r="D34" s="12" t="s">
        <v>35</v>
      </c>
      <c r="E34" s="88">
        <v>967280</v>
      </c>
    </row>
    <row r="35" spans="1:5" ht="12.75">
      <c r="A35" s="30"/>
      <c r="B35" s="17"/>
      <c r="C35" s="3">
        <v>4390</v>
      </c>
      <c r="D35" s="13" t="s">
        <v>240</v>
      </c>
      <c r="E35" s="88">
        <v>23000</v>
      </c>
    </row>
    <row r="36" spans="1:4" ht="12.75">
      <c r="A36" s="30"/>
      <c r="B36" s="17"/>
      <c r="C36" s="3"/>
      <c r="D36" s="13" t="s">
        <v>241</v>
      </c>
    </row>
    <row r="37" spans="1:5" ht="12.75">
      <c r="A37" s="30"/>
      <c r="B37" s="17"/>
      <c r="C37" s="3">
        <v>4430</v>
      </c>
      <c r="D37" s="43" t="s">
        <v>183</v>
      </c>
      <c r="E37" s="88">
        <v>12000</v>
      </c>
    </row>
    <row r="38" spans="1:5" ht="12.75">
      <c r="A38" s="30"/>
      <c r="B38" s="17"/>
      <c r="C38" s="6">
        <v>4480</v>
      </c>
      <c r="D38" t="s">
        <v>48</v>
      </c>
      <c r="E38" s="88">
        <v>1350</v>
      </c>
    </row>
    <row r="39" spans="1:5" ht="12.75">
      <c r="A39" s="30"/>
      <c r="B39" s="17"/>
      <c r="C39" s="3">
        <v>4520</v>
      </c>
      <c r="D39" s="17" t="s">
        <v>434</v>
      </c>
      <c r="E39" s="88">
        <v>55</v>
      </c>
    </row>
    <row r="40" spans="1:4" ht="12.75">
      <c r="A40" s="30"/>
      <c r="B40" s="17"/>
      <c r="C40" s="3"/>
      <c r="D40" s="17" t="s">
        <v>216</v>
      </c>
    </row>
    <row r="41" spans="1:5" ht="12.75">
      <c r="A41" s="30"/>
      <c r="B41" s="17"/>
      <c r="C41" s="3">
        <v>4610</v>
      </c>
      <c r="D41" s="13" t="s">
        <v>246</v>
      </c>
      <c r="E41" s="88">
        <v>15000</v>
      </c>
    </row>
    <row r="42" spans="1:5" ht="12.75">
      <c r="A42" s="45" t="s">
        <v>127</v>
      </c>
      <c r="B42" s="35"/>
      <c r="C42" s="7"/>
      <c r="D42" s="5" t="s">
        <v>128</v>
      </c>
      <c r="E42" s="91">
        <f>E43</f>
        <v>64000</v>
      </c>
    </row>
    <row r="43" spans="1:5" ht="12.75">
      <c r="A43" s="25"/>
      <c r="B43" s="55" t="s">
        <v>177</v>
      </c>
      <c r="C43" s="53"/>
      <c r="D43" s="52" t="s">
        <v>178</v>
      </c>
      <c r="E43" s="93">
        <f>SUM(E44:E49)</f>
        <v>64000</v>
      </c>
    </row>
    <row r="44" spans="1:5" ht="12.75">
      <c r="A44" s="25"/>
      <c r="B44" s="17"/>
      <c r="C44" s="3">
        <v>3030</v>
      </c>
      <c r="D44" s="12" t="s">
        <v>42</v>
      </c>
      <c r="E44" s="88">
        <v>2000</v>
      </c>
    </row>
    <row r="45" spans="1:5" ht="12.75">
      <c r="A45" s="25"/>
      <c r="B45" s="17"/>
      <c r="C45" s="3">
        <v>4170</v>
      </c>
      <c r="D45" s="12" t="s">
        <v>200</v>
      </c>
      <c r="E45" s="88">
        <v>13000</v>
      </c>
    </row>
    <row r="46" spans="1:5" ht="12.75">
      <c r="A46" s="25"/>
      <c r="B46" s="17"/>
      <c r="C46" s="3">
        <v>4300</v>
      </c>
      <c r="D46" s="43" t="s">
        <v>35</v>
      </c>
      <c r="E46" s="88">
        <v>35000</v>
      </c>
    </row>
    <row r="47" spans="1:5" ht="12.75">
      <c r="A47" s="25"/>
      <c r="B47" s="17"/>
      <c r="C47" s="3">
        <v>4390</v>
      </c>
      <c r="D47" s="13" t="s">
        <v>240</v>
      </c>
      <c r="E47" s="88">
        <v>12000</v>
      </c>
    </row>
    <row r="48" spans="1:4" ht="12.75">
      <c r="A48" s="25"/>
      <c r="B48" s="17"/>
      <c r="C48" s="3"/>
      <c r="D48" s="13" t="s">
        <v>241</v>
      </c>
    </row>
    <row r="49" spans="1:5" ht="12.75">
      <c r="A49" s="17"/>
      <c r="B49" s="17"/>
      <c r="C49" s="3">
        <v>4430</v>
      </c>
      <c r="D49" s="43" t="s">
        <v>183</v>
      </c>
      <c r="E49" s="88">
        <v>2000</v>
      </c>
    </row>
    <row r="50" spans="1:5" ht="12.75">
      <c r="A50" s="21" t="s">
        <v>56</v>
      </c>
      <c r="B50" s="28"/>
      <c r="C50" s="11"/>
      <c r="D50" s="36" t="s">
        <v>26</v>
      </c>
      <c r="E50" s="93">
        <f>E51</f>
        <v>75165</v>
      </c>
    </row>
    <row r="51" spans="1:5" ht="12.75">
      <c r="A51" s="56"/>
      <c r="B51" s="49" t="s">
        <v>259</v>
      </c>
      <c r="C51" s="50"/>
      <c r="D51" s="63" t="s">
        <v>255</v>
      </c>
      <c r="E51" s="93">
        <f>SUM(E52:E54)</f>
        <v>75165</v>
      </c>
    </row>
    <row r="52" spans="1:5" ht="12.75">
      <c r="A52" s="30"/>
      <c r="B52" s="30"/>
      <c r="C52" s="6">
        <v>4260</v>
      </c>
      <c r="D52" t="s">
        <v>33</v>
      </c>
      <c r="E52" s="88">
        <v>70000</v>
      </c>
    </row>
    <row r="53" spans="1:5" ht="12.75">
      <c r="A53" s="30"/>
      <c r="B53" s="30"/>
      <c r="C53" s="3">
        <v>4300</v>
      </c>
      <c r="D53" s="17" t="s">
        <v>35</v>
      </c>
      <c r="E53" s="88">
        <v>5000</v>
      </c>
    </row>
    <row r="54" spans="1:5" ht="12.75">
      <c r="A54" s="30"/>
      <c r="B54" s="30"/>
      <c r="C54" s="3">
        <v>4520</v>
      </c>
      <c r="D54" s="17" t="s">
        <v>434</v>
      </c>
      <c r="E54" s="88">
        <v>165</v>
      </c>
    </row>
    <row r="55" spans="1:4" ht="12.75">
      <c r="A55" s="30"/>
      <c r="B55" s="30"/>
      <c r="C55" s="3"/>
      <c r="D55" s="17" t="s">
        <v>216</v>
      </c>
    </row>
    <row r="56" spans="1:4" ht="12.75">
      <c r="A56" s="30"/>
      <c r="B56" s="30"/>
      <c r="C56" s="3"/>
      <c r="D56" s="17"/>
    </row>
    <row r="57" spans="1:4" ht="12.75">
      <c r="A57" s="30"/>
      <c r="B57" s="30"/>
      <c r="C57" s="3"/>
      <c r="D57" s="17"/>
    </row>
    <row r="58" spans="1:4" ht="12.75">
      <c r="A58" s="30"/>
      <c r="B58" s="30"/>
      <c r="C58" s="3"/>
      <c r="D58" s="17"/>
    </row>
    <row r="59" spans="1:4" ht="12.75">
      <c r="A59" s="33"/>
      <c r="B59" s="33"/>
      <c r="C59" s="18"/>
      <c r="D59" s="115"/>
    </row>
    <row r="60" spans="1:5" s="2" customFormat="1" ht="12.75">
      <c r="A60" s="20"/>
      <c r="B60" s="29"/>
      <c r="C60" s="3"/>
      <c r="D60" s="12"/>
      <c r="E60" s="87" t="s">
        <v>231</v>
      </c>
    </row>
    <row r="61" spans="1:5" ht="12.75">
      <c r="A61" s="20"/>
      <c r="B61" s="29"/>
      <c r="C61" s="3"/>
      <c r="D61" s="12"/>
      <c r="E61" s="69" t="s">
        <v>539</v>
      </c>
    </row>
    <row r="62" spans="1:5" ht="12.75">
      <c r="A62" s="20"/>
      <c r="B62" s="29"/>
      <c r="C62" s="3"/>
      <c r="D62" s="11" t="s">
        <v>18</v>
      </c>
      <c r="E62" s="69" t="s">
        <v>145</v>
      </c>
    </row>
    <row r="63" spans="1:5" ht="12.75">
      <c r="A63" s="20"/>
      <c r="B63" s="29"/>
      <c r="C63" s="3"/>
      <c r="D63" s="3" t="s">
        <v>268</v>
      </c>
      <c r="E63" s="69" t="s">
        <v>540</v>
      </c>
    </row>
    <row r="64" spans="1:5" s="52" customFormat="1" ht="12.75">
      <c r="A64" s="26" t="s">
        <v>19</v>
      </c>
      <c r="B64" s="27" t="s">
        <v>20</v>
      </c>
      <c r="C64" s="1"/>
      <c r="D64" s="1" t="s">
        <v>21</v>
      </c>
      <c r="E64" s="89" t="s">
        <v>481</v>
      </c>
    </row>
    <row r="65" spans="1:5" ht="12.75">
      <c r="A65" s="21" t="s">
        <v>52</v>
      </c>
      <c r="B65" s="28"/>
      <c r="C65" s="11"/>
      <c r="D65" s="36" t="s">
        <v>57</v>
      </c>
      <c r="E65" s="91">
        <f>E66+E68</f>
        <v>5317589</v>
      </c>
    </row>
    <row r="66" spans="1:5" ht="12.75">
      <c r="A66" s="37"/>
      <c r="B66" s="49" t="s">
        <v>65</v>
      </c>
      <c r="C66" s="50"/>
      <c r="D66" s="63" t="s">
        <v>27</v>
      </c>
      <c r="E66" s="93">
        <f>SUM(E67:E67)</f>
        <v>4732589</v>
      </c>
    </row>
    <row r="67" spans="1:5" ht="12.75">
      <c r="A67" s="37"/>
      <c r="B67" s="38"/>
      <c r="C67" s="46">
        <v>6050</v>
      </c>
      <c r="D67" s="9" t="s">
        <v>219</v>
      </c>
      <c r="E67" s="92">
        <v>4732589</v>
      </c>
    </row>
    <row r="68" spans="1:5" ht="12.75">
      <c r="A68" s="37"/>
      <c r="B68" s="49" t="s">
        <v>125</v>
      </c>
      <c r="C68" s="50"/>
      <c r="D68" s="63" t="s">
        <v>330</v>
      </c>
      <c r="E68" s="93">
        <f>E69</f>
        <v>585000</v>
      </c>
    </row>
    <row r="69" spans="1:5" ht="12.75">
      <c r="A69" s="37"/>
      <c r="B69" s="38"/>
      <c r="C69" s="46">
        <v>6050</v>
      </c>
      <c r="D69" s="9" t="s">
        <v>219</v>
      </c>
      <c r="E69" s="92">
        <v>585000</v>
      </c>
    </row>
    <row r="70" spans="1:5" ht="12.75">
      <c r="A70" s="37"/>
      <c r="B70" s="38"/>
      <c r="C70" s="46"/>
      <c r="D70" s="9"/>
      <c r="E70" s="92"/>
    </row>
    <row r="71" spans="1:5" ht="12.75">
      <c r="A71" s="21" t="s">
        <v>50</v>
      </c>
      <c r="B71" s="28"/>
      <c r="C71" s="11"/>
      <c r="D71" s="22" t="s">
        <v>22</v>
      </c>
      <c r="E71" s="93">
        <f>E75+E72</f>
        <v>7253400</v>
      </c>
    </row>
    <row r="72" spans="1:5" s="66" customFormat="1" ht="12.75">
      <c r="A72" s="106"/>
      <c r="B72" s="106" t="s">
        <v>51</v>
      </c>
      <c r="C72" s="107"/>
      <c r="D72" s="124" t="s">
        <v>23</v>
      </c>
      <c r="E72" s="101">
        <f>E73</f>
        <v>3000</v>
      </c>
    </row>
    <row r="73" spans="1:5" ht="12.75">
      <c r="A73" s="28"/>
      <c r="B73" s="49"/>
      <c r="C73" s="3">
        <v>4390</v>
      </c>
      <c r="D73" s="13" t="s">
        <v>240</v>
      </c>
      <c r="E73" s="101">
        <v>3000</v>
      </c>
    </row>
    <row r="74" spans="1:5" ht="12.75">
      <c r="A74" s="28"/>
      <c r="B74" s="28"/>
      <c r="C74" s="3"/>
      <c r="D74" s="13" t="s">
        <v>241</v>
      </c>
      <c r="E74" s="93"/>
    </row>
    <row r="75" spans="1:5" ht="12.75">
      <c r="A75" s="38"/>
      <c r="B75" s="17" t="s">
        <v>503</v>
      </c>
      <c r="C75" s="3"/>
      <c r="D75" s="13" t="s">
        <v>504</v>
      </c>
      <c r="E75" s="93">
        <f>E76</f>
        <v>7250400</v>
      </c>
    </row>
    <row r="76" spans="1:5" ht="12.75">
      <c r="A76" s="38"/>
      <c r="B76" s="49"/>
      <c r="C76" s="46">
        <v>6050</v>
      </c>
      <c r="D76" s="9" t="s">
        <v>219</v>
      </c>
      <c r="E76" s="92">
        <v>7250400</v>
      </c>
    </row>
    <row r="77" spans="1:5" ht="12.75">
      <c r="A77" s="38"/>
      <c r="B77" s="49"/>
      <c r="C77" s="46"/>
      <c r="D77" s="9"/>
      <c r="E77" s="92"/>
    </row>
    <row r="78" spans="1:5" ht="12.75">
      <c r="A78" s="21" t="s">
        <v>53</v>
      </c>
      <c r="B78" s="28"/>
      <c r="C78" s="11"/>
      <c r="D78" s="36" t="s">
        <v>63</v>
      </c>
      <c r="E78" s="93">
        <f>E79</f>
        <v>450000</v>
      </c>
    </row>
    <row r="79" spans="1:5" ht="12.75">
      <c r="A79" s="38"/>
      <c r="B79" s="49" t="s">
        <v>58</v>
      </c>
      <c r="C79" s="50"/>
      <c r="D79" s="63" t="s">
        <v>59</v>
      </c>
      <c r="E79" s="92">
        <f>E80</f>
        <v>450000</v>
      </c>
    </row>
    <row r="80" spans="1:5" ht="12.75">
      <c r="A80" s="38"/>
      <c r="B80" s="49"/>
      <c r="C80" s="46">
        <v>6050</v>
      </c>
      <c r="D80" s="9" t="s">
        <v>219</v>
      </c>
      <c r="E80" s="92">
        <v>450000</v>
      </c>
    </row>
    <row r="81" spans="1:5" ht="12.75">
      <c r="A81" s="38"/>
      <c r="B81" s="38"/>
      <c r="C81" s="46"/>
      <c r="D81" s="9"/>
      <c r="E81" s="92"/>
    </row>
    <row r="82" spans="1:5" ht="12.75">
      <c r="A82" s="55" t="s">
        <v>54</v>
      </c>
      <c r="B82" s="49"/>
      <c r="C82" s="50"/>
      <c r="D82" s="51" t="s">
        <v>232</v>
      </c>
      <c r="E82" s="93">
        <f>E86+E83</f>
        <v>11206021</v>
      </c>
    </row>
    <row r="83" spans="1:5" s="66" customFormat="1" ht="12.75">
      <c r="A83" s="117"/>
      <c r="B83" s="49" t="s">
        <v>70</v>
      </c>
      <c r="C83" s="50"/>
      <c r="D83" s="51" t="s">
        <v>71</v>
      </c>
      <c r="E83" s="93">
        <f>SUM(E84:E85)</f>
        <v>11156021</v>
      </c>
    </row>
    <row r="84" spans="1:5" s="66" customFormat="1" ht="12.75">
      <c r="A84" s="117"/>
      <c r="B84" s="106"/>
      <c r="C84" s="107">
        <v>6057</v>
      </c>
      <c r="D84" s="9" t="s">
        <v>219</v>
      </c>
      <c r="E84" s="101">
        <v>8634979</v>
      </c>
    </row>
    <row r="85" spans="1:5" s="66" customFormat="1" ht="12.75">
      <c r="A85" s="117"/>
      <c r="B85" s="106"/>
      <c r="C85" s="107">
        <v>6059</v>
      </c>
      <c r="D85" s="9" t="s">
        <v>219</v>
      </c>
      <c r="E85" s="101">
        <v>2521042</v>
      </c>
    </row>
    <row r="86" spans="1:5" ht="12.75">
      <c r="A86" s="55"/>
      <c r="B86" s="49" t="s">
        <v>75</v>
      </c>
      <c r="C86" s="50"/>
      <c r="D86" s="63" t="s">
        <v>76</v>
      </c>
      <c r="E86" s="93">
        <f>E87</f>
        <v>50000</v>
      </c>
    </row>
    <row r="87" spans="1:5" ht="12.75">
      <c r="A87" s="55"/>
      <c r="B87" s="49"/>
      <c r="C87" s="3">
        <v>6010</v>
      </c>
      <c r="D87" s="43" t="s">
        <v>329</v>
      </c>
      <c r="E87" s="101">
        <v>50000</v>
      </c>
    </row>
    <row r="88" spans="1:5" ht="12.75">
      <c r="A88" s="55"/>
      <c r="B88" s="49"/>
      <c r="C88" s="3"/>
      <c r="D88" s="43" t="s">
        <v>331</v>
      </c>
      <c r="E88" s="101"/>
    </row>
    <row r="89" spans="1:5" ht="12.75">
      <c r="A89" s="55"/>
      <c r="B89" s="49"/>
      <c r="C89" s="3"/>
      <c r="D89" s="43" t="s">
        <v>335</v>
      </c>
      <c r="E89" s="101"/>
    </row>
    <row r="90" spans="1:5" ht="12.75">
      <c r="A90" s="28"/>
      <c r="B90" s="28"/>
      <c r="C90" s="46"/>
      <c r="D90" s="9"/>
      <c r="E90" s="94"/>
    </row>
    <row r="91" spans="1:5" ht="12.75">
      <c r="A91" s="28"/>
      <c r="B91" s="28"/>
      <c r="C91" s="46"/>
      <c r="D91" s="9"/>
      <c r="E91" s="94"/>
    </row>
    <row r="92" spans="1:5" ht="12.75">
      <c r="A92" s="28"/>
      <c r="B92" s="28"/>
      <c r="C92" s="46"/>
      <c r="D92" s="9"/>
      <c r="E92" s="94"/>
    </row>
    <row r="93" spans="1:5" ht="12.75">
      <c r="A93" s="28"/>
      <c r="B93" s="28"/>
      <c r="C93" s="46"/>
      <c r="D93" s="9"/>
      <c r="E93" s="94"/>
    </row>
    <row r="94" spans="1:5" ht="12.75">
      <c r="A94" s="28"/>
      <c r="B94" s="28"/>
      <c r="C94" s="3"/>
      <c r="D94" s="17"/>
      <c r="E94" s="94"/>
    </row>
    <row r="95" spans="1:5" ht="12.75">
      <c r="A95" s="28"/>
      <c r="B95" s="28"/>
      <c r="C95" s="46"/>
      <c r="D95" s="9"/>
      <c r="E95" s="94"/>
    </row>
    <row r="96" spans="1:5" ht="12.75">
      <c r="A96" s="28"/>
      <c r="B96" s="28"/>
      <c r="C96" s="46"/>
      <c r="D96" s="9"/>
      <c r="E96" s="94"/>
    </row>
    <row r="97" spans="1:4" ht="12.75">
      <c r="A97" s="17"/>
      <c r="B97" s="17"/>
      <c r="C97" s="3"/>
      <c r="D97" s="13"/>
    </row>
    <row r="98" spans="1:2" ht="12.75">
      <c r="A98" s="29"/>
      <c r="B98" s="29"/>
    </row>
    <row r="99" spans="1:4" ht="12.75">
      <c r="A99" s="33"/>
      <c r="B99" s="33"/>
      <c r="C99" s="18"/>
      <c r="D99" s="2"/>
    </row>
    <row r="100" spans="1:5" ht="12.75">
      <c r="A100" s="29"/>
      <c r="B100" s="29"/>
      <c r="D100" s="14" t="s">
        <v>18</v>
      </c>
      <c r="E100" s="87" t="s">
        <v>231</v>
      </c>
    </row>
    <row r="101" spans="1:5" ht="12.75">
      <c r="A101" s="29"/>
      <c r="B101" s="29"/>
      <c r="D101" s="8" t="s">
        <v>358</v>
      </c>
      <c r="E101" s="69" t="s">
        <v>539</v>
      </c>
    </row>
    <row r="102" spans="1:5" ht="12.75">
      <c r="A102" s="29"/>
      <c r="B102" s="29"/>
      <c r="D102" s="8"/>
      <c r="E102" s="69" t="s">
        <v>145</v>
      </c>
    </row>
    <row r="103" spans="1:5" ht="12.75">
      <c r="A103" s="29"/>
      <c r="B103" s="29"/>
      <c r="D103" s="5"/>
      <c r="E103" s="69" t="s">
        <v>540</v>
      </c>
    </row>
    <row r="104" spans="1:5" ht="12.75">
      <c r="A104" s="26" t="s">
        <v>19</v>
      </c>
      <c r="B104" s="27" t="s">
        <v>20</v>
      </c>
      <c r="C104" s="1"/>
      <c r="D104" s="1" t="s">
        <v>21</v>
      </c>
      <c r="E104" s="89" t="s">
        <v>481</v>
      </c>
    </row>
    <row r="105" spans="1:5" ht="12.75">
      <c r="A105" s="21" t="s">
        <v>53</v>
      </c>
      <c r="B105" s="28"/>
      <c r="C105" s="11"/>
      <c r="D105" s="36" t="s">
        <v>147</v>
      </c>
      <c r="E105" s="91">
        <f>SUM(E106)</f>
        <v>11000</v>
      </c>
    </row>
    <row r="106" spans="1:5" ht="12.75">
      <c r="A106" s="29"/>
      <c r="B106" s="49" t="s">
        <v>62</v>
      </c>
      <c r="C106" s="53"/>
      <c r="D106" s="52" t="s">
        <v>1</v>
      </c>
      <c r="E106" s="93">
        <f>SUM(E107:E108)</f>
        <v>11000</v>
      </c>
    </row>
    <row r="107" spans="1:5" ht="12.75">
      <c r="A107" s="29"/>
      <c r="B107" s="29"/>
      <c r="C107" s="6">
        <v>4170</v>
      </c>
      <c r="D107" s="43" t="s">
        <v>200</v>
      </c>
      <c r="E107" s="94">
        <v>1000</v>
      </c>
    </row>
    <row r="108" spans="1:5" ht="12.75">
      <c r="A108" s="29"/>
      <c r="B108" s="29"/>
      <c r="C108" s="6">
        <v>4300</v>
      </c>
      <c r="D108" t="s">
        <v>35</v>
      </c>
      <c r="E108" s="88">
        <v>10000</v>
      </c>
    </row>
    <row r="109" spans="1:5" ht="12.75">
      <c r="A109" s="21" t="s">
        <v>53</v>
      </c>
      <c r="B109" s="28"/>
      <c r="C109" s="11"/>
      <c r="D109" s="36" t="s">
        <v>147</v>
      </c>
      <c r="E109" s="91">
        <f>E110</f>
        <v>194000</v>
      </c>
    </row>
    <row r="110" spans="1:5" ht="12" customHeight="1">
      <c r="A110" s="28"/>
      <c r="B110" s="49" t="s">
        <v>208</v>
      </c>
      <c r="C110" s="53"/>
      <c r="D110" s="52" t="s">
        <v>209</v>
      </c>
      <c r="E110" s="93">
        <f>SUM(E111:E120)</f>
        <v>194000</v>
      </c>
    </row>
    <row r="111" spans="1:5" ht="12" customHeight="1">
      <c r="A111" s="28"/>
      <c r="B111" s="29"/>
      <c r="C111" s="6">
        <v>4110</v>
      </c>
      <c r="D111" t="s">
        <v>31</v>
      </c>
      <c r="E111" s="88">
        <v>2000</v>
      </c>
    </row>
    <row r="112" spans="1:5" ht="12" customHeight="1">
      <c r="A112" s="28"/>
      <c r="B112" s="29"/>
      <c r="C112" s="6">
        <v>4120</v>
      </c>
      <c r="D112" t="s">
        <v>455</v>
      </c>
      <c r="E112" s="88">
        <v>500</v>
      </c>
    </row>
    <row r="113" spans="1:5" ht="12" customHeight="1">
      <c r="A113" s="28"/>
      <c r="B113" s="29"/>
      <c r="C113" s="3">
        <v>4170</v>
      </c>
      <c r="D113" s="43" t="s">
        <v>200</v>
      </c>
      <c r="E113" s="88">
        <v>10000</v>
      </c>
    </row>
    <row r="114" spans="1:5" ht="12" customHeight="1">
      <c r="A114" s="28"/>
      <c r="B114" s="29"/>
      <c r="C114" s="6">
        <v>4190</v>
      </c>
      <c r="D114" t="s">
        <v>379</v>
      </c>
      <c r="E114" s="88">
        <v>2000</v>
      </c>
    </row>
    <row r="115" spans="1:5" ht="12.75">
      <c r="A115" s="29"/>
      <c r="B115" s="29"/>
      <c r="C115" s="6">
        <v>4210</v>
      </c>
      <c r="D115" t="s">
        <v>32</v>
      </c>
      <c r="E115" s="88">
        <v>15000</v>
      </c>
    </row>
    <row r="116" spans="1:5" ht="12.75">
      <c r="A116" s="29"/>
      <c r="B116" s="29"/>
      <c r="C116" s="6">
        <v>4220</v>
      </c>
      <c r="D116" t="s">
        <v>41</v>
      </c>
      <c r="E116" s="88">
        <v>2000</v>
      </c>
    </row>
    <row r="117" spans="1:5" ht="12.75">
      <c r="A117" s="29"/>
      <c r="B117" s="29"/>
      <c r="C117" s="6">
        <v>4300</v>
      </c>
      <c r="D117" t="s">
        <v>35</v>
      </c>
      <c r="E117" s="88">
        <v>150000</v>
      </c>
    </row>
    <row r="118" spans="1:5" ht="12.75">
      <c r="A118" s="29"/>
      <c r="B118" s="29"/>
      <c r="C118" s="6">
        <v>4360</v>
      </c>
      <c r="D118" t="s">
        <v>289</v>
      </c>
      <c r="E118" s="88">
        <v>8000</v>
      </c>
    </row>
    <row r="119" spans="1:5" s="5" customFormat="1" ht="12.75">
      <c r="A119" s="29"/>
      <c r="B119" s="29"/>
      <c r="C119" s="6">
        <v>4430</v>
      </c>
      <c r="D119" t="s">
        <v>210</v>
      </c>
      <c r="E119" s="88">
        <v>3500</v>
      </c>
    </row>
    <row r="120" spans="1:5" s="5" customFormat="1" ht="12.75">
      <c r="A120" s="29"/>
      <c r="B120" s="29"/>
      <c r="C120" s="3">
        <v>4510</v>
      </c>
      <c r="D120" s="17" t="s">
        <v>207</v>
      </c>
      <c r="E120" s="88">
        <v>1000</v>
      </c>
    </row>
    <row r="121" spans="1:5" s="5" customFormat="1" ht="12.75">
      <c r="A121" s="29"/>
      <c r="B121" s="29"/>
      <c r="C121" s="3"/>
      <c r="D121" s="17"/>
      <c r="E121" s="88"/>
    </row>
    <row r="122" spans="1:5" s="5" customFormat="1" ht="12.75">
      <c r="A122" s="28" t="s">
        <v>122</v>
      </c>
      <c r="B122" s="28"/>
      <c r="C122" s="7"/>
      <c r="D122" s="5" t="s">
        <v>15</v>
      </c>
      <c r="E122" s="93">
        <f>E123+E125</f>
        <v>3000</v>
      </c>
    </row>
    <row r="123" spans="1:5" s="5" customFormat="1" ht="12.75">
      <c r="A123" s="29"/>
      <c r="B123" s="49" t="s">
        <v>148</v>
      </c>
      <c r="C123" s="53"/>
      <c r="D123" s="52" t="s">
        <v>1</v>
      </c>
      <c r="E123" s="88">
        <f>E124</f>
        <v>1000</v>
      </c>
    </row>
    <row r="124" spans="1:5" s="5" customFormat="1" ht="12.75">
      <c r="A124" s="29"/>
      <c r="B124" s="49"/>
      <c r="C124" s="6">
        <v>4300</v>
      </c>
      <c r="D124" t="s">
        <v>35</v>
      </c>
      <c r="E124" s="88">
        <v>1000</v>
      </c>
    </row>
    <row r="125" spans="1:5" s="5" customFormat="1" ht="12.75">
      <c r="A125" s="29"/>
      <c r="B125" s="49" t="s">
        <v>148</v>
      </c>
      <c r="C125" s="53"/>
      <c r="D125" s="52" t="s">
        <v>530</v>
      </c>
      <c r="E125" s="88">
        <f>E127</f>
        <v>2000</v>
      </c>
    </row>
    <row r="126" spans="1:5" s="5" customFormat="1" ht="12.75">
      <c r="A126" s="29"/>
      <c r="B126" s="49"/>
      <c r="C126" s="53"/>
      <c r="D126" s="52" t="s">
        <v>528</v>
      </c>
      <c r="E126" s="88"/>
    </row>
    <row r="127" spans="1:5" s="5" customFormat="1" ht="12.75">
      <c r="A127" s="29"/>
      <c r="B127" s="49"/>
      <c r="C127" s="6">
        <v>4300</v>
      </c>
      <c r="D127" t="s">
        <v>35</v>
      </c>
      <c r="E127" s="88">
        <v>2000</v>
      </c>
    </row>
    <row r="128" spans="1:5" s="5" customFormat="1" ht="12.75">
      <c r="A128" s="29"/>
      <c r="B128" s="49"/>
      <c r="C128" s="6"/>
      <c r="D128"/>
      <c r="E128" s="88"/>
    </row>
    <row r="129" spans="1:5" s="5" customFormat="1" ht="12.75">
      <c r="A129" s="29"/>
      <c r="B129" s="29"/>
      <c r="C129" s="3"/>
      <c r="D129" s="17"/>
      <c r="E129" s="88"/>
    </row>
    <row r="130" spans="1:5" ht="13.5" customHeight="1">
      <c r="A130" s="21" t="s">
        <v>54</v>
      </c>
      <c r="B130" s="28"/>
      <c r="C130" s="11"/>
      <c r="D130" s="36" t="s">
        <v>67</v>
      </c>
      <c r="E130" s="93">
        <f>E131</f>
        <v>3000</v>
      </c>
    </row>
    <row r="131" spans="1:5" ht="13.5" customHeight="1">
      <c r="A131" s="56"/>
      <c r="B131" s="55" t="s">
        <v>456</v>
      </c>
      <c r="C131" s="53"/>
      <c r="D131" s="52" t="s">
        <v>457</v>
      </c>
      <c r="E131" s="93">
        <f>SUM(E132:E132)</f>
        <v>3000</v>
      </c>
    </row>
    <row r="132" spans="1:5" ht="13.5" customHeight="1">
      <c r="A132" s="56"/>
      <c r="B132" s="17"/>
      <c r="C132" s="6">
        <v>4300</v>
      </c>
      <c r="D132" t="s">
        <v>35</v>
      </c>
      <c r="E132" s="88">
        <v>3000</v>
      </c>
    </row>
    <row r="133" spans="1:2" ht="13.5" customHeight="1">
      <c r="A133" s="56"/>
      <c r="B133" s="17"/>
    </row>
    <row r="134" spans="1:5" ht="13.5" customHeight="1">
      <c r="A134" s="28"/>
      <c r="B134" s="106"/>
      <c r="C134" s="107"/>
      <c r="D134" s="13"/>
      <c r="E134" s="100"/>
    </row>
    <row r="135" spans="1:5" ht="13.5" customHeight="1">
      <c r="A135" s="28"/>
      <c r="B135" s="106"/>
      <c r="C135" s="107"/>
      <c r="D135" s="13"/>
      <c r="E135" s="100"/>
    </row>
    <row r="136" spans="1:2" ht="13.5" customHeight="1">
      <c r="A136" s="56"/>
      <c r="B136" s="17"/>
    </row>
    <row r="137" spans="1:2" ht="13.5" customHeight="1">
      <c r="A137" s="29"/>
      <c r="B137" s="29"/>
    </row>
    <row r="138" spans="1:2" ht="13.5" customHeight="1">
      <c r="A138" s="29"/>
      <c r="B138" s="29"/>
    </row>
    <row r="139" spans="1:2" ht="13.5" customHeight="1">
      <c r="A139" s="29"/>
      <c r="B139" s="29"/>
    </row>
    <row r="140" spans="1:5" ht="13.5" customHeight="1">
      <c r="A140" s="20"/>
      <c r="B140" s="29"/>
      <c r="D140" s="14" t="s">
        <v>18</v>
      </c>
      <c r="E140" s="98" t="s">
        <v>231</v>
      </c>
    </row>
    <row r="141" spans="1:5" ht="12.75">
      <c r="A141" s="20"/>
      <c r="B141" s="29"/>
      <c r="C141" s="3"/>
      <c r="D141" s="3" t="s">
        <v>146</v>
      </c>
      <c r="E141" s="69" t="s">
        <v>539</v>
      </c>
    </row>
    <row r="142" spans="1:5" ht="12.75">
      <c r="A142" s="20"/>
      <c r="B142" s="29"/>
      <c r="C142" s="3"/>
      <c r="D142" s="3"/>
      <c r="E142" s="69" t="s">
        <v>145</v>
      </c>
    </row>
    <row r="143" spans="1:5" s="52" customFormat="1" ht="12.75">
      <c r="A143" s="20"/>
      <c r="B143" s="29"/>
      <c r="C143" s="3"/>
      <c r="D143" s="3"/>
      <c r="E143" s="69" t="s">
        <v>540</v>
      </c>
    </row>
    <row r="144" spans="1:5" ht="12.75">
      <c r="A144" s="26" t="s">
        <v>19</v>
      </c>
      <c r="B144" s="27" t="s">
        <v>20</v>
      </c>
      <c r="C144" s="1"/>
      <c r="D144" s="1" t="s">
        <v>21</v>
      </c>
      <c r="E144" s="89" t="s">
        <v>481</v>
      </c>
    </row>
    <row r="145" spans="1:5" ht="12.75">
      <c r="A145" s="49" t="s">
        <v>325</v>
      </c>
      <c r="B145" s="49"/>
      <c r="C145" s="53"/>
      <c r="D145" s="51" t="s">
        <v>326</v>
      </c>
      <c r="E145" s="95">
        <f>E146</f>
        <v>1000</v>
      </c>
    </row>
    <row r="146" spans="1:5" ht="12.75">
      <c r="A146" s="29"/>
      <c r="B146" s="49" t="s">
        <v>327</v>
      </c>
      <c r="C146" s="53"/>
      <c r="D146" s="51" t="s">
        <v>328</v>
      </c>
      <c r="E146" s="95">
        <f>E147</f>
        <v>1000</v>
      </c>
    </row>
    <row r="147" spans="1:5" ht="12.75">
      <c r="A147" s="20"/>
      <c r="B147" s="29"/>
      <c r="C147" s="6">
        <v>2360</v>
      </c>
      <c r="D147" t="s">
        <v>306</v>
      </c>
      <c r="E147" s="96">
        <v>1000</v>
      </c>
    </row>
    <row r="148" spans="1:5" ht="12.75">
      <c r="A148" s="20"/>
      <c r="B148" s="29"/>
      <c r="D148" t="s">
        <v>307</v>
      </c>
      <c r="E148" s="96"/>
    </row>
    <row r="149" spans="1:5" ht="12.75">
      <c r="A149" s="20"/>
      <c r="B149" s="29"/>
      <c r="D149" t="s">
        <v>308</v>
      </c>
      <c r="E149" s="96"/>
    </row>
    <row r="150" spans="1:5" ht="12.75">
      <c r="A150" s="20"/>
      <c r="B150" s="29"/>
      <c r="D150" t="s">
        <v>309</v>
      </c>
      <c r="E150" s="90"/>
    </row>
    <row r="151" spans="1:5" ht="12.75">
      <c r="A151" s="20"/>
      <c r="B151" s="29"/>
      <c r="D151" t="s">
        <v>310</v>
      </c>
      <c r="E151" s="90"/>
    </row>
    <row r="152" spans="1:5" ht="12.75">
      <c r="A152" s="20"/>
      <c r="B152" s="29"/>
      <c r="C152" s="3"/>
      <c r="D152" s="3"/>
      <c r="E152" s="90"/>
    </row>
    <row r="153" spans="1:5" s="52" customFormat="1" ht="12.75">
      <c r="A153" s="108" t="s">
        <v>367</v>
      </c>
      <c r="B153" s="49"/>
      <c r="C153" s="50"/>
      <c r="D153" s="61" t="s">
        <v>368</v>
      </c>
      <c r="E153" s="95">
        <f>E154</f>
        <v>2000</v>
      </c>
    </row>
    <row r="154" spans="1:5" ht="12.75">
      <c r="A154" s="20"/>
      <c r="B154" s="49" t="s">
        <v>369</v>
      </c>
      <c r="C154" s="50"/>
      <c r="D154" s="61" t="s">
        <v>370</v>
      </c>
      <c r="E154" s="95">
        <f>E155</f>
        <v>2000</v>
      </c>
    </row>
    <row r="155" spans="1:5" ht="12.75">
      <c r="A155" s="20"/>
      <c r="B155" s="29"/>
      <c r="C155" s="6">
        <v>2360</v>
      </c>
      <c r="D155" t="s">
        <v>306</v>
      </c>
      <c r="E155" s="96">
        <v>2000</v>
      </c>
    </row>
    <row r="156" spans="1:5" ht="12.75">
      <c r="A156" s="20"/>
      <c r="B156" s="29"/>
      <c r="D156" t="s">
        <v>307</v>
      </c>
      <c r="E156" s="90"/>
    </row>
    <row r="157" spans="1:5" ht="12.75">
      <c r="A157" s="20"/>
      <c r="B157" s="29"/>
      <c r="D157" t="s">
        <v>308</v>
      </c>
      <c r="E157" s="90"/>
    </row>
    <row r="158" spans="1:5" ht="12.75">
      <c r="A158" s="20"/>
      <c r="B158" s="29"/>
      <c r="D158" t="s">
        <v>309</v>
      </c>
      <c r="E158" s="90"/>
    </row>
    <row r="159" spans="1:5" ht="12.75">
      <c r="A159" s="20"/>
      <c r="B159" s="29"/>
      <c r="D159" t="s">
        <v>310</v>
      </c>
      <c r="E159" s="90"/>
    </row>
    <row r="160" spans="1:5" ht="12.75">
      <c r="A160" s="29"/>
      <c r="B160" s="29"/>
      <c r="E160" s="90"/>
    </row>
    <row r="161" spans="1:5" ht="12.75">
      <c r="A161" s="28" t="s">
        <v>136</v>
      </c>
      <c r="B161" s="28"/>
      <c r="C161" s="11"/>
      <c r="D161" s="22" t="s">
        <v>11</v>
      </c>
      <c r="E161" s="99">
        <f>E170+E183+E178+E162+E166</f>
        <v>4858239.1</v>
      </c>
    </row>
    <row r="162" spans="1:5" s="66" customFormat="1" ht="12.75">
      <c r="A162" s="106"/>
      <c r="B162" s="49" t="s">
        <v>415</v>
      </c>
      <c r="C162" s="50"/>
      <c r="D162" s="61" t="s">
        <v>2</v>
      </c>
      <c r="E162" s="95">
        <f>SUM(E163:E164)</f>
        <v>119439.1</v>
      </c>
    </row>
    <row r="163" spans="1:5" s="66" customFormat="1" ht="12.75">
      <c r="A163" s="106"/>
      <c r="B163" s="49"/>
      <c r="C163" s="6">
        <v>4110</v>
      </c>
      <c r="D163" t="s">
        <v>31</v>
      </c>
      <c r="E163" s="100">
        <v>514.1</v>
      </c>
    </row>
    <row r="164" spans="1:5" ht="12.75">
      <c r="A164" s="28"/>
      <c r="B164" s="28"/>
      <c r="C164" s="57">
        <v>2540</v>
      </c>
      <c r="D164" s="60" t="s">
        <v>261</v>
      </c>
      <c r="E164" s="100">
        <v>118925</v>
      </c>
    </row>
    <row r="165" spans="1:5" ht="12.75">
      <c r="A165" s="28"/>
      <c r="B165" s="28"/>
      <c r="C165" s="57"/>
      <c r="D165" s="60" t="s">
        <v>262</v>
      </c>
      <c r="E165" s="99"/>
    </row>
    <row r="166" spans="1:5" ht="12.75">
      <c r="A166" s="28"/>
      <c r="B166" s="49" t="s">
        <v>451</v>
      </c>
      <c r="C166" s="50"/>
      <c r="D166" s="61" t="s">
        <v>452</v>
      </c>
      <c r="E166" s="95">
        <f>E167</f>
        <v>15000</v>
      </c>
    </row>
    <row r="167" spans="1:5" ht="12.75">
      <c r="A167" s="28"/>
      <c r="B167" s="28"/>
      <c r="C167" s="8">
        <v>4330</v>
      </c>
      <c r="D167" s="2" t="s">
        <v>197</v>
      </c>
      <c r="E167" s="100">
        <v>15000</v>
      </c>
    </row>
    <row r="168" spans="1:5" ht="12.75">
      <c r="A168" s="28"/>
      <c r="B168" s="28"/>
      <c r="D168" t="s">
        <v>198</v>
      </c>
      <c r="E168" s="99"/>
    </row>
    <row r="169" spans="1:5" ht="12.75">
      <c r="A169" s="28"/>
      <c r="B169" s="28"/>
      <c r="C169" s="57"/>
      <c r="D169" s="60"/>
      <c r="E169" s="99"/>
    </row>
    <row r="170" spans="1:5" ht="12.75">
      <c r="A170" s="56"/>
      <c r="B170" s="49" t="s">
        <v>302</v>
      </c>
      <c r="C170" s="50"/>
      <c r="D170" s="61" t="s">
        <v>300</v>
      </c>
      <c r="E170" s="95">
        <f>SUM(E171:E176)</f>
        <v>3308000</v>
      </c>
    </row>
    <row r="171" spans="1:5" ht="12.75">
      <c r="A171" s="56"/>
      <c r="B171" s="56"/>
      <c r="C171" s="57">
        <v>2310</v>
      </c>
      <c r="D171" s="13" t="s">
        <v>435</v>
      </c>
      <c r="E171" s="97">
        <v>10000</v>
      </c>
    </row>
    <row r="172" spans="1:5" ht="12.75">
      <c r="A172" s="56"/>
      <c r="B172" s="56"/>
      <c r="C172" s="57"/>
      <c r="D172" s="13" t="s">
        <v>316</v>
      </c>
      <c r="E172" s="97"/>
    </row>
    <row r="173" spans="1:5" ht="12.75">
      <c r="A173" s="56"/>
      <c r="B173" s="56"/>
      <c r="C173" s="57"/>
      <c r="D173" s="13" t="s">
        <v>317</v>
      </c>
      <c r="E173" s="97"/>
    </row>
    <row r="174" spans="1:5" ht="12.75">
      <c r="A174" s="28"/>
      <c r="B174" s="28"/>
      <c r="C174" s="57">
        <v>2540</v>
      </c>
      <c r="D174" s="60" t="s">
        <v>261</v>
      </c>
      <c r="E174" s="97">
        <v>3200000</v>
      </c>
    </row>
    <row r="175" spans="1:5" ht="12.75">
      <c r="A175" s="28"/>
      <c r="B175" s="28"/>
      <c r="C175" s="57"/>
      <c r="D175" s="60" t="s">
        <v>262</v>
      </c>
      <c r="E175" s="99"/>
    </row>
    <row r="176" spans="1:5" ht="12.75">
      <c r="A176" s="28"/>
      <c r="B176" s="28"/>
      <c r="C176" s="8">
        <v>4330</v>
      </c>
      <c r="D176" s="2" t="s">
        <v>197</v>
      </c>
      <c r="E176" s="100">
        <v>98000</v>
      </c>
    </row>
    <row r="177" spans="1:5" s="2" customFormat="1" ht="12.75">
      <c r="A177" s="28"/>
      <c r="B177" s="28"/>
      <c r="C177" s="6"/>
      <c r="D177" t="s">
        <v>198</v>
      </c>
      <c r="E177" s="99"/>
    </row>
    <row r="178" spans="1:5" ht="12.75">
      <c r="A178" s="56"/>
      <c r="B178" s="49" t="s">
        <v>359</v>
      </c>
      <c r="C178" s="50"/>
      <c r="D178" s="61" t="s">
        <v>360</v>
      </c>
      <c r="E178" s="95">
        <f>E182</f>
        <v>1400000</v>
      </c>
    </row>
    <row r="179" spans="1:5" ht="12.75">
      <c r="A179" s="56"/>
      <c r="B179" s="56"/>
      <c r="C179" s="57"/>
      <c r="D179" s="13" t="s">
        <v>361</v>
      </c>
      <c r="E179" s="97"/>
    </row>
    <row r="180" spans="1:5" ht="12.75">
      <c r="A180" s="56"/>
      <c r="B180" s="56"/>
      <c r="C180" s="57"/>
      <c r="D180" s="13" t="s">
        <v>362</v>
      </c>
      <c r="E180" s="97"/>
    </row>
    <row r="181" spans="1:5" ht="12.75">
      <c r="A181" s="56"/>
      <c r="B181" s="56"/>
      <c r="C181" s="57"/>
      <c r="D181" s="13" t="s">
        <v>363</v>
      </c>
      <c r="E181" s="97"/>
    </row>
    <row r="182" spans="1:5" ht="12.75">
      <c r="A182" s="56"/>
      <c r="B182" s="56"/>
      <c r="C182" s="57">
        <v>2540</v>
      </c>
      <c r="D182" s="60" t="s">
        <v>261</v>
      </c>
      <c r="E182" s="97">
        <v>1400000</v>
      </c>
    </row>
    <row r="183" spans="1:5" ht="12.75">
      <c r="A183" s="29"/>
      <c r="B183" s="49" t="s">
        <v>179</v>
      </c>
      <c r="C183" s="50"/>
      <c r="D183" s="61" t="s">
        <v>1</v>
      </c>
      <c r="E183" s="95">
        <f>SUM(E184:E194)</f>
        <v>15800</v>
      </c>
    </row>
    <row r="184" spans="1:5" ht="12.75">
      <c r="A184" s="29"/>
      <c r="B184" s="29"/>
      <c r="C184" s="6">
        <v>2360</v>
      </c>
      <c r="D184" t="s">
        <v>306</v>
      </c>
      <c r="E184" s="96">
        <v>5000</v>
      </c>
    </row>
    <row r="185" spans="1:5" ht="12.75">
      <c r="A185" s="29"/>
      <c r="B185" s="29"/>
      <c r="D185" t="s">
        <v>307</v>
      </c>
      <c r="E185" s="96"/>
    </row>
    <row r="186" spans="1:5" ht="12.75">
      <c r="A186" s="29"/>
      <c r="B186" s="29"/>
      <c r="D186" t="s">
        <v>308</v>
      </c>
      <c r="E186" s="96"/>
    </row>
    <row r="187" spans="1:5" ht="12.75">
      <c r="A187" s="29"/>
      <c r="B187" s="29"/>
      <c r="D187" t="s">
        <v>309</v>
      </c>
      <c r="E187" s="96"/>
    </row>
    <row r="188" spans="1:5" ht="12.75">
      <c r="A188" s="29"/>
      <c r="B188" s="29"/>
      <c r="D188" t="s">
        <v>310</v>
      </c>
      <c r="E188" s="96"/>
    </row>
    <row r="189" spans="1:5" ht="12.75">
      <c r="A189" s="29"/>
      <c r="B189" s="29"/>
      <c r="C189" s="6">
        <v>4110</v>
      </c>
      <c r="D189" t="s">
        <v>31</v>
      </c>
      <c r="E189" s="96">
        <v>300</v>
      </c>
    </row>
    <row r="190" spans="1:5" ht="12.75">
      <c r="A190" s="29"/>
      <c r="B190" s="29"/>
      <c r="C190" s="6">
        <v>4170</v>
      </c>
      <c r="D190" t="s">
        <v>200</v>
      </c>
      <c r="E190" s="96">
        <v>2500</v>
      </c>
    </row>
    <row r="191" spans="1:5" ht="12.75">
      <c r="A191" s="29"/>
      <c r="B191" s="29"/>
      <c r="C191" s="6">
        <v>4190</v>
      </c>
      <c r="D191" t="s">
        <v>379</v>
      </c>
      <c r="E191" s="96">
        <v>3000</v>
      </c>
    </row>
    <row r="192" spans="1:5" ht="12.75">
      <c r="A192" s="29"/>
      <c r="B192" s="29"/>
      <c r="C192" s="6">
        <v>4210</v>
      </c>
      <c r="D192" s="2" t="s">
        <v>32</v>
      </c>
      <c r="E192" s="96">
        <v>2500</v>
      </c>
    </row>
    <row r="193" spans="1:5" ht="12.75">
      <c r="A193" s="29"/>
      <c r="B193" s="29"/>
      <c r="C193" s="6">
        <v>4220</v>
      </c>
      <c r="D193" t="s">
        <v>41</v>
      </c>
      <c r="E193" s="96">
        <v>1000</v>
      </c>
    </row>
    <row r="194" spans="1:5" ht="13.5" customHeight="1">
      <c r="A194" s="29"/>
      <c r="B194" s="29"/>
      <c r="C194" s="3">
        <v>4300</v>
      </c>
      <c r="D194" s="12" t="s">
        <v>35</v>
      </c>
      <c r="E194" s="96">
        <v>1500</v>
      </c>
    </row>
    <row r="195" spans="1:5" ht="12.75">
      <c r="A195" s="29"/>
      <c r="B195" s="29"/>
      <c r="C195" s="3"/>
      <c r="D195" s="12"/>
      <c r="E195" s="96"/>
    </row>
    <row r="196" spans="1:5" ht="12.75">
      <c r="A196" s="28" t="s">
        <v>122</v>
      </c>
      <c r="B196" s="28"/>
      <c r="C196" s="7"/>
      <c r="D196" s="5" t="s">
        <v>15</v>
      </c>
      <c r="E196" s="91">
        <f>E205+E219+E197</f>
        <v>460303</v>
      </c>
    </row>
    <row r="197" spans="1:5" ht="12.75">
      <c r="A197" s="38"/>
      <c r="B197" s="49" t="s">
        <v>213</v>
      </c>
      <c r="C197" s="53"/>
      <c r="D197" s="52" t="s">
        <v>214</v>
      </c>
      <c r="E197" s="93">
        <f>SUM(E198:E204)</f>
        <v>21000</v>
      </c>
    </row>
    <row r="198" spans="1:5" ht="12.75">
      <c r="A198" s="38"/>
      <c r="B198" s="38"/>
      <c r="C198" s="6">
        <v>2360</v>
      </c>
      <c r="D198" t="s">
        <v>306</v>
      </c>
      <c r="E198" s="92">
        <v>15000</v>
      </c>
    </row>
    <row r="199" spans="1:5" ht="12.75">
      <c r="A199" s="38"/>
      <c r="B199" s="38"/>
      <c r="D199" t="s">
        <v>307</v>
      </c>
      <c r="E199" s="92"/>
    </row>
    <row r="200" spans="1:5" ht="12.75">
      <c r="A200" s="38"/>
      <c r="B200" s="38"/>
      <c r="D200" t="s">
        <v>308</v>
      </c>
      <c r="E200" s="92"/>
    </row>
    <row r="201" spans="1:5" ht="12.75">
      <c r="A201" s="38"/>
      <c r="B201" s="38"/>
      <c r="D201" t="s">
        <v>309</v>
      </c>
      <c r="E201" s="92"/>
    </row>
    <row r="202" spans="1:5" ht="12.75">
      <c r="A202" s="38"/>
      <c r="B202" s="38"/>
      <c r="D202" t="s">
        <v>310</v>
      </c>
      <c r="E202" s="92"/>
    </row>
    <row r="203" spans="1:5" ht="12.75">
      <c r="A203" s="38"/>
      <c r="B203" s="38"/>
      <c r="C203" s="6">
        <v>4210</v>
      </c>
      <c r="D203" s="2" t="s">
        <v>32</v>
      </c>
      <c r="E203" s="92">
        <v>4000</v>
      </c>
    </row>
    <row r="204" spans="1:5" ht="12.75">
      <c r="A204" s="38"/>
      <c r="B204" s="38"/>
      <c r="C204" s="3">
        <v>4300</v>
      </c>
      <c r="D204" s="12" t="s">
        <v>35</v>
      </c>
      <c r="E204" s="92">
        <v>2000</v>
      </c>
    </row>
    <row r="205" spans="1:5" ht="12.75">
      <c r="A205" s="29"/>
      <c r="B205" s="49" t="s">
        <v>113</v>
      </c>
      <c r="C205" s="53"/>
      <c r="D205" s="52" t="s">
        <v>16</v>
      </c>
      <c r="E205" s="93">
        <f>SUM(E206:E218)</f>
        <v>375103</v>
      </c>
    </row>
    <row r="206" spans="1:5" ht="12.75">
      <c r="A206" s="29"/>
      <c r="B206" s="29"/>
      <c r="C206" s="6">
        <v>2360</v>
      </c>
      <c r="D206" t="s">
        <v>306</v>
      </c>
      <c r="E206" s="88">
        <v>180000</v>
      </c>
    </row>
    <row r="207" spans="1:4" ht="12.75">
      <c r="A207" s="29"/>
      <c r="B207" s="29"/>
      <c r="D207" t="s">
        <v>307</v>
      </c>
    </row>
    <row r="208" spans="1:4" ht="12.75">
      <c r="A208" s="29"/>
      <c r="B208" s="29"/>
      <c r="D208" t="s">
        <v>308</v>
      </c>
    </row>
    <row r="209" spans="1:4" ht="12.75">
      <c r="A209" s="29"/>
      <c r="B209" s="29"/>
      <c r="D209" t="s">
        <v>309</v>
      </c>
    </row>
    <row r="210" spans="1:4" ht="12.75">
      <c r="A210" s="29"/>
      <c r="B210" s="29"/>
      <c r="D210" t="s">
        <v>310</v>
      </c>
    </row>
    <row r="211" spans="1:4" ht="12.75">
      <c r="A211" s="29"/>
      <c r="B211" s="29"/>
      <c r="C211" s="6">
        <v>4110</v>
      </c>
      <c r="D211" t="s">
        <v>31</v>
      </c>
    </row>
    <row r="212" spans="1:4" ht="12.75">
      <c r="A212" s="29"/>
      <c r="B212" s="29"/>
      <c r="C212" s="6">
        <v>4120</v>
      </c>
      <c r="D212" t="s">
        <v>455</v>
      </c>
    </row>
    <row r="213" spans="1:5" ht="12.75">
      <c r="A213" s="29"/>
      <c r="B213" s="29"/>
      <c r="C213" s="6">
        <v>4170</v>
      </c>
      <c r="D213" t="s">
        <v>200</v>
      </c>
      <c r="E213" s="88">
        <v>45800</v>
      </c>
    </row>
    <row r="214" spans="1:5" ht="12.75">
      <c r="A214" s="29"/>
      <c r="B214" s="29"/>
      <c r="C214" s="6">
        <v>4190</v>
      </c>
      <c r="D214" t="s">
        <v>379</v>
      </c>
      <c r="E214" s="88">
        <v>3300</v>
      </c>
    </row>
    <row r="215" spans="1:5" ht="12.75">
      <c r="A215" s="29"/>
      <c r="B215" s="29"/>
      <c r="C215" s="6">
        <v>4210</v>
      </c>
      <c r="D215" s="2" t="s">
        <v>32</v>
      </c>
      <c r="E215" s="88">
        <v>50000</v>
      </c>
    </row>
    <row r="216" spans="1:5" ht="12.75">
      <c r="A216" s="29"/>
      <c r="B216" s="29"/>
      <c r="C216" s="6">
        <v>4220</v>
      </c>
      <c r="D216" t="s">
        <v>41</v>
      </c>
      <c r="E216" s="88">
        <v>2000</v>
      </c>
    </row>
    <row r="217" spans="1:5" ht="12.75">
      <c r="A217" s="29"/>
      <c r="B217" s="29"/>
      <c r="C217" s="3">
        <v>4300</v>
      </c>
      <c r="D217" s="12" t="s">
        <v>35</v>
      </c>
      <c r="E217" s="88">
        <v>86003</v>
      </c>
    </row>
    <row r="218" spans="1:5" ht="12.75">
      <c r="A218" s="29"/>
      <c r="B218" s="29"/>
      <c r="C218" s="3">
        <v>4610</v>
      </c>
      <c r="D218" s="13" t="s">
        <v>246</v>
      </c>
      <c r="E218" s="88">
        <v>8000</v>
      </c>
    </row>
    <row r="219" spans="1:5" ht="12.75">
      <c r="A219" s="29"/>
      <c r="B219" s="49" t="s">
        <v>148</v>
      </c>
      <c r="C219" s="53"/>
      <c r="D219" s="52" t="s">
        <v>1</v>
      </c>
      <c r="E219" s="93">
        <f>SUM(E220:E231)</f>
        <v>64200</v>
      </c>
    </row>
    <row r="220" spans="1:5" ht="12.75">
      <c r="A220" s="29"/>
      <c r="B220" s="29"/>
      <c r="C220" s="6">
        <v>2360</v>
      </c>
      <c r="D220" t="s">
        <v>306</v>
      </c>
      <c r="E220" s="88">
        <v>10000</v>
      </c>
    </row>
    <row r="221" spans="1:4" ht="12.75">
      <c r="A221" s="29"/>
      <c r="B221" s="29"/>
      <c r="D221" t="s">
        <v>307</v>
      </c>
    </row>
    <row r="222" spans="1:4" ht="12.75">
      <c r="A222" s="29"/>
      <c r="B222" s="29"/>
      <c r="D222" t="s">
        <v>308</v>
      </c>
    </row>
    <row r="223" spans="1:4" ht="12.75">
      <c r="A223" s="29"/>
      <c r="B223" s="29"/>
      <c r="D223" t="s">
        <v>309</v>
      </c>
    </row>
    <row r="224" spans="1:4" ht="12.75">
      <c r="A224" s="29"/>
      <c r="B224" s="29"/>
      <c r="D224" t="s">
        <v>310</v>
      </c>
    </row>
    <row r="225" spans="1:5" ht="12.75">
      <c r="A225" s="29"/>
      <c r="B225" s="29"/>
      <c r="C225" s="6">
        <v>2710</v>
      </c>
      <c r="D225" t="s">
        <v>512</v>
      </c>
      <c r="E225" s="88">
        <v>5000</v>
      </c>
    </row>
    <row r="226" spans="1:4" ht="12.75">
      <c r="A226" s="29"/>
      <c r="B226" s="29"/>
      <c r="D226" t="s">
        <v>513</v>
      </c>
    </row>
    <row r="227" spans="1:4" ht="12.75">
      <c r="A227" s="29"/>
      <c r="B227" s="29"/>
      <c r="D227" t="s">
        <v>514</v>
      </c>
    </row>
    <row r="228" spans="1:5" ht="12.75">
      <c r="A228" s="29"/>
      <c r="B228" s="29"/>
      <c r="C228" s="6">
        <v>4210</v>
      </c>
      <c r="D228" s="2" t="s">
        <v>32</v>
      </c>
      <c r="E228" s="88">
        <v>2000</v>
      </c>
    </row>
    <row r="229" spans="1:5" ht="12.75">
      <c r="A229" s="29"/>
      <c r="B229" s="29"/>
      <c r="C229" s="6">
        <v>4220</v>
      </c>
      <c r="D229" t="s">
        <v>41</v>
      </c>
      <c r="E229" s="88">
        <v>2000</v>
      </c>
    </row>
    <row r="230" spans="1:5" ht="12.75">
      <c r="A230" s="29"/>
      <c r="B230" s="29"/>
      <c r="C230" s="3">
        <v>4300</v>
      </c>
      <c r="D230" s="12" t="s">
        <v>35</v>
      </c>
      <c r="E230" s="88">
        <v>45000</v>
      </c>
    </row>
    <row r="231" spans="1:5" ht="12.75">
      <c r="A231" s="29"/>
      <c r="B231" s="29"/>
      <c r="C231" s="3">
        <v>4430</v>
      </c>
      <c r="D231" s="43" t="s">
        <v>183</v>
      </c>
      <c r="E231" s="88">
        <v>200</v>
      </c>
    </row>
    <row r="232" spans="1:4" ht="12.75">
      <c r="A232" s="29"/>
      <c r="B232" s="29"/>
      <c r="C232" s="3"/>
      <c r="D232" s="43"/>
    </row>
    <row r="233" spans="1:5" ht="12.75">
      <c r="A233" s="28" t="s">
        <v>175</v>
      </c>
      <c r="B233" s="28"/>
      <c r="C233" s="11"/>
      <c r="D233" s="36" t="s">
        <v>173</v>
      </c>
      <c r="E233" s="91">
        <f>E240+E234</f>
        <v>53600</v>
      </c>
    </row>
    <row r="234" spans="1:5" s="66" customFormat="1" ht="12.75">
      <c r="A234" s="106"/>
      <c r="B234" s="49" t="s">
        <v>377</v>
      </c>
      <c r="C234" s="50"/>
      <c r="D234" s="63" t="s">
        <v>378</v>
      </c>
      <c r="E234" s="93">
        <f>E235</f>
        <v>2000</v>
      </c>
    </row>
    <row r="235" spans="1:5" s="66" customFormat="1" ht="12.75">
      <c r="A235" s="106"/>
      <c r="B235" s="106"/>
      <c r="C235" s="6">
        <v>2360</v>
      </c>
      <c r="D235" t="s">
        <v>306</v>
      </c>
      <c r="E235" s="101">
        <v>2000</v>
      </c>
    </row>
    <row r="236" spans="1:5" s="66" customFormat="1" ht="12.75">
      <c r="A236" s="106"/>
      <c r="B236" s="106"/>
      <c r="C236" s="6"/>
      <c r="D236" t="s">
        <v>307</v>
      </c>
      <c r="E236" s="101"/>
    </row>
    <row r="237" spans="1:5" ht="12.75">
      <c r="A237" s="28"/>
      <c r="B237" s="28"/>
      <c r="D237" t="s">
        <v>308</v>
      </c>
      <c r="E237" s="91"/>
    </row>
    <row r="238" spans="1:5" ht="12.75">
      <c r="A238" s="28"/>
      <c r="B238" s="28"/>
      <c r="D238" t="s">
        <v>309</v>
      </c>
      <c r="E238" s="91"/>
    </row>
    <row r="239" spans="1:5" ht="12.75">
      <c r="A239" s="28"/>
      <c r="B239" s="28"/>
      <c r="D239" t="s">
        <v>310</v>
      </c>
      <c r="E239" s="91"/>
    </row>
    <row r="240" spans="1:5" ht="12.75">
      <c r="A240" s="29"/>
      <c r="B240" s="49" t="s">
        <v>215</v>
      </c>
      <c r="C240" s="50"/>
      <c r="D240" s="51" t="s">
        <v>1</v>
      </c>
      <c r="E240" s="93">
        <f>SUM(E241:E250)</f>
        <v>51600</v>
      </c>
    </row>
    <row r="241" spans="1:5" ht="12.75">
      <c r="A241" s="29"/>
      <c r="B241" s="29"/>
      <c r="C241" s="6">
        <v>2360</v>
      </c>
      <c r="D241" t="s">
        <v>306</v>
      </c>
      <c r="E241" s="88">
        <v>40000</v>
      </c>
    </row>
    <row r="242" spans="1:4" ht="12.75">
      <c r="A242" s="29"/>
      <c r="B242" s="29"/>
      <c r="D242" t="s">
        <v>307</v>
      </c>
    </row>
    <row r="243" spans="1:4" ht="12.75">
      <c r="A243" s="29"/>
      <c r="B243" s="29"/>
      <c r="D243" t="s">
        <v>308</v>
      </c>
    </row>
    <row r="244" spans="1:4" ht="12.75">
      <c r="A244" s="29"/>
      <c r="B244" s="29"/>
      <c r="D244" t="s">
        <v>309</v>
      </c>
    </row>
    <row r="245" spans="1:4" ht="12.75">
      <c r="A245" s="29"/>
      <c r="B245" s="29"/>
      <c r="D245" t="s">
        <v>310</v>
      </c>
    </row>
    <row r="246" spans="1:5" ht="12.75">
      <c r="A246" s="29"/>
      <c r="B246" s="29"/>
      <c r="C246" s="6">
        <v>4170</v>
      </c>
      <c r="D246" t="s">
        <v>200</v>
      </c>
      <c r="E246" s="88">
        <v>1000</v>
      </c>
    </row>
    <row r="247" spans="1:5" ht="12.75">
      <c r="A247" s="29"/>
      <c r="B247" s="29"/>
      <c r="C247" s="6">
        <v>4190</v>
      </c>
      <c r="D247" t="s">
        <v>379</v>
      </c>
      <c r="E247" s="88">
        <v>2000</v>
      </c>
    </row>
    <row r="248" spans="1:5" ht="12.75">
      <c r="A248" s="29"/>
      <c r="B248" s="29"/>
      <c r="C248" s="6">
        <v>4210</v>
      </c>
      <c r="D248" s="2" t="s">
        <v>32</v>
      </c>
      <c r="E248" s="88">
        <v>4000</v>
      </c>
    </row>
    <row r="249" spans="1:5" ht="12.75">
      <c r="A249" s="29"/>
      <c r="B249" s="29"/>
      <c r="C249" s="6">
        <v>4220</v>
      </c>
      <c r="D249" s="2" t="s">
        <v>41</v>
      </c>
      <c r="E249" s="88">
        <v>1000</v>
      </c>
    </row>
    <row r="250" spans="1:5" ht="12.75">
      <c r="A250" s="29"/>
      <c r="B250" s="29"/>
      <c r="C250" s="3">
        <v>4300</v>
      </c>
      <c r="D250" s="12" t="s">
        <v>35</v>
      </c>
      <c r="E250" s="88">
        <v>3600</v>
      </c>
    </row>
    <row r="251" spans="1:4" ht="12.75">
      <c r="A251" s="29"/>
      <c r="B251" s="29"/>
      <c r="C251" s="3"/>
      <c r="D251" s="43"/>
    </row>
    <row r="252" spans="1:5" s="52" customFormat="1" ht="12.75">
      <c r="A252" s="49" t="s">
        <v>420</v>
      </c>
      <c r="B252" s="49"/>
      <c r="C252" s="50"/>
      <c r="D252" s="51" t="s">
        <v>414</v>
      </c>
      <c r="E252" s="93">
        <f>E253</f>
        <v>1000</v>
      </c>
    </row>
    <row r="253" spans="1:5" ht="12.75">
      <c r="A253" s="29"/>
      <c r="B253" s="49" t="s">
        <v>394</v>
      </c>
      <c r="C253" s="50"/>
      <c r="D253" s="51" t="s">
        <v>1</v>
      </c>
      <c r="E253" s="93">
        <f>E254</f>
        <v>1000</v>
      </c>
    </row>
    <row r="254" spans="1:5" ht="12.75">
      <c r="A254" s="29"/>
      <c r="B254" s="29"/>
      <c r="C254" s="6">
        <v>2360</v>
      </c>
      <c r="D254" t="s">
        <v>306</v>
      </c>
      <c r="E254" s="88">
        <v>1000</v>
      </c>
    </row>
    <row r="255" spans="1:4" ht="12.75">
      <c r="A255" s="29"/>
      <c r="B255" s="29"/>
      <c r="D255" t="s">
        <v>307</v>
      </c>
    </row>
    <row r="256" spans="1:4" ht="12.75">
      <c r="A256" s="29"/>
      <c r="B256" s="29"/>
      <c r="D256" t="s">
        <v>308</v>
      </c>
    </row>
    <row r="257" spans="1:4" ht="12.75">
      <c r="A257" s="29"/>
      <c r="B257" s="29"/>
      <c r="D257" t="s">
        <v>309</v>
      </c>
    </row>
    <row r="258" spans="1:4" ht="12.75">
      <c r="A258" s="29"/>
      <c r="B258" s="29"/>
      <c r="D258" t="s">
        <v>310</v>
      </c>
    </row>
    <row r="259" spans="1:2" ht="12.75">
      <c r="A259" s="29"/>
      <c r="B259" s="29"/>
    </row>
    <row r="260" spans="1:5" ht="12.75">
      <c r="A260" s="49" t="s">
        <v>392</v>
      </c>
      <c r="B260" s="49"/>
      <c r="C260" s="53"/>
      <c r="D260" s="52" t="s">
        <v>393</v>
      </c>
      <c r="E260" s="93">
        <f>E267+E261+E263</f>
        <v>219250</v>
      </c>
    </row>
    <row r="261" spans="1:5" ht="12.75">
      <c r="A261" s="49"/>
      <c r="B261" s="49" t="s">
        <v>401</v>
      </c>
      <c r="C261" s="53"/>
      <c r="D261" s="52" t="s">
        <v>402</v>
      </c>
      <c r="E261" s="93">
        <f>E262</f>
        <v>1000</v>
      </c>
    </row>
    <row r="262" spans="1:5" ht="12.75">
      <c r="A262" s="49"/>
      <c r="B262" s="49"/>
      <c r="C262" s="3">
        <v>4300</v>
      </c>
      <c r="D262" s="12" t="s">
        <v>35</v>
      </c>
      <c r="E262" s="101">
        <v>1000</v>
      </c>
    </row>
    <row r="263" spans="1:5" ht="12.75">
      <c r="A263" s="49"/>
      <c r="B263" s="49" t="s">
        <v>401</v>
      </c>
      <c r="C263" s="53"/>
      <c r="D263" s="52" t="s">
        <v>538</v>
      </c>
      <c r="E263" s="93">
        <f>SUM(E264:E266)</f>
        <v>750</v>
      </c>
    </row>
    <row r="264" spans="1:5" ht="12.75">
      <c r="A264" s="49"/>
      <c r="B264" s="49"/>
      <c r="C264" s="6">
        <v>4010</v>
      </c>
      <c r="D264" t="s">
        <v>29</v>
      </c>
      <c r="E264" s="101">
        <v>626</v>
      </c>
    </row>
    <row r="265" spans="1:5" ht="12.75">
      <c r="A265" s="49"/>
      <c r="B265" s="49"/>
      <c r="C265" s="6">
        <v>4110</v>
      </c>
      <c r="D265" t="s">
        <v>31</v>
      </c>
      <c r="E265" s="101">
        <v>108</v>
      </c>
    </row>
    <row r="266" spans="1:5" ht="12.75">
      <c r="A266" s="49"/>
      <c r="B266" s="49"/>
      <c r="C266" s="6">
        <v>4120</v>
      </c>
      <c r="D266" t="s">
        <v>455</v>
      </c>
      <c r="E266" s="101">
        <v>16</v>
      </c>
    </row>
    <row r="267" spans="1:5" ht="12.75">
      <c r="A267" s="29"/>
      <c r="B267" s="49" t="s">
        <v>453</v>
      </c>
      <c r="C267" s="53"/>
      <c r="D267" s="52" t="s">
        <v>454</v>
      </c>
      <c r="E267" s="93">
        <f>SUM(E268:E271)</f>
        <v>217500</v>
      </c>
    </row>
    <row r="268" spans="1:5" ht="12.75">
      <c r="A268" s="29"/>
      <c r="B268" s="29"/>
      <c r="C268" s="6">
        <v>2830</v>
      </c>
      <c r="D268" t="s">
        <v>135</v>
      </c>
      <c r="E268" s="88">
        <v>217500</v>
      </c>
    </row>
    <row r="269" spans="1:4" ht="12.75">
      <c r="A269" s="29"/>
      <c r="B269" s="29"/>
      <c r="D269" t="s">
        <v>144</v>
      </c>
    </row>
    <row r="270" spans="1:4" ht="12.75">
      <c r="A270" s="29"/>
      <c r="B270" s="29"/>
      <c r="D270" t="s">
        <v>235</v>
      </c>
    </row>
    <row r="271" spans="1:4" ht="12.75">
      <c r="A271" s="29"/>
      <c r="B271" s="29"/>
      <c r="D271" t="s">
        <v>234</v>
      </c>
    </row>
    <row r="272" spans="1:2" ht="12.75">
      <c r="A272" s="29"/>
      <c r="B272" s="29"/>
    </row>
    <row r="273" spans="1:5" ht="12.75">
      <c r="A273" s="7">
        <v>854</v>
      </c>
      <c r="B273" s="7"/>
      <c r="C273" s="7"/>
      <c r="D273" s="5" t="s">
        <v>39</v>
      </c>
      <c r="E273" s="91">
        <f>E274+E279+E276</f>
        <v>409180</v>
      </c>
    </row>
    <row r="274" spans="1:5" ht="12.75">
      <c r="A274" s="7"/>
      <c r="B274" s="49" t="s">
        <v>395</v>
      </c>
      <c r="C274" s="50"/>
      <c r="D274" s="51" t="s">
        <v>396</v>
      </c>
      <c r="E274" s="93">
        <f>E275</f>
        <v>143980</v>
      </c>
    </row>
    <row r="275" spans="1:5" ht="12.75">
      <c r="A275" s="7"/>
      <c r="B275" s="29"/>
      <c r="C275" s="57">
        <v>2540</v>
      </c>
      <c r="D275" s="60" t="s">
        <v>261</v>
      </c>
      <c r="E275" s="88">
        <v>143980</v>
      </c>
    </row>
    <row r="276" spans="1:5" ht="12.75">
      <c r="A276" s="7"/>
      <c r="B276" s="49" t="s">
        <v>461</v>
      </c>
      <c r="C276" s="50"/>
      <c r="D276" s="61" t="s">
        <v>462</v>
      </c>
      <c r="E276" s="93">
        <f>E278</f>
        <v>138200</v>
      </c>
    </row>
    <row r="277" spans="1:4" ht="12.75">
      <c r="A277" s="7"/>
      <c r="B277" s="29"/>
      <c r="C277" s="57"/>
      <c r="D277" s="13" t="s">
        <v>463</v>
      </c>
    </row>
    <row r="278" spans="1:5" ht="12.75">
      <c r="A278" s="7"/>
      <c r="B278" s="29"/>
      <c r="C278" s="6">
        <v>3240</v>
      </c>
      <c r="D278" t="s">
        <v>199</v>
      </c>
      <c r="E278" s="88">
        <v>138200</v>
      </c>
    </row>
    <row r="279" spans="1:5" ht="12.75">
      <c r="A279" s="7"/>
      <c r="B279" s="53">
        <v>85495</v>
      </c>
      <c r="C279" s="53"/>
      <c r="D279" s="52" t="s">
        <v>416</v>
      </c>
      <c r="E279" s="95">
        <f>E280</f>
        <v>127000</v>
      </c>
    </row>
    <row r="280" spans="1:5" ht="12.75">
      <c r="A280" s="7"/>
      <c r="B280" s="7"/>
      <c r="C280" s="6">
        <v>2360</v>
      </c>
      <c r="D280" t="s">
        <v>306</v>
      </c>
      <c r="E280" s="96">
        <v>127000</v>
      </c>
    </row>
    <row r="281" spans="1:5" ht="12.75">
      <c r="A281" s="7"/>
      <c r="B281" s="7"/>
      <c r="D281" t="s">
        <v>307</v>
      </c>
      <c r="E281" s="95"/>
    </row>
    <row r="282" spans="1:5" ht="12.75">
      <c r="A282" s="7"/>
      <c r="B282" s="7"/>
      <c r="D282" t="s">
        <v>308</v>
      </c>
      <c r="E282" s="96"/>
    </row>
    <row r="283" spans="1:5" ht="12.75">
      <c r="A283" s="7"/>
      <c r="B283" s="7"/>
      <c r="D283" t="s">
        <v>309</v>
      </c>
      <c r="E283" s="96"/>
    </row>
    <row r="284" spans="1:5" ht="12.75">
      <c r="A284" s="7"/>
      <c r="B284" s="7"/>
      <c r="D284" t="s">
        <v>310</v>
      </c>
      <c r="E284" s="96"/>
    </row>
    <row r="285" spans="1:5" ht="12.75">
      <c r="A285" s="7"/>
      <c r="B285" s="7"/>
      <c r="E285" s="96"/>
    </row>
    <row r="286" spans="1:5" ht="12.75">
      <c r="A286" s="21" t="s">
        <v>55</v>
      </c>
      <c r="B286" s="28"/>
      <c r="C286" s="11"/>
      <c r="D286" s="36" t="s">
        <v>45</v>
      </c>
      <c r="E286" s="91">
        <f>E287+E304+E310+E315</f>
        <v>2973800</v>
      </c>
    </row>
    <row r="287" spans="1:5" ht="12.75">
      <c r="A287" s="20"/>
      <c r="B287" s="49" t="s">
        <v>203</v>
      </c>
      <c r="C287" s="50"/>
      <c r="D287" s="63" t="s">
        <v>204</v>
      </c>
      <c r="E287" s="93">
        <f>SUM(E288:E303)</f>
        <v>78200</v>
      </c>
    </row>
    <row r="288" spans="1:5" ht="12.75">
      <c r="A288" s="20"/>
      <c r="B288" s="29"/>
      <c r="C288" s="6">
        <v>2360</v>
      </c>
      <c r="D288" t="s">
        <v>306</v>
      </c>
      <c r="E288" s="88">
        <v>30000</v>
      </c>
    </row>
    <row r="289" spans="1:4" ht="12.75">
      <c r="A289" s="20"/>
      <c r="B289" s="29"/>
      <c r="D289" t="s">
        <v>307</v>
      </c>
    </row>
    <row r="290" spans="1:4" ht="12.75">
      <c r="A290" s="20"/>
      <c r="B290" s="29"/>
      <c r="D290" t="s">
        <v>308</v>
      </c>
    </row>
    <row r="291" spans="1:4" ht="12.75">
      <c r="A291" s="20"/>
      <c r="B291" s="29"/>
      <c r="D291" t="s">
        <v>309</v>
      </c>
    </row>
    <row r="292" spans="1:4" ht="12.75">
      <c r="A292" s="20"/>
      <c r="B292" s="29"/>
      <c r="D292" t="s">
        <v>310</v>
      </c>
    </row>
    <row r="293" spans="1:5" ht="12.75">
      <c r="A293" s="20"/>
      <c r="B293" s="29"/>
      <c r="C293" s="6">
        <v>3040</v>
      </c>
      <c r="D293" s="2" t="s">
        <v>254</v>
      </c>
      <c r="E293" s="88">
        <v>3000</v>
      </c>
    </row>
    <row r="294" spans="1:4" ht="12.75">
      <c r="A294" s="20"/>
      <c r="B294" s="29"/>
      <c r="D294" s="2" t="s">
        <v>242</v>
      </c>
    </row>
    <row r="295" spans="1:5" ht="12.75">
      <c r="A295" s="20"/>
      <c r="B295" s="29"/>
      <c r="C295" s="6">
        <v>4110</v>
      </c>
      <c r="D295" t="s">
        <v>31</v>
      </c>
      <c r="E295" s="88">
        <v>1000</v>
      </c>
    </row>
    <row r="296" spans="1:5" ht="12.75">
      <c r="A296" s="20"/>
      <c r="B296" s="29"/>
      <c r="C296" s="6">
        <v>4120</v>
      </c>
      <c r="D296" t="s">
        <v>455</v>
      </c>
      <c r="E296" s="88">
        <v>200</v>
      </c>
    </row>
    <row r="297" spans="1:5" ht="12.75">
      <c r="A297" s="20"/>
      <c r="B297" s="29"/>
      <c r="C297" s="6">
        <v>4170</v>
      </c>
      <c r="D297" t="s">
        <v>200</v>
      </c>
      <c r="E297" s="88">
        <v>5000</v>
      </c>
    </row>
    <row r="298" spans="1:5" ht="12.75">
      <c r="A298" s="20"/>
      <c r="B298" s="29"/>
      <c r="C298" s="6">
        <v>4190</v>
      </c>
      <c r="D298" t="s">
        <v>379</v>
      </c>
      <c r="E298" s="88">
        <v>8000</v>
      </c>
    </row>
    <row r="299" spans="1:5" ht="12.75">
      <c r="A299" s="20"/>
      <c r="B299" s="29"/>
      <c r="C299" s="6">
        <v>4210</v>
      </c>
      <c r="D299" s="2" t="s">
        <v>32</v>
      </c>
      <c r="E299" s="88">
        <v>5000</v>
      </c>
    </row>
    <row r="300" spans="1:5" ht="12.75">
      <c r="A300" s="20"/>
      <c r="B300" s="29"/>
      <c r="C300" s="6">
        <v>4220</v>
      </c>
      <c r="D300" s="2" t="s">
        <v>41</v>
      </c>
      <c r="E300" s="88">
        <v>2000</v>
      </c>
    </row>
    <row r="301" spans="1:5" ht="12.75">
      <c r="A301" s="20"/>
      <c r="B301" s="29"/>
      <c r="C301" s="3">
        <v>4260</v>
      </c>
      <c r="D301" s="12" t="s">
        <v>33</v>
      </c>
      <c r="E301" s="88">
        <v>1000</v>
      </c>
    </row>
    <row r="302" spans="1:5" ht="12.75">
      <c r="A302" s="20"/>
      <c r="B302" s="29"/>
      <c r="C302" s="3">
        <v>4300</v>
      </c>
      <c r="D302" s="12" t="s">
        <v>35</v>
      </c>
      <c r="E302" s="88">
        <v>21000</v>
      </c>
    </row>
    <row r="303" spans="1:5" ht="12.75">
      <c r="A303" s="20"/>
      <c r="B303" s="29"/>
      <c r="C303" s="3">
        <v>4430</v>
      </c>
      <c r="D303" s="43" t="s">
        <v>183</v>
      </c>
      <c r="E303" s="88">
        <v>2000</v>
      </c>
    </row>
    <row r="304" spans="1:5" ht="12.75">
      <c r="A304" s="20"/>
      <c r="B304" s="6">
        <v>92109</v>
      </c>
      <c r="D304" t="s">
        <v>46</v>
      </c>
      <c r="E304" s="84">
        <f>SUM(E305:E307)</f>
        <v>1028200</v>
      </c>
    </row>
    <row r="305" spans="1:5" ht="12.75">
      <c r="A305" s="20"/>
      <c r="B305" s="6"/>
      <c r="C305" s="6">
        <v>2480</v>
      </c>
      <c r="D305" t="s">
        <v>225</v>
      </c>
      <c r="E305" s="69">
        <v>838200</v>
      </c>
    </row>
    <row r="306" spans="1:5" ht="12.75">
      <c r="A306" s="20"/>
      <c r="B306" s="6"/>
      <c r="D306" t="s">
        <v>196</v>
      </c>
      <c r="E306" s="69"/>
    </row>
    <row r="307" spans="1:5" ht="12.75">
      <c r="A307" s="20"/>
      <c r="B307" s="6"/>
      <c r="C307" s="6">
        <v>6220</v>
      </c>
      <c r="D307" t="s">
        <v>438</v>
      </c>
      <c r="E307" s="69">
        <v>190000</v>
      </c>
    </row>
    <row r="308" spans="1:5" ht="12.75">
      <c r="A308" s="20"/>
      <c r="B308" s="6"/>
      <c r="D308" t="s">
        <v>516</v>
      </c>
      <c r="E308" s="69"/>
    </row>
    <row r="309" spans="1:5" ht="12.75">
      <c r="A309" s="20"/>
      <c r="B309" s="6"/>
      <c r="D309" t="s">
        <v>515</v>
      </c>
      <c r="E309" s="69"/>
    </row>
    <row r="310" spans="1:5" ht="12.75">
      <c r="A310" s="20"/>
      <c r="B310" s="6">
        <v>92116</v>
      </c>
      <c r="D310" t="s">
        <v>226</v>
      </c>
      <c r="E310" s="84">
        <f>SUM(E311:E314)</f>
        <v>936400</v>
      </c>
    </row>
    <row r="311" spans="1:5" ht="12.75">
      <c r="A311" s="20"/>
      <c r="B311" s="6"/>
      <c r="C311" s="6">
        <v>2480</v>
      </c>
      <c r="D311" t="s">
        <v>225</v>
      </c>
      <c r="E311" s="69">
        <v>929000</v>
      </c>
    </row>
    <row r="312" spans="1:5" ht="12.75">
      <c r="A312" s="20"/>
      <c r="B312" s="6"/>
      <c r="D312" t="s">
        <v>196</v>
      </c>
      <c r="E312" s="69"/>
    </row>
    <row r="313" spans="1:5" ht="12.75">
      <c r="A313" s="20"/>
      <c r="B313" s="6"/>
      <c r="C313" s="6">
        <v>2800</v>
      </c>
      <c r="D313" t="s">
        <v>478</v>
      </c>
      <c r="E313" s="69">
        <v>7400</v>
      </c>
    </row>
    <row r="314" spans="1:5" ht="12.75">
      <c r="A314" s="20"/>
      <c r="B314" s="6"/>
      <c r="D314" t="s">
        <v>479</v>
      </c>
      <c r="E314" s="69"/>
    </row>
    <row r="315" spans="1:5" ht="12.75">
      <c r="A315" s="20"/>
      <c r="B315" s="6">
        <v>92118</v>
      </c>
      <c r="D315" t="s">
        <v>17</v>
      </c>
      <c r="E315" s="84">
        <f>SUM(E316:E318)</f>
        <v>931000</v>
      </c>
    </row>
    <row r="316" spans="1:5" ht="12.75">
      <c r="A316" s="20"/>
      <c r="B316" s="6"/>
      <c r="C316" s="6">
        <v>2480</v>
      </c>
      <c r="D316" t="s">
        <v>195</v>
      </c>
      <c r="E316" s="69">
        <v>915000</v>
      </c>
    </row>
    <row r="317" spans="1:5" ht="12.75">
      <c r="A317" s="20"/>
      <c r="B317" s="6"/>
      <c r="D317" t="s">
        <v>196</v>
      </c>
      <c r="E317" s="69"/>
    </row>
    <row r="318" spans="1:5" ht="12.75">
      <c r="A318" s="20"/>
      <c r="B318" s="6"/>
      <c r="C318" s="6">
        <v>6220</v>
      </c>
      <c r="D318" t="s">
        <v>517</v>
      </c>
      <c r="E318" s="69">
        <v>16000</v>
      </c>
    </row>
    <row r="319" spans="1:5" ht="12.75">
      <c r="A319" s="20"/>
      <c r="B319" s="6"/>
      <c r="D319" t="s">
        <v>518</v>
      </c>
      <c r="E319" s="69"/>
    </row>
    <row r="320" spans="1:5" ht="12.75">
      <c r="A320" s="20"/>
      <c r="B320" s="6"/>
      <c r="D320" t="s">
        <v>519</v>
      </c>
      <c r="E320" s="69"/>
    </row>
    <row r="321" spans="1:4" ht="12.75">
      <c r="A321" s="20"/>
      <c r="B321" s="29"/>
      <c r="C321" s="3"/>
      <c r="D321" s="43"/>
    </row>
    <row r="322" spans="1:5" ht="12.75">
      <c r="A322" s="21" t="s">
        <v>56</v>
      </c>
      <c r="B322" s="28"/>
      <c r="C322" s="11"/>
      <c r="D322" s="36" t="s">
        <v>304</v>
      </c>
      <c r="E322" s="91">
        <f>E323</f>
        <v>172550</v>
      </c>
    </row>
    <row r="323" spans="1:5" ht="12.75">
      <c r="A323" s="20"/>
      <c r="B323" s="49" t="s">
        <v>205</v>
      </c>
      <c r="C323" s="50"/>
      <c r="D323" s="63" t="s">
        <v>305</v>
      </c>
      <c r="E323" s="93">
        <f>SUM(E324:E339)</f>
        <v>172550</v>
      </c>
    </row>
    <row r="324" spans="1:5" ht="12.75">
      <c r="A324" s="20"/>
      <c r="B324" s="29"/>
      <c r="C324" s="6">
        <v>2360</v>
      </c>
      <c r="D324" t="s">
        <v>306</v>
      </c>
      <c r="E324" s="88">
        <v>100000</v>
      </c>
    </row>
    <row r="325" spans="1:4" ht="12.75">
      <c r="A325" s="20"/>
      <c r="B325" s="29"/>
      <c r="D325" t="s">
        <v>307</v>
      </c>
    </row>
    <row r="326" spans="1:4" ht="12.75">
      <c r="A326" s="20"/>
      <c r="B326" s="29"/>
      <c r="D326" t="s">
        <v>308</v>
      </c>
    </row>
    <row r="327" spans="1:4" ht="12.75">
      <c r="A327" s="20"/>
      <c r="B327" s="29"/>
      <c r="D327" t="s">
        <v>309</v>
      </c>
    </row>
    <row r="328" spans="1:4" ht="12.75">
      <c r="A328" s="20"/>
      <c r="B328" s="29"/>
      <c r="D328" t="s">
        <v>310</v>
      </c>
    </row>
    <row r="329" spans="1:5" ht="12.75">
      <c r="A329" s="20"/>
      <c r="B329" s="29"/>
      <c r="C329" s="6">
        <v>3030</v>
      </c>
      <c r="D329" t="s">
        <v>42</v>
      </c>
      <c r="E329" s="88">
        <v>5000</v>
      </c>
    </row>
    <row r="330" spans="1:5" ht="12.75">
      <c r="A330" s="20"/>
      <c r="B330" s="29"/>
      <c r="C330" s="6">
        <v>3040</v>
      </c>
      <c r="D330" s="2" t="s">
        <v>254</v>
      </c>
      <c r="E330" s="88">
        <v>2000</v>
      </c>
    </row>
    <row r="331" spans="1:4" ht="12.75">
      <c r="A331" s="20"/>
      <c r="B331" s="29"/>
      <c r="D331" s="2" t="s">
        <v>242</v>
      </c>
    </row>
    <row r="332" spans="1:5" ht="12.75">
      <c r="A332" s="20"/>
      <c r="B332" s="29"/>
      <c r="C332" s="6">
        <v>4110</v>
      </c>
      <c r="D332" t="s">
        <v>31</v>
      </c>
      <c r="E332" s="88">
        <v>500</v>
      </c>
    </row>
    <row r="333" spans="1:5" ht="12.75">
      <c r="A333" s="20"/>
      <c r="B333" s="29"/>
      <c r="C333" s="6">
        <v>4120</v>
      </c>
      <c r="D333" t="s">
        <v>455</v>
      </c>
      <c r="E333" s="88">
        <v>50</v>
      </c>
    </row>
    <row r="334" spans="1:5" ht="12.75">
      <c r="A334" s="20"/>
      <c r="B334" s="29"/>
      <c r="C334" s="6">
        <v>4170</v>
      </c>
      <c r="D334" t="s">
        <v>200</v>
      </c>
      <c r="E334" s="88">
        <v>6000</v>
      </c>
    </row>
    <row r="335" spans="1:5" ht="12.75">
      <c r="A335" s="20"/>
      <c r="B335" s="29"/>
      <c r="C335" s="6">
        <v>4190</v>
      </c>
      <c r="D335" t="s">
        <v>379</v>
      </c>
      <c r="E335" s="88">
        <v>10000</v>
      </c>
    </row>
    <row r="336" spans="1:5" ht="12.75">
      <c r="A336" s="20"/>
      <c r="B336" s="29"/>
      <c r="C336" s="6">
        <v>4210</v>
      </c>
      <c r="D336" s="2" t="s">
        <v>32</v>
      </c>
      <c r="E336" s="88">
        <v>15000</v>
      </c>
    </row>
    <row r="337" spans="1:5" ht="12.75">
      <c r="A337" s="20"/>
      <c r="B337" s="29"/>
      <c r="C337" s="6">
        <v>4220</v>
      </c>
      <c r="D337" s="2" t="s">
        <v>41</v>
      </c>
      <c r="E337" s="88">
        <v>5000</v>
      </c>
    </row>
    <row r="338" spans="1:5" ht="12.75">
      <c r="A338" s="20"/>
      <c r="B338" s="29"/>
      <c r="C338" s="3">
        <v>4300</v>
      </c>
      <c r="D338" s="12" t="s">
        <v>35</v>
      </c>
      <c r="E338" s="88">
        <v>28000</v>
      </c>
    </row>
    <row r="339" spans="1:5" ht="12.75">
      <c r="A339" s="29"/>
      <c r="B339" s="29"/>
      <c r="C339" s="3">
        <v>4430</v>
      </c>
      <c r="D339" s="43" t="s">
        <v>183</v>
      </c>
      <c r="E339" s="88">
        <v>1000</v>
      </c>
    </row>
    <row r="340" spans="1:5" ht="12.75">
      <c r="A340" s="29"/>
      <c r="B340" s="29"/>
      <c r="C340" s="3"/>
      <c r="D340" s="43"/>
      <c r="E340" s="80"/>
    </row>
    <row r="341" spans="1:5" ht="12.75">
      <c r="A341" s="29"/>
      <c r="B341" s="29"/>
      <c r="C341" s="3"/>
      <c r="D341" s="43"/>
      <c r="E341"/>
    </row>
    <row r="342" spans="1:5" s="52" customFormat="1" ht="12.75">
      <c r="A342" s="29"/>
      <c r="B342" s="29"/>
      <c r="C342" s="3"/>
      <c r="D342" s="43"/>
      <c r="E342"/>
    </row>
    <row r="343" spans="1:5" ht="12.75">
      <c r="A343" s="29"/>
      <c r="B343" s="29"/>
      <c r="C343" s="3"/>
      <c r="D343" s="43"/>
      <c r="E343"/>
    </row>
    <row r="344" spans="1:5" ht="12.75">
      <c r="A344" s="29"/>
      <c r="B344" s="29"/>
      <c r="C344" s="3"/>
      <c r="D344" s="43"/>
      <c r="E344"/>
    </row>
    <row r="345" spans="1:5" ht="12.75">
      <c r="A345" s="29"/>
      <c r="B345" s="29"/>
      <c r="C345" s="3"/>
      <c r="D345" s="43"/>
      <c r="E345"/>
    </row>
    <row r="346" spans="1:5" ht="12.75">
      <c r="A346" s="20"/>
      <c r="B346" s="29"/>
      <c r="D346" s="14" t="s">
        <v>18</v>
      </c>
      <c r="E346" s="98" t="s">
        <v>231</v>
      </c>
    </row>
    <row r="347" spans="1:5" ht="12.75">
      <c r="A347" s="20"/>
      <c r="B347" s="29"/>
      <c r="C347" s="3"/>
      <c r="D347" s="3" t="s">
        <v>364</v>
      </c>
      <c r="E347" s="69" t="s">
        <v>539</v>
      </c>
    </row>
    <row r="348" spans="1:5" ht="12.75">
      <c r="A348" s="20"/>
      <c r="B348" s="29"/>
      <c r="C348" s="3"/>
      <c r="D348" s="3"/>
      <c r="E348" s="69" t="s">
        <v>145</v>
      </c>
    </row>
    <row r="349" spans="1:5" ht="12.75">
      <c r="A349" s="20"/>
      <c r="B349" s="29"/>
      <c r="C349" s="3"/>
      <c r="D349" s="3"/>
      <c r="E349" s="69" t="s">
        <v>540</v>
      </c>
    </row>
    <row r="350" spans="1:5" ht="12.75">
      <c r="A350" s="26" t="s">
        <v>19</v>
      </c>
      <c r="B350" s="27" t="s">
        <v>20</v>
      </c>
      <c r="C350" s="1"/>
      <c r="D350" s="1" t="s">
        <v>21</v>
      </c>
      <c r="E350" s="89" t="s">
        <v>481</v>
      </c>
    </row>
    <row r="351" spans="1:5" ht="12.75">
      <c r="A351" s="21" t="s">
        <v>52</v>
      </c>
      <c r="B351" s="28"/>
      <c r="C351" s="11"/>
      <c r="D351" s="22" t="s">
        <v>66</v>
      </c>
      <c r="E351" s="99">
        <f>SUM(E352+E355+E361+E358)</f>
        <v>865000</v>
      </c>
    </row>
    <row r="352" spans="1:5" ht="12.75">
      <c r="A352" s="20"/>
      <c r="B352" s="49" t="s">
        <v>65</v>
      </c>
      <c r="C352" s="50"/>
      <c r="D352" s="61" t="s">
        <v>27</v>
      </c>
      <c r="E352" s="95">
        <f>SUM(E353:E354)</f>
        <v>225000</v>
      </c>
    </row>
    <row r="353" spans="1:5" ht="12.75">
      <c r="A353" s="20"/>
      <c r="B353" s="29"/>
      <c r="C353" s="3">
        <v>4270</v>
      </c>
      <c r="D353" s="13" t="s">
        <v>34</v>
      </c>
      <c r="E353" s="96">
        <v>130000</v>
      </c>
    </row>
    <row r="354" spans="1:5" ht="12.75">
      <c r="A354" s="20"/>
      <c r="B354" s="29"/>
      <c r="C354" s="3">
        <v>4300</v>
      </c>
      <c r="D354" s="13" t="s">
        <v>35</v>
      </c>
      <c r="E354" s="96">
        <v>95000</v>
      </c>
    </row>
    <row r="355" spans="1:5" ht="12.75">
      <c r="A355" s="20"/>
      <c r="B355" s="49" t="s">
        <v>125</v>
      </c>
      <c r="C355" s="50"/>
      <c r="D355" s="61" t="s">
        <v>126</v>
      </c>
      <c r="E355" s="95">
        <f>SUM(E356:E357)</f>
        <v>182000</v>
      </c>
    </row>
    <row r="356" spans="1:5" ht="12.75">
      <c r="A356" s="20"/>
      <c r="B356" s="29"/>
      <c r="C356" s="3">
        <v>4270</v>
      </c>
      <c r="D356" s="13" t="s">
        <v>34</v>
      </c>
      <c r="E356" s="96">
        <v>90000</v>
      </c>
    </row>
    <row r="357" spans="1:5" ht="12.75">
      <c r="A357" s="20"/>
      <c r="B357" s="29"/>
      <c r="C357" s="3">
        <v>4300</v>
      </c>
      <c r="D357" s="13" t="s">
        <v>35</v>
      </c>
      <c r="E357" s="96">
        <v>92000</v>
      </c>
    </row>
    <row r="358" spans="1:5" s="52" customFormat="1" ht="12.75">
      <c r="A358" s="108"/>
      <c r="B358" s="49" t="s">
        <v>500</v>
      </c>
      <c r="C358" s="50"/>
      <c r="D358" s="61" t="s">
        <v>490</v>
      </c>
      <c r="E358" s="95">
        <f>E359</f>
        <v>452500</v>
      </c>
    </row>
    <row r="359" spans="1:5" ht="12.75">
      <c r="A359" s="20"/>
      <c r="B359" s="29"/>
      <c r="C359" s="6">
        <v>4300</v>
      </c>
      <c r="D359" t="s">
        <v>35</v>
      </c>
      <c r="E359" s="96">
        <v>452500</v>
      </c>
    </row>
    <row r="360" spans="1:5" ht="12.75">
      <c r="A360" s="20"/>
      <c r="B360" s="29"/>
      <c r="C360" s="3"/>
      <c r="D360" s="13"/>
      <c r="E360" s="96"/>
    </row>
    <row r="361" spans="1:5" ht="12.75">
      <c r="A361" s="20"/>
      <c r="B361" s="49" t="s">
        <v>501</v>
      </c>
      <c r="C361" s="50"/>
      <c r="D361" s="61" t="s">
        <v>502</v>
      </c>
      <c r="E361" s="95">
        <f>SUM(E362:E362)</f>
        <v>5500</v>
      </c>
    </row>
    <row r="362" spans="1:5" ht="12.75">
      <c r="A362" s="20"/>
      <c r="B362" s="29"/>
      <c r="C362" s="3">
        <v>4270</v>
      </c>
      <c r="D362" s="13" t="s">
        <v>34</v>
      </c>
      <c r="E362" s="96">
        <v>5500</v>
      </c>
    </row>
    <row r="363" spans="1:5" ht="12.75">
      <c r="A363" s="20"/>
      <c r="B363" s="29"/>
      <c r="C363" s="3"/>
      <c r="D363" s="13"/>
      <c r="E363" s="96"/>
    </row>
    <row r="364" spans="1:5" ht="12.75">
      <c r="A364" s="21" t="s">
        <v>50</v>
      </c>
      <c r="B364" s="28"/>
      <c r="C364" s="11"/>
      <c r="D364" s="22" t="s">
        <v>22</v>
      </c>
      <c r="E364" s="95">
        <f>E365</f>
        <v>4000</v>
      </c>
    </row>
    <row r="365" spans="1:5" ht="12.75">
      <c r="A365" s="108"/>
      <c r="B365" s="49" t="s">
        <v>51</v>
      </c>
      <c r="C365" s="50"/>
      <c r="D365" s="63" t="s">
        <v>23</v>
      </c>
      <c r="E365" s="96">
        <f>E366</f>
        <v>4000</v>
      </c>
    </row>
    <row r="366" spans="1:5" ht="12.75">
      <c r="A366" s="108"/>
      <c r="B366" s="49"/>
      <c r="C366" s="3">
        <v>4390</v>
      </c>
      <c r="D366" s="13" t="s">
        <v>240</v>
      </c>
      <c r="E366" s="96">
        <v>4000</v>
      </c>
    </row>
    <row r="367" spans="1:5" ht="12.75">
      <c r="A367" s="20"/>
      <c r="B367" s="29"/>
      <c r="C367" s="3"/>
      <c r="D367" s="13" t="s">
        <v>241</v>
      </c>
      <c r="E367" s="96"/>
    </row>
    <row r="368" spans="1:5" ht="12.75">
      <c r="A368" s="20"/>
      <c r="B368" s="29"/>
      <c r="C368" s="3"/>
      <c r="D368" s="13"/>
      <c r="E368" s="96"/>
    </row>
    <row r="369" spans="1:5" ht="12.75">
      <c r="A369" s="21" t="s">
        <v>127</v>
      </c>
      <c r="B369" s="28"/>
      <c r="C369" s="11"/>
      <c r="D369" s="22" t="s">
        <v>128</v>
      </c>
      <c r="E369" s="99">
        <f>E376+E370+E373</f>
        <v>295600</v>
      </c>
    </row>
    <row r="370" spans="1:5" s="66" customFormat="1" ht="12.75">
      <c r="A370" s="114"/>
      <c r="B370" s="49" t="s">
        <v>365</v>
      </c>
      <c r="C370" s="50"/>
      <c r="D370" s="61" t="s">
        <v>366</v>
      </c>
      <c r="E370" s="95">
        <f>SUM(E371:E372)</f>
        <v>284000</v>
      </c>
    </row>
    <row r="371" spans="1:5" ht="12.75">
      <c r="A371" s="21"/>
      <c r="B371" s="28"/>
      <c r="C371" s="3">
        <v>4300</v>
      </c>
      <c r="D371" s="13" t="s">
        <v>35</v>
      </c>
      <c r="E371" s="100">
        <v>280000</v>
      </c>
    </row>
    <row r="372" spans="1:5" ht="12.75">
      <c r="A372" s="21"/>
      <c r="B372" s="28"/>
      <c r="C372" s="6">
        <v>4530</v>
      </c>
      <c r="D372" t="s">
        <v>227</v>
      </c>
      <c r="E372" s="100">
        <v>4000</v>
      </c>
    </row>
    <row r="373" spans="1:5" ht="12.75">
      <c r="A373" s="21"/>
      <c r="B373" s="49" t="s">
        <v>365</v>
      </c>
      <c r="C373" s="50"/>
      <c r="D373" s="61" t="s">
        <v>536</v>
      </c>
      <c r="E373" s="95">
        <f>E374</f>
        <v>6600</v>
      </c>
    </row>
    <row r="374" spans="1:5" ht="12.75">
      <c r="A374" s="21"/>
      <c r="B374" s="28"/>
      <c r="C374" s="3">
        <v>4300</v>
      </c>
      <c r="D374" s="13" t="s">
        <v>35</v>
      </c>
      <c r="E374" s="100">
        <v>6600</v>
      </c>
    </row>
    <row r="375" spans="1:5" ht="12.75">
      <c r="A375" s="21"/>
      <c r="B375" s="28"/>
      <c r="E375" s="100"/>
    </row>
    <row r="376" spans="1:5" ht="12.75">
      <c r="A376" s="20"/>
      <c r="B376" s="49" t="s">
        <v>149</v>
      </c>
      <c r="C376" s="50"/>
      <c r="D376" s="61" t="s">
        <v>1</v>
      </c>
      <c r="E376" s="95">
        <f>SUM(E377:E377)</f>
        <v>5000</v>
      </c>
    </row>
    <row r="377" spans="1:5" ht="12.75">
      <c r="A377" s="20"/>
      <c r="B377" s="29"/>
      <c r="C377" s="3">
        <v>4300</v>
      </c>
      <c r="D377" s="13" t="s">
        <v>35</v>
      </c>
      <c r="E377" s="96">
        <v>5000</v>
      </c>
    </row>
    <row r="378" spans="1:5" ht="12.75">
      <c r="A378" s="20"/>
      <c r="B378" s="29"/>
      <c r="C378" s="3"/>
      <c r="D378" s="13"/>
      <c r="E378" s="96"/>
    </row>
    <row r="379" spans="1:5" ht="12.75">
      <c r="A379" s="21" t="s">
        <v>53</v>
      </c>
      <c r="B379" s="28"/>
      <c r="C379" s="11"/>
      <c r="D379" s="36" t="s">
        <v>147</v>
      </c>
      <c r="E379" s="95">
        <f>E380</f>
        <v>3100</v>
      </c>
    </row>
    <row r="380" spans="1:5" ht="12.75">
      <c r="A380" s="20"/>
      <c r="B380" s="49" t="s">
        <v>58</v>
      </c>
      <c r="C380" s="50"/>
      <c r="D380" s="63" t="s">
        <v>59</v>
      </c>
      <c r="E380" s="96">
        <f>E381</f>
        <v>3100</v>
      </c>
    </row>
    <row r="381" spans="1:5" ht="12.75">
      <c r="A381" s="20"/>
      <c r="B381" s="29"/>
      <c r="C381" s="3">
        <v>4300</v>
      </c>
      <c r="D381" s="12" t="s">
        <v>35</v>
      </c>
      <c r="E381" s="96">
        <v>3100</v>
      </c>
    </row>
    <row r="382" spans="1:5" ht="12.75">
      <c r="A382" s="20"/>
      <c r="B382" s="29"/>
      <c r="C382" s="3"/>
      <c r="D382" s="13"/>
      <c r="E382" s="96"/>
    </row>
    <row r="383" spans="1:5" ht="12.75">
      <c r="A383" s="21" t="s">
        <v>54</v>
      </c>
      <c r="B383" s="28"/>
      <c r="C383" s="11"/>
      <c r="D383" s="36" t="s">
        <v>67</v>
      </c>
      <c r="E383" s="91">
        <f>E386+E390+E402+E410+E414+E384+E395+E420</f>
        <v>6167200</v>
      </c>
    </row>
    <row r="384" spans="1:5" s="66" customFormat="1" ht="12.75">
      <c r="A384" s="114"/>
      <c r="B384" s="49" t="s">
        <v>421</v>
      </c>
      <c r="C384" s="50"/>
      <c r="D384" s="63" t="s">
        <v>422</v>
      </c>
      <c r="E384" s="93">
        <f>E385</f>
        <v>10000</v>
      </c>
    </row>
    <row r="385" spans="1:5" ht="12.75">
      <c r="A385" s="21"/>
      <c r="B385" s="28"/>
      <c r="C385" s="3">
        <v>4510</v>
      </c>
      <c r="D385" s="17" t="s">
        <v>207</v>
      </c>
      <c r="E385" s="101">
        <v>10000</v>
      </c>
    </row>
    <row r="386" spans="1:5" ht="12.75">
      <c r="A386" s="20"/>
      <c r="B386" s="49" t="s">
        <v>68</v>
      </c>
      <c r="C386" s="50"/>
      <c r="D386" s="63" t="s">
        <v>69</v>
      </c>
      <c r="E386" s="93">
        <f>SUM(E387:E389)</f>
        <v>1982700</v>
      </c>
    </row>
    <row r="387" spans="1:5" ht="12.75">
      <c r="A387" s="20"/>
      <c r="B387" s="49"/>
      <c r="C387" s="6">
        <v>4210</v>
      </c>
      <c r="D387" s="2" t="s">
        <v>32</v>
      </c>
      <c r="E387" s="101">
        <v>1000</v>
      </c>
    </row>
    <row r="388" spans="1:6" ht="12.75">
      <c r="A388" s="20"/>
      <c r="B388" s="29"/>
      <c r="C388" s="3">
        <v>4270</v>
      </c>
      <c r="D388" s="13" t="s">
        <v>34</v>
      </c>
      <c r="E388" s="92">
        <v>5000</v>
      </c>
      <c r="F388" s="4"/>
    </row>
    <row r="389" spans="1:6" ht="12.75">
      <c r="A389" s="20"/>
      <c r="B389" s="29"/>
      <c r="C389" s="3">
        <v>4300</v>
      </c>
      <c r="D389" s="12" t="s">
        <v>35</v>
      </c>
      <c r="E389" s="92">
        <v>1976700</v>
      </c>
      <c r="F389" s="4"/>
    </row>
    <row r="390" spans="1:6" ht="12.75">
      <c r="A390" s="20"/>
      <c r="B390" s="49" t="s">
        <v>70</v>
      </c>
      <c r="C390" s="50"/>
      <c r="D390" s="63" t="s">
        <v>71</v>
      </c>
      <c r="E390" s="93">
        <f>SUM(E391:E394)</f>
        <v>594000</v>
      </c>
      <c r="F390" s="4"/>
    </row>
    <row r="391" spans="1:5" ht="12.75">
      <c r="A391" s="20"/>
      <c r="B391" s="29"/>
      <c r="C391" s="6">
        <v>4210</v>
      </c>
      <c r="D391" s="2" t="s">
        <v>32</v>
      </c>
      <c r="E391" s="88">
        <v>25000</v>
      </c>
    </row>
    <row r="392" spans="1:5" ht="12.75">
      <c r="A392" s="20"/>
      <c r="B392" s="29"/>
      <c r="C392" s="3">
        <v>4260</v>
      </c>
      <c r="D392" s="12" t="s">
        <v>33</v>
      </c>
      <c r="E392" s="88">
        <v>23000</v>
      </c>
    </row>
    <row r="393" spans="1:5" ht="12.75">
      <c r="A393" s="20"/>
      <c r="B393" s="29"/>
      <c r="C393" s="3">
        <v>4270</v>
      </c>
      <c r="D393" s="13" t="s">
        <v>34</v>
      </c>
      <c r="E393" s="88">
        <v>36000</v>
      </c>
    </row>
    <row r="394" spans="1:5" ht="12.75">
      <c r="A394" s="20"/>
      <c r="B394" s="29"/>
      <c r="C394" s="3">
        <v>4300</v>
      </c>
      <c r="D394" s="12" t="s">
        <v>35</v>
      </c>
      <c r="E394" s="88">
        <v>510000</v>
      </c>
    </row>
    <row r="395" spans="1:5" ht="12.75">
      <c r="A395" s="20"/>
      <c r="B395" s="55" t="s">
        <v>456</v>
      </c>
      <c r="C395" s="53"/>
      <c r="D395" s="52" t="s">
        <v>457</v>
      </c>
      <c r="E395" s="93">
        <f>SUM(E396:E398)</f>
        <v>100500</v>
      </c>
    </row>
    <row r="396" spans="1:5" ht="12.75">
      <c r="A396" s="20"/>
      <c r="B396" s="55"/>
      <c r="C396" s="3">
        <v>4390</v>
      </c>
      <c r="D396" s="13" t="s">
        <v>240</v>
      </c>
      <c r="E396" s="101">
        <v>500</v>
      </c>
    </row>
    <row r="397" spans="1:5" ht="12.75">
      <c r="A397" s="20"/>
      <c r="B397" s="55"/>
      <c r="C397" s="3"/>
      <c r="D397" s="13" t="s">
        <v>241</v>
      </c>
      <c r="E397" s="93"/>
    </row>
    <row r="398" spans="1:5" ht="12.75">
      <c r="A398" s="20"/>
      <c r="B398" s="17"/>
      <c r="C398" s="6">
        <v>6230</v>
      </c>
      <c r="D398" t="s">
        <v>436</v>
      </c>
      <c r="E398" s="88">
        <v>100000</v>
      </c>
    </row>
    <row r="399" spans="1:4" ht="12.75">
      <c r="A399" s="20"/>
      <c r="B399" s="17"/>
      <c r="C399" s="3"/>
      <c r="D399" s="43" t="s">
        <v>437</v>
      </c>
    </row>
    <row r="400" spans="1:4" ht="12.75">
      <c r="A400" s="20"/>
      <c r="B400" s="17"/>
      <c r="C400" s="3"/>
      <c r="D400" s="43" t="s">
        <v>458</v>
      </c>
    </row>
    <row r="401" spans="1:4" ht="12.75">
      <c r="A401" s="20"/>
      <c r="B401" s="17"/>
      <c r="C401" s="3"/>
      <c r="D401" s="13" t="s">
        <v>234</v>
      </c>
    </row>
    <row r="402" spans="1:5" ht="12.75">
      <c r="A402" s="25"/>
      <c r="B402" s="49" t="s">
        <v>72</v>
      </c>
      <c r="C402" s="50"/>
      <c r="D402" s="63" t="s">
        <v>73</v>
      </c>
      <c r="E402" s="93">
        <f>SUM(E403:E409)</f>
        <v>282000</v>
      </c>
    </row>
    <row r="403" spans="1:5" ht="12.75">
      <c r="A403" s="25"/>
      <c r="B403" s="29"/>
      <c r="C403" s="6">
        <v>2360</v>
      </c>
      <c r="D403" t="s">
        <v>306</v>
      </c>
      <c r="E403" s="88">
        <v>1000</v>
      </c>
    </row>
    <row r="404" spans="1:4" ht="12.75">
      <c r="A404" s="25"/>
      <c r="B404" s="29"/>
      <c r="D404" t="s">
        <v>307</v>
      </c>
    </row>
    <row r="405" spans="1:4" ht="12.75">
      <c r="A405" s="25"/>
      <c r="B405" s="29"/>
      <c r="D405" t="s">
        <v>308</v>
      </c>
    </row>
    <row r="406" spans="1:4" ht="12.75">
      <c r="A406" s="25"/>
      <c r="B406" s="29"/>
      <c r="D406" t="s">
        <v>309</v>
      </c>
    </row>
    <row r="407" spans="1:4" ht="12.75">
      <c r="A407" s="25"/>
      <c r="B407" s="29"/>
      <c r="D407" t="s">
        <v>310</v>
      </c>
    </row>
    <row r="408" spans="1:5" ht="12.75">
      <c r="A408" s="25"/>
      <c r="B408" s="29"/>
      <c r="C408" s="6">
        <v>4220</v>
      </c>
      <c r="D408" s="2" t="s">
        <v>41</v>
      </c>
      <c r="E408" s="88">
        <v>1000</v>
      </c>
    </row>
    <row r="409" spans="1:5" ht="12.75">
      <c r="A409" s="25"/>
      <c r="B409" s="29"/>
      <c r="C409" s="3">
        <v>4300</v>
      </c>
      <c r="D409" s="12" t="s">
        <v>74</v>
      </c>
      <c r="E409" s="88">
        <v>280000</v>
      </c>
    </row>
    <row r="410" spans="1:5" ht="12.75">
      <c r="A410" s="25"/>
      <c r="B410" s="49" t="s">
        <v>75</v>
      </c>
      <c r="C410" s="50"/>
      <c r="D410" s="63" t="s">
        <v>76</v>
      </c>
      <c r="E410" s="93">
        <f>SUM(E411:E413)</f>
        <v>3151000</v>
      </c>
    </row>
    <row r="411" spans="1:5" ht="12.75">
      <c r="A411" s="20"/>
      <c r="B411" s="17"/>
      <c r="C411" s="3">
        <v>4260</v>
      </c>
      <c r="D411" s="12" t="s">
        <v>33</v>
      </c>
      <c r="E411" s="88">
        <v>1900000</v>
      </c>
    </row>
    <row r="412" spans="1:5" ht="12.75">
      <c r="A412" s="20"/>
      <c r="B412" s="17"/>
      <c r="C412" s="3">
        <v>4270</v>
      </c>
      <c r="D412" s="13" t="s">
        <v>34</v>
      </c>
      <c r="E412" s="88">
        <v>1000</v>
      </c>
    </row>
    <row r="413" spans="1:5" ht="12.75">
      <c r="A413" s="20"/>
      <c r="B413" s="17"/>
      <c r="C413" s="3">
        <v>4300</v>
      </c>
      <c r="D413" s="12" t="s">
        <v>35</v>
      </c>
      <c r="E413" s="88">
        <v>1250000</v>
      </c>
    </row>
    <row r="414" spans="1:5" ht="12.75">
      <c r="A414" s="59"/>
      <c r="B414" s="49" t="s">
        <v>247</v>
      </c>
      <c r="C414" s="50"/>
      <c r="D414" s="51" t="s">
        <v>1</v>
      </c>
      <c r="E414" s="93">
        <f>SUM(E415:E418)</f>
        <v>7000</v>
      </c>
    </row>
    <row r="415" spans="1:5" ht="12.75">
      <c r="A415" s="59"/>
      <c r="B415" s="56"/>
      <c r="C415" s="3">
        <v>4270</v>
      </c>
      <c r="D415" s="13" t="s">
        <v>34</v>
      </c>
      <c r="E415" s="88">
        <v>4000</v>
      </c>
    </row>
    <row r="416" spans="1:5" ht="12.75">
      <c r="A416" s="59"/>
      <c r="B416" s="56"/>
      <c r="C416" s="3">
        <v>4300</v>
      </c>
      <c r="D416" s="12" t="s">
        <v>35</v>
      </c>
      <c r="E416" s="88">
        <v>2300</v>
      </c>
    </row>
    <row r="417" spans="1:5" ht="12.75">
      <c r="A417" s="59"/>
      <c r="B417" s="56"/>
      <c r="C417" s="3">
        <v>4510</v>
      </c>
      <c r="D417" s="43" t="s">
        <v>207</v>
      </c>
      <c r="E417" s="88">
        <v>200</v>
      </c>
    </row>
    <row r="418" spans="1:5" ht="12.75">
      <c r="A418" s="29"/>
      <c r="B418" s="17"/>
      <c r="C418" s="6">
        <v>4520</v>
      </c>
      <c r="D418" t="s">
        <v>405</v>
      </c>
      <c r="E418" s="88">
        <v>500</v>
      </c>
    </row>
    <row r="419" spans="1:4" ht="12.75">
      <c r="A419" s="29"/>
      <c r="B419" s="17"/>
      <c r="D419" t="s">
        <v>216</v>
      </c>
    </row>
    <row r="420" spans="1:5" ht="12.75">
      <c r="A420" s="29"/>
      <c r="B420" s="49" t="s">
        <v>247</v>
      </c>
      <c r="C420" s="50"/>
      <c r="D420" s="51" t="s">
        <v>506</v>
      </c>
      <c r="E420" s="93">
        <f>E422</f>
        <v>40000</v>
      </c>
    </row>
    <row r="421" spans="1:5" ht="12.75">
      <c r="A421" s="29"/>
      <c r="B421" s="49"/>
      <c r="C421" s="50"/>
      <c r="D421" s="51" t="s">
        <v>507</v>
      </c>
      <c r="E421" s="93"/>
    </row>
    <row r="422" spans="1:5" ht="12.75">
      <c r="A422" s="29"/>
      <c r="B422" s="17"/>
      <c r="C422" s="6">
        <v>4309</v>
      </c>
      <c r="D422" s="12" t="s">
        <v>35</v>
      </c>
      <c r="E422" s="88">
        <v>40000</v>
      </c>
    </row>
    <row r="423" spans="1:2" ht="12.75">
      <c r="A423" s="29"/>
      <c r="B423" s="17"/>
    </row>
    <row r="424" spans="1:5" ht="12.75">
      <c r="A424" s="21" t="s">
        <v>54</v>
      </c>
      <c r="B424" s="28"/>
      <c r="C424" s="11"/>
      <c r="D424" s="36" t="s">
        <v>67</v>
      </c>
      <c r="E424" s="93">
        <f>E425</f>
        <v>7307400</v>
      </c>
    </row>
    <row r="425" spans="1:5" ht="12.75">
      <c r="A425" s="29"/>
      <c r="B425" s="49" t="s">
        <v>301</v>
      </c>
      <c r="C425" s="50"/>
      <c r="D425" s="63" t="s">
        <v>332</v>
      </c>
      <c r="E425" s="93">
        <f>SUM(E426:E429)</f>
        <v>7307400</v>
      </c>
    </row>
    <row r="426" spans="1:5" ht="12.75">
      <c r="A426" s="29"/>
      <c r="B426" s="56"/>
      <c r="C426" s="6">
        <v>4210</v>
      </c>
      <c r="D426" s="2" t="s">
        <v>32</v>
      </c>
      <c r="E426" s="101">
        <v>5000</v>
      </c>
    </row>
    <row r="427" spans="1:5" ht="12.75">
      <c r="A427" s="29"/>
      <c r="B427" s="28"/>
      <c r="C427" s="6">
        <v>4300</v>
      </c>
      <c r="D427" t="s">
        <v>35</v>
      </c>
      <c r="E427" s="101">
        <v>7300000</v>
      </c>
    </row>
    <row r="428" spans="1:5" ht="12.75">
      <c r="A428" s="29"/>
      <c r="B428" s="28"/>
      <c r="C428" s="3">
        <v>4610</v>
      </c>
      <c r="D428" s="13" t="s">
        <v>246</v>
      </c>
      <c r="E428" s="101">
        <v>400</v>
      </c>
    </row>
    <row r="429" spans="1:5" ht="12.75">
      <c r="A429" s="29"/>
      <c r="B429" s="17"/>
      <c r="C429" s="6">
        <v>4700</v>
      </c>
      <c r="D429" t="s">
        <v>221</v>
      </c>
      <c r="E429" s="88">
        <v>2000</v>
      </c>
    </row>
    <row r="430" spans="1:4" ht="12.75">
      <c r="A430" s="29"/>
      <c r="B430" s="17"/>
      <c r="D430" t="s">
        <v>222</v>
      </c>
    </row>
    <row r="431" spans="1:5" ht="12.75">
      <c r="A431" s="21" t="s">
        <v>55</v>
      </c>
      <c r="B431" s="49"/>
      <c r="C431" s="50"/>
      <c r="D431" s="63" t="s">
        <v>45</v>
      </c>
      <c r="E431" s="93">
        <f>E432</f>
        <v>5000</v>
      </c>
    </row>
    <row r="432" spans="1:5" ht="12.75">
      <c r="A432" s="29"/>
      <c r="B432" s="55" t="s">
        <v>389</v>
      </c>
      <c r="C432" s="53"/>
      <c r="D432" s="52" t="s">
        <v>390</v>
      </c>
      <c r="E432" s="93">
        <f>SUM(E433:E434)</f>
        <v>5000</v>
      </c>
    </row>
    <row r="433" spans="1:4" ht="12.75">
      <c r="A433" s="29"/>
      <c r="B433" s="17"/>
      <c r="D433" t="s">
        <v>391</v>
      </c>
    </row>
    <row r="434" spans="1:5" ht="12.75">
      <c r="A434" s="29"/>
      <c r="B434" s="17"/>
      <c r="C434" s="6">
        <v>4300</v>
      </c>
      <c r="D434" t="s">
        <v>35</v>
      </c>
      <c r="E434" s="88">
        <v>5000</v>
      </c>
    </row>
    <row r="435" spans="1:2" ht="12.75">
      <c r="A435" s="29"/>
      <c r="B435" s="17"/>
    </row>
    <row r="436" spans="1:2" ht="12.75">
      <c r="A436" s="29"/>
      <c r="B436" s="17"/>
    </row>
    <row r="437" spans="1:2" ht="12.75">
      <c r="A437" s="29"/>
      <c r="B437" s="17"/>
    </row>
    <row r="438" spans="1:2" ht="12.75">
      <c r="A438" s="29"/>
      <c r="B438" s="17"/>
    </row>
    <row r="439" spans="1:4" ht="12.75">
      <c r="A439" s="20"/>
      <c r="B439" s="17"/>
      <c r="C439" s="3"/>
      <c r="D439" s="13"/>
    </row>
    <row r="440" spans="1:4" ht="12.75">
      <c r="A440" s="20"/>
      <c r="B440" s="17"/>
      <c r="C440" s="3"/>
      <c r="D440" s="13"/>
    </row>
    <row r="441" spans="1:5" ht="12.75">
      <c r="A441" s="29"/>
      <c r="B441" s="29"/>
      <c r="C441" s="3"/>
      <c r="D441" s="11" t="s">
        <v>18</v>
      </c>
      <c r="E441" s="98" t="s">
        <v>231</v>
      </c>
    </row>
    <row r="442" spans="1:5" ht="12.75">
      <c r="A442" s="20"/>
      <c r="B442" s="29"/>
      <c r="C442" s="3"/>
      <c r="D442" s="3" t="s">
        <v>184</v>
      </c>
      <c r="E442" s="69" t="s">
        <v>539</v>
      </c>
    </row>
    <row r="443" spans="1:5" ht="12.75">
      <c r="A443" s="20"/>
      <c r="B443" s="29"/>
      <c r="C443" s="3"/>
      <c r="D443" s="3"/>
      <c r="E443" s="69" t="s">
        <v>145</v>
      </c>
    </row>
    <row r="444" spans="1:5" ht="12.75">
      <c r="A444" s="20"/>
      <c r="B444" s="29"/>
      <c r="C444" s="3"/>
      <c r="D444" s="3"/>
      <c r="E444" s="69" t="s">
        <v>540</v>
      </c>
    </row>
    <row r="445" spans="1:5" ht="12.75">
      <c r="A445" s="26" t="s">
        <v>19</v>
      </c>
      <c r="B445" s="27" t="s">
        <v>20</v>
      </c>
      <c r="C445" s="1"/>
      <c r="D445" s="1" t="s">
        <v>21</v>
      </c>
      <c r="E445" s="89" t="s">
        <v>481</v>
      </c>
    </row>
    <row r="446" spans="1:5" ht="12.75">
      <c r="A446" s="28" t="s">
        <v>175</v>
      </c>
      <c r="B446" s="28"/>
      <c r="C446" s="7"/>
      <c r="D446" s="5" t="s">
        <v>273</v>
      </c>
      <c r="E446" s="91">
        <f>+E447+E450+E454</f>
        <v>1930336.73</v>
      </c>
    </row>
    <row r="447" spans="1:5" ht="12.75">
      <c r="A447" s="25"/>
      <c r="B447" s="49" t="s">
        <v>176</v>
      </c>
      <c r="C447" s="50"/>
      <c r="D447" s="63" t="s">
        <v>25</v>
      </c>
      <c r="E447" s="93">
        <f>E448</f>
        <v>750000</v>
      </c>
    </row>
    <row r="448" spans="1:5" ht="12.75">
      <c r="A448" s="29"/>
      <c r="B448" s="29"/>
      <c r="C448" s="3">
        <v>3110</v>
      </c>
      <c r="D448" s="13" t="s">
        <v>43</v>
      </c>
      <c r="E448" s="88">
        <v>750000</v>
      </c>
    </row>
    <row r="449" spans="1:4" ht="12.75">
      <c r="A449" s="29"/>
      <c r="B449" s="29"/>
      <c r="C449" s="3"/>
      <c r="D449" s="13"/>
    </row>
    <row r="450" spans="1:5" ht="12.75">
      <c r="A450" s="29"/>
      <c r="B450" s="49" t="s">
        <v>176</v>
      </c>
      <c r="C450" s="50"/>
      <c r="D450" s="63" t="s">
        <v>510</v>
      </c>
      <c r="E450" s="93">
        <f>SUM(E451:E452)</f>
        <v>1500</v>
      </c>
    </row>
    <row r="451" spans="1:5" ht="12.75">
      <c r="A451" s="29"/>
      <c r="B451" s="29"/>
      <c r="C451" s="3">
        <v>3110</v>
      </c>
      <c r="D451" s="13" t="s">
        <v>43</v>
      </c>
      <c r="E451" s="88">
        <v>1470</v>
      </c>
    </row>
    <row r="452" spans="1:5" ht="12.75">
      <c r="A452" s="29"/>
      <c r="B452" s="29"/>
      <c r="C452" s="6">
        <v>4210</v>
      </c>
      <c r="D452" s="2" t="s">
        <v>32</v>
      </c>
      <c r="E452" s="88">
        <v>30</v>
      </c>
    </row>
    <row r="453" spans="1:2" ht="12.75">
      <c r="A453" s="29"/>
      <c r="B453" s="29"/>
    </row>
    <row r="454" spans="1:5" s="52" customFormat="1" ht="12.75">
      <c r="A454" s="49"/>
      <c r="B454" s="49" t="s">
        <v>215</v>
      </c>
      <c r="C454" s="53"/>
      <c r="D454" s="52" t="s">
        <v>537</v>
      </c>
      <c r="E454" s="93">
        <f>SUM(E455:E460)</f>
        <v>1178836.73</v>
      </c>
    </row>
    <row r="455" spans="1:5" ht="12.75">
      <c r="A455" s="29"/>
      <c r="B455" s="29"/>
      <c r="C455" s="3">
        <v>3110</v>
      </c>
      <c r="D455" s="13" t="s">
        <v>43</v>
      </c>
      <c r="E455" s="88">
        <v>1143500</v>
      </c>
    </row>
    <row r="456" spans="1:5" ht="12.75">
      <c r="A456" s="29"/>
      <c r="B456" s="29"/>
      <c r="C456" s="6">
        <v>4010</v>
      </c>
      <c r="D456" t="s">
        <v>29</v>
      </c>
      <c r="E456" s="88">
        <v>14490</v>
      </c>
    </row>
    <row r="457" spans="1:5" ht="12.75">
      <c r="A457" s="29"/>
      <c r="B457" s="29"/>
      <c r="C457" s="6">
        <v>4110</v>
      </c>
      <c r="D457" t="s">
        <v>31</v>
      </c>
      <c r="E457" s="88">
        <v>2491.73</v>
      </c>
    </row>
    <row r="458" spans="1:5" ht="12.75">
      <c r="A458" s="29"/>
      <c r="B458" s="29"/>
      <c r="C458" s="6">
        <v>4120</v>
      </c>
      <c r="D458" t="s">
        <v>455</v>
      </c>
      <c r="E458" s="88">
        <v>355</v>
      </c>
    </row>
    <row r="459" spans="1:5" ht="12.75">
      <c r="A459" s="29"/>
      <c r="B459" s="29"/>
      <c r="C459" s="6">
        <v>4210</v>
      </c>
      <c r="D459" s="2" t="s">
        <v>32</v>
      </c>
      <c r="E459" s="88">
        <v>17000</v>
      </c>
    </row>
    <row r="460" spans="1:5" ht="12.75">
      <c r="A460" s="29"/>
      <c r="B460" s="29"/>
      <c r="C460" s="3">
        <v>4300</v>
      </c>
      <c r="D460" s="12" t="s">
        <v>123</v>
      </c>
      <c r="E460" s="88">
        <v>1000</v>
      </c>
    </row>
    <row r="461" spans="1:2" ht="12.75">
      <c r="A461" s="29"/>
      <c r="B461" s="29"/>
    </row>
    <row r="462" spans="1:5" s="52" customFormat="1" ht="12.75">
      <c r="A462" s="49" t="s">
        <v>392</v>
      </c>
      <c r="B462" s="49"/>
      <c r="C462" s="53"/>
      <c r="D462" s="52" t="s">
        <v>393</v>
      </c>
      <c r="E462" s="93">
        <f>E463+E480+E520</f>
        <v>15850156</v>
      </c>
    </row>
    <row r="463" spans="1:5" s="52" customFormat="1" ht="12.75">
      <c r="A463" s="49"/>
      <c r="B463" s="49" t="s">
        <v>399</v>
      </c>
      <c r="C463" s="53"/>
      <c r="D463" s="52" t="s">
        <v>387</v>
      </c>
      <c r="E463" s="93">
        <f>E464+E470</f>
        <v>8135732</v>
      </c>
    </row>
    <row r="464" spans="1:5" s="52" customFormat="1" ht="12.75">
      <c r="A464" s="49"/>
      <c r="B464" s="49"/>
      <c r="C464" s="53"/>
      <c r="D464" s="61" t="s">
        <v>275</v>
      </c>
      <c r="E464" s="93">
        <f>SUM(E465:E469)</f>
        <v>8100732</v>
      </c>
    </row>
    <row r="465" spans="1:5" ht="12.75">
      <c r="A465" s="29"/>
      <c r="B465" s="29"/>
      <c r="C465" s="3">
        <v>3110</v>
      </c>
      <c r="D465" s="13" t="s">
        <v>43</v>
      </c>
      <c r="E465" s="88">
        <v>8074000</v>
      </c>
    </row>
    <row r="466" spans="1:5" ht="12.75">
      <c r="A466" s="29"/>
      <c r="B466" s="29"/>
      <c r="C466" s="6">
        <v>4010</v>
      </c>
      <c r="D466" t="s">
        <v>29</v>
      </c>
      <c r="E466" s="88">
        <v>21700</v>
      </c>
    </row>
    <row r="467" spans="1:5" ht="12.75">
      <c r="A467" s="29"/>
      <c r="B467" s="29"/>
      <c r="C467" s="6">
        <v>4110</v>
      </c>
      <c r="D467" t="s">
        <v>31</v>
      </c>
      <c r="E467" s="88">
        <v>3700</v>
      </c>
    </row>
    <row r="468" spans="1:5" ht="12.75">
      <c r="A468" s="29"/>
      <c r="B468" s="29"/>
      <c r="C468" s="6">
        <v>4120</v>
      </c>
      <c r="D468" t="s">
        <v>455</v>
      </c>
      <c r="E468" s="88">
        <v>532</v>
      </c>
    </row>
    <row r="469" spans="1:5" ht="12.75">
      <c r="A469" s="29"/>
      <c r="B469" s="29"/>
      <c r="C469" s="3">
        <v>4300</v>
      </c>
      <c r="D469" s="12" t="s">
        <v>123</v>
      </c>
      <c r="E469" s="88">
        <v>800</v>
      </c>
    </row>
    <row r="470" spans="1:5" ht="12.75">
      <c r="A470" s="29"/>
      <c r="B470" s="29"/>
      <c r="C470" s="3"/>
      <c r="D470" s="61" t="s">
        <v>277</v>
      </c>
      <c r="E470" s="93">
        <f>SUM(E471:E476)</f>
        <v>35000</v>
      </c>
    </row>
    <row r="471" spans="1:5" ht="12.75">
      <c r="A471" s="29"/>
      <c r="B471" s="29"/>
      <c r="C471" s="3">
        <v>2910</v>
      </c>
      <c r="D471" s="13" t="s">
        <v>290</v>
      </c>
      <c r="E471" s="88">
        <v>29900</v>
      </c>
    </row>
    <row r="472" spans="1:4" ht="12.75">
      <c r="A472" s="29"/>
      <c r="B472" s="29"/>
      <c r="C472" s="3"/>
      <c r="D472" s="13" t="s">
        <v>291</v>
      </c>
    </row>
    <row r="473" spans="1:4" ht="12.75">
      <c r="A473" s="29"/>
      <c r="B473" s="29"/>
      <c r="C473" s="3"/>
      <c r="D473" s="13" t="s">
        <v>292</v>
      </c>
    </row>
    <row r="474" spans="1:4" ht="12.75">
      <c r="A474" s="29"/>
      <c r="B474" s="29"/>
      <c r="C474" s="3"/>
      <c r="D474" s="13" t="s">
        <v>303</v>
      </c>
    </row>
    <row r="475" spans="1:5" ht="12.75">
      <c r="A475" s="29"/>
      <c r="B475" s="29"/>
      <c r="C475" s="6">
        <v>4560</v>
      </c>
      <c r="D475" s="62" t="s">
        <v>294</v>
      </c>
      <c r="E475" s="88">
        <v>5100</v>
      </c>
    </row>
    <row r="476" spans="1:4" ht="12.75">
      <c r="A476" s="29"/>
      <c r="B476" s="29"/>
      <c r="D476" s="62" t="s">
        <v>291</v>
      </c>
    </row>
    <row r="477" spans="1:4" ht="12.75">
      <c r="A477" s="29"/>
      <c r="B477" s="29"/>
      <c r="D477" s="13" t="s">
        <v>292</v>
      </c>
    </row>
    <row r="478" spans="1:4" ht="12.75">
      <c r="A478" s="29"/>
      <c r="B478" s="29"/>
      <c r="D478" s="13" t="s">
        <v>303</v>
      </c>
    </row>
    <row r="479" spans="1:2" ht="13.5" customHeight="1">
      <c r="A479" s="29"/>
      <c r="B479" s="29"/>
    </row>
    <row r="480" spans="1:5" ht="13.5" customHeight="1">
      <c r="A480" s="29"/>
      <c r="B480" s="49" t="s">
        <v>400</v>
      </c>
      <c r="C480" s="50"/>
      <c r="D480" s="61" t="s">
        <v>248</v>
      </c>
      <c r="E480" s="93">
        <f>E483+E497+E510</f>
        <v>7633240</v>
      </c>
    </row>
    <row r="481" spans="1:4" ht="13.5" customHeight="1">
      <c r="A481" s="29"/>
      <c r="B481" s="49"/>
      <c r="C481" s="50"/>
      <c r="D481" s="61" t="s">
        <v>249</v>
      </c>
    </row>
    <row r="482" spans="1:4" ht="13.5" customHeight="1">
      <c r="A482" s="29"/>
      <c r="B482" s="49"/>
      <c r="C482" s="50"/>
      <c r="D482" s="61" t="s">
        <v>278</v>
      </c>
    </row>
    <row r="483" spans="1:5" ht="13.5" customHeight="1">
      <c r="A483" s="29"/>
      <c r="B483" s="49"/>
      <c r="C483" s="50"/>
      <c r="D483" s="61" t="s">
        <v>275</v>
      </c>
      <c r="E483" s="93">
        <f>SUM(E484:E496)</f>
        <v>7470240</v>
      </c>
    </row>
    <row r="484" spans="1:5" ht="13.5" customHeight="1">
      <c r="A484" s="29"/>
      <c r="B484" s="49"/>
      <c r="C484" s="6">
        <v>3020</v>
      </c>
      <c r="D484" t="s">
        <v>398</v>
      </c>
      <c r="E484" s="101">
        <v>2500</v>
      </c>
    </row>
    <row r="485" spans="1:5" ht="13.5" customHeight="1">
      <c r="A485" s="29"/>
      <c r="B485" s="29"/>
      <c r="C485" s="3">
        <v>3110</v>
      </c>
      <c r="D485" s="13" t="s">
        <v>43</v>
      </c>
      <c r="E485" s="101">
        <v>6896133</v>
      </c>
    </row>
    <row r="486" spans="1:5" ht="13.5" customHeight="1">
      <c r="A486" s="29"/>
      <c r="B486" s="29"/>
      <c r="C486" s="6">
        <v>4010</v>
      </c>
      <c r="D486" t="s">
        <v>29</v>
      </c>
      <c r="E486" s="101">
        <v>136000</v>
      </c>
    </row>
    <row r="487" spans="1:5" ht="13.5" customHeight="1">
      <c r="A487" s="29"/>
      <c r="B487" s="29"/>
      <c r="C487" s="6">
        <v>4040</v>
      </c>
      <c r="D487" t="s">
        <v>30</v>
      </c>
      <c r="E487" s="101">
        <v>23228</v>
      </c>
    </row>
    <row r="488" spans="1:5" ht="13.5" customHeight="1">
      <c r="A488" s="29"/>
      <c r="B488" s="29"/>
      <c r="C488" s="6">
        <v>4110</v>
      </c>
      <c r="D488" t="s">
        <v>31</v>
      </c>
      <c r="E488" s="101">
        <v>377184</v>
      </c>
    </row>
    <row r="489" spans="1:5" ht="13.5" customHeight="1">
      <c r="A489" s="29"/>
      <c r="B489" s="29"/>
      <c r="C489" s="6">
        <v>4120</v>
      </c>
      <c r="D489" t="s">
        <v>455</v>
      </c>
      <c r="E489" s="101">
        <v>3874</v>
      </c>
    </row>
    <row r="490" spans="1:5" ht="13.5" customHeight="1">
      <c r="A490" s="29"/>
      <c r="B490" s="29"/>
      <c r="C490" s="6">
        <v>4210</v>
      </c>
      <c r="D490" s="2" t="s">
        <v>32</v>
      </c>
      <c r="E490" s="101">
        <v>5000</v>
      </c>
    </row>
    <row r="491" spans="1:5" ht="13.5" customHeight="1">
      <c r="A491" s="29"/>
      <c r="B491" s="29"/>
      <c r="C491" s="6">
        <v>4260</v>
      </c>
      <c r="D491" s="2" t="s">
        <v>33</v>
      </c>
      <c r="E491" s="101">
        <v>12000</v>
      </c>
    </row>
    <row r="492" spans="1:5" ht="13.5" customHeight="1">
      <c r="A492" s="29"/>
      <c r="B492" s="29"/>
      <c r="C492" s="3">
        <v>4270</v>
      </c>
      <c r="D492" s="12" t="s">
        <v>243</v>
      </c>
      <c r="E492" s="101">
        <v>2000</v>
      </c>
    </row>
    <row r="493" spans="1:5" ht="13.5" customHeight="1">
      <c r="A493" s="29"/>
      <c r="B493" s="29"/>
      <c r="C493" s="3">
        <v>4300</v>
      </c>
      <c r="D493" s="12" t="s">
        <v>123</v>
      </c>
      <c r="E493" s="101">
        <v>6000</v>
      </c>
    </row>
    <row r="494" spans="1:5" ht="13.5" customHeight="1">
      <c r="A494" s="29"/>
      <c r="B494" s="29"/>
      <c r="C494" s="6">
        <v>4440</v>
      </c>
      <c r="D494" t="s">
        <v>60</v>
      </c>
      <c r="E494" s="101">
        <v>5821</v>
      </c>
    </row>
    <row r="495" spans="1:5" ht="13.5" customHeight="1">
      <c r="A495" s="29"/>
      <c r="B495" s="29"/>
      <c r="C495" s="6">
        <v>4700</v>
      </c>
      <c r="D495" t="s">
        <v>221</v>
      </c>
      <c r="E495" s="101">
        <v>500</v>
      </c>
    </row>
    <row r="496" spans="1:5" ht="13.5" customHeight="1">
      <c r="A496" s="29"/>
      <c r="B496" s="29"/>
      <c r="D496" t="s">
        <v>230</v>
      </c>
      <c r="E496" s="101"/>
    </row>
    <row r="497" spans="1:5" ht="13.5" customHeight="1">
      <c r="A497" s="29"/>
      <c r="B497" s="29"/>
      <c r="C497" s="3"/>
      <c r="D497" s="61" t="s">
        <v>276</v>
      </c>
      <c r="E497" s="93">
        <f>SUM(E498:E509)</f>
        <v>100000</v>
      </c>
    </row>
    <row r="498" spans="1:5" ht="13.5" customHeight="1">
      <c r="A498" s="29"/>
      <c r="B498" s="29"/>
      <c r="C498" s="6">
        <v>3020</v>
      </c>
      <c r="D498" t="s">
        <v>398</v>
      </c>
      <c r="E498" s="101">
        <v>500</v>
      </c>
    </row>
    <row r="499" spans="1:5" ht="13.5" customHeight="1">
      <c r="A499" s="29"/>
      <c r="B499" s="29"/>
      <c r="C499" s="6">
        <v>4010</v>
      </c>
      <c r="D499" t="s">
        <v>29</v>
      </c>
      <c r="E499" s="101">
        <v>59637</v>
      </c>
    </row>
    <row r="500" spans="1:5" ht="13.5" customHeight="1">
      <c r="A500" s="29"/>
      <c r="B500" s="29"/>
      <c r="C500" s="6">
        <v>4040</v>
      </c>
      <c r="D500" t="s">
        <v>30</v>
      </c>
      <c r="E500" s="101">
        <v>4000</v>
      </c>
    </row>
    <row r="501" spans="1:5" ht="13.5" customHeight="1">
      <c r="A501" s="29"/>
      <c r="B501" s="29"/>
      <c r="C501" s="6">
        <v>4110</v>
      </c>
      <c r="D501" t="s">
        <v>31</v>
      </c>
      <c r="E501" s="101">
        <v>10000</v>
      </c>
    </row>
    <row r="502" spans="1:5" ht="12.75">
      <c r="A502" s="29"/>
      <c r="B502" s="29"/>
      <c r="C502" s="6">
        <v>4120</v>
      </c>
      <c r="D502" t="s">
        <v>455</v>
      </c>
      <c r="E502" s="101">
        <v>1200</v>
      </c>
    </row>
    <row r="503" spans="1:5" ht="12.75">
      <c r="A503" s="29"/>
      <c r="B503" s="29"/>
      <c r="C503" s="6">
        <v>4210</v>
      </c>
      <c r="D503" s="2" t="s">
        <v>32</v>
      </c>
      <c r="E503" s="101">
        <v>3000</v>
      </c>
    </row>
    <row r="504" spans="1:5" ht="12.75">
      <c r="A504" s="29"/>
      <c r="B504" s="29"/>
      <c r="C504" s="6">
        <v>4260</v>
      </c>
      <c r="D504" s="2" t="s">
        <v>33</v>
      </c>
      <c r="E504" s="101">
        <v>5000</v>
      </c>
    </row>
    <row r="505" spans="1:5" ht="12.75">
      <c r="A505" s="29"/>
      <c r="B505" s="29"/>
      <c r="C505" s="3">
        <v>4270</v>
      </c>
      <c r="D505" s="12" t="s">
        <v>243</v>
      </c>
      <c r="E505" s="101">
        <v>500</v>
      </c>
    </row>
    <row r="506" spans="1:5" ht="12.75">
      <c r="A506" s="29"/>
      <c r="B506" s="29"/>
      <c r="C506" s="3">
        <v>4300</v>
      </c>
      <c r="D506" s="12" t="s">
        <v>123</v>
      </c>
      <c r="E506" s="101">
        <v>14000</v>
      </c>
    </row>
    <row r="507" spans="1:5" ht="12.75">
      <c r="A507" s="29"/>
      <c r="B507" s="29"/>
      <c r="C507" s="6">
        <v>4440</v>
      </c>
      <c r="D507" t="s">
        <v>60</v>
      </c>
      <c r="E507" s="101">
        <v>1663</v>
      </c>
    </row>
    <row r="508" spans="1:5" ht="12.75">
      <c r="A508" s="29"/>
      <c r="B508" s="29"/>
      <c r="C508" s="6">
        <v>4700</v>
      </c>
      <c r="D508" t="s">
        <v>221</v>
      </c>
      <c r="E508" s="101">
        <v>500</v>
      </c>
    </row>
    <row r="509" spans="1:4" ht="12.75">
      <c r="A509" s="29"/>
      <c r="B509" s="29"/>
      <c r="D509" t="s">
        <v>230</v>
      </c>
    </row>
    <row r="510" spans="1:5" ht="12.75">
      <c r="A510" s="29"/>
      <c r="B510" s="29"/>
      <c r="C510" s="3"/>
      <c r="D510" s="61" t="s">
        <v>277</v>
      </c>
      <c r="E510" s="93">
        <f>SUM(E511:E515)</f>
        <v>63000</v>
      </c>
    </row>
    <row r="511" spans="1:5" ht="12.75">
      <c r="A511" s="29"/>
      <c r="B511" s="29"/>
      <c r="C511" s="3">
        <v>2910</v>
      </c>
      <c r="D511" s="13" t="s">
        <v>290</v>
      </c>
      <c r="E511" s="88">
        <v>48000</v>
      </c>
    </row>
    <row r="512" spans="1:4" ht="12.75">
      <c r="A512" s="29"/>
      <c r="B512" s="29"/>
      <c r="C512" s="3"/>
      <c r="D512" s="13" t="s">
        <v>291</v>
      </c>
    </row>
    <row r="513" spans="1:4" ht="12.75">
      <c r="A513" s="29"/>
      <c r="B513" s="29"/>
      <c r="C513" s="3"/>
      <c r="D513" s="13" t="s">
        <v>292</v>
      </c>
    </row>
    <row r="514" spans="1:4" ht="12.75">
      <c r="A514" s="29"/>
      <c r="B514" s="29"/>
      <c r="C514" s="3"/>
      <c r="D514" s="13" t="s">
        <v>303</v>
      </c>
    </row>
    <row r="515" spans="1:5" ht="12.75">
      <c r="A515" s="29"/>
      <c r="B515" s="29"/>
      <c r="C515" s="6">
        <v>4560</v>
      </c>
      <c r="D515" s="62" t="s">
        <v>294</v>
      </c>
      <c r="E515" s="88">
        <v>15000</v>
      </c>
    </row>
    <row r="516" spans="1:4" ht="12.75">
      <c r="A516" s="29"/>
      <c r="B516" s="29"/>
      <c r="D516" s="62" t="s">
        <v>291</v>
      </c>
    </row>
    <row r="517" spans="1:4" ht="12.75">
      <c r="A517" s="29"/>
      <c r="B517" s="29"/>
      <c r="D517" s="13" t="s">
        <v>292</v>
      </c>
    </row>
    <row r="518" spans="1:4" ht="12.75">
      <c r="A518" s="29"/>
      <c r="B518" s="29"/>
      <c r="D518" s="13" t="s">
        <v>303</v>
      </c>
    </row>
    <row r="519" spans="1:4" ht="12.75">
      <c r="A519" s="29"/>
      <c r="B519" s="29"/>
      <c r="D519" s="13"/>
    </row>
    <row r="520" spans="1:5" ht="12.75">
      <c r="A520" s="29"/>
      <c r="B520" s="53">
        <v>85513</v>
      </c>
      <c r="C520" s="53"/>
      <c r="D520" s="52" t="s">
        <v>116</v>
      </c>
      <c r="E520" s="93">
        <f>E526</f>
        <v>81184</v>
      </c>
    </row>
    <row r="521" spans="1:4" ht="12.75">
      <c r="A521" s="29"/>
      <c r="B521" s="53"/>
      <c r="C521" s="53"/>
      <c r="D521" s="52" t="s">
        <v>428</v>
      </c>
    </row>
    <row r="522" spans="1:4" ht="12.75">
      <c r="A522" s="29"/>
      <c r="B522" s="53"/>
      <c r="C522" s="53"/>
      <c r="D522" s="52" t="s">
        <v>429</v>
      </c>
    </row>
    <row r="523" spans="1:4" ht="12.75">
      <c r="A523" s="29"/>
      <c r="B523" s="53"/>
      <c r="C523" s="53"/>
      <c r="D523" s="52" t="s">
        <v>430</v>
      </c>
    </row>
    <row r="524" spans="1:4" ht="12.75">
      <c r="A524" s="29"/>
      <c r="B524" s="53"/>
      <c r="C524" s="53"/>
      <c r="D524" s="52" t="s">
        <v>431</v>
      </c>
    </row>
    <row r="525" spans="1:4" ht="12.75">
      <c r="A525" s="29"/>
      <c r="B525" s="53"/>
      <c r="C525" s="53"/>
      <c r="D525" s="52" t="s">
        <v>432</v>
      </c>
    </row>
    <row r="526" spans="1:5" ht="12.75">
      <c r="A526" s="29"/>
      <c r="B526" s="6"/>
      <c r="C526" s="6">
        <v>4130</v>
      </c>
      <c r="D526" t="s">
        <v>114</v>
      </c>
      <c r="E526" s="88">
        <v>81184</v>
      </c>
    </row>
    <row r="527" spans="1:4" ht="12.75">
      <c r="A527" s="29"/>
      <c r="B527" s="29"/>
      <c r="C527" s="3"/>
      <c r="D527" s="13"/>
    </row>
    <row r="528" spans="1:5" ht="12.75">
      <c r="A528" s="7">
        <v>854</v>
      </c>
      <c r="B528" s="7"/>
      <c r="C528" s="7"/>
      <c r="D528" s="5" t="s">
        <v>39</v>
      </c>
      <c r="E528" s="93">
        <f>E529</f>
        <v>10000</v>
      </c>
    </row>
    <row r="529" spans="1:5" ht="12.75">
      <c r="A529" s="29"/>
      <c r="B529" s="29" t="s">
        <v>211</v>
      </c>
      <c r="C529" s="3"/>
      <c r="D529" s="13" t="s">
        <v>397</v>
      </c>
      <c r="E529" s="88">
        <f>E530</f>
        <v>10000</v>
      </c>
    </row>
    <row r="530" spans="1:5" ht="12.75">
      <c r="A530" s="29"/>
      <c r="B530" s="7"/>
      <c r="C530" s="6">
        <v>3240</v>
      </c>
      <c r="D530" t="s">
        <v>199</v>
      </c>
      <c r="E530" s="88">
        <v>10000</v>
      </c>
    </row>
    <row r="531" spans="1:5" ht="12.75">
      <c r="A531" s="29"/>
      <c r="B531" s="7"/>
      <c r="E531"/>
    </row>
    <row r="532" spans="1:5" ht="12.75">
      <c r="A532" s="29"/>
      <c r="B532" s="29"/>
      <c r="C532" s="3"/>
      <c r="D532" s="13"/>
      <c r="E532"/>
    </row>
    <row r="533" spans="1:5" ht="12.75">
      <c r="A533" s="29"/>
      <c r="B533" s="29"/>
      <c r="C533" s="3"/>
      <c r="D533" s="13"/>
      <c r="E533"/>
    </row>
    <row r="534" spans="1:5" ht="12.75">
      <c r="A534" s="29"/>
      <c r="B534" s="29"/>
      <c r="C534" s="3"/>
      <c r="D534" s="13"/>
      <c r="E534"/>
    </row>
    <row r="535" spans="1:4" ht="12.75">
      <c r="A535" s="29"/>
      <c r="B535" s="29"/>
      <c r="C535" s="3"/>
      <c r="D535" s="13"/>
    </row>
    <row r="536" spans="1:4" ht="12.75">
      <c r="A536" s="29"/>
      <c r="B536" s="29"/>
      <c r="C536" s="3"/>
      <c r="D536" s="13"/>
    </row>
    <row r="537" spans="1:4" ht="12.75">
      <c r="A537" s="29"/>
      <c r="B537" s="29"/>
      <c r="C537" s="3"/>
      <c r="D537" s="13"/>
    </row>
    <row r="538" spans="4:5" ht="12.75">
      <c r="D538" s="7" t="s">
        <v>18</v>
      </c>
      <c r="E538" s="88" t="s">
        <v>231</v>
      </c>
    </row>
    <row r="539" spans="4:5" ht="12.75">
      <c r="D539" s="7"/>
      <c r="E539" s="69" t="s">
        <v>539</v>
      </c>
    </row>
    <row r="540" spans="4:5" ht="12.75">
      <c r="D540" s="6" t="s">
        <v>100</v>
      </c>
      <c r="E540" s="69" t="s">
        <v>145</v>
      </c>
    </row>
    <row r="541" spans="4:5" ht="12.75">
      <c r="D541" s="6"/>
      <c r="E541" s="69" t="s">
        <v>540</v>
      </c>
    </row>
    <row r="542" spans="1:5" ht="12.75">
      <c r="A542" s="26" t="s">
        <v>19</v>
      </c>
      <c r="B542" s="27" t="s">
        <v>20</v>
      </c>
      <c r="C542" s="1"/>
      <c r="D542" s="1" t="s">
        <v>21</v>
      </c>
      <c r="E542" s="89" t="s">
        <v>481</v>
      </c>
    </row>
    <row r="543" spans="1:5" ht="12.75">
      <c r="A543" s="28" t="s">
        <v>49</v>
      </c>
      <c r="B543" s="28"/>
      <c r="C543" s="11"/>
      <c r="D543" s="22" t="s">
        <v>124</v>
      </c>
      <c r="E543" s="99">
        <f>E544</f>
        <v>1007</v>
      </c>
    </row>
    <row r="544" spans="1:5" ht="12.75">
      <c r="A544" s="29"/>
      <c r="B544" s="49" t="s">
        <v>118</v>
      </c>
      <c r="C544" s="50"/>
      <c r="D544" s="61" t="s">
        <v>119</v>
      </c>
      <c r="E544" s="93">
        <f>E545</f>
        <v>1007</v>
      </c>
    </row>
    <row r="545" spans="1:5" ht="12.75">
      <c r="A545" s="29"/>
      <c r="B545" s="29"/>
      <c r="C545" s="3">
        <v>2850</v>
      </c>
      <c r="D545" s="13" t="s">
        <v>120</v>
      </c>
      <c r="E545" s="88">
        <v>1007</v>
      </c>
    </row>
    <row r="546" spans="1:4" ht="12.75">
      <c r="A546" s="29"/>
      <c r="B546" s="29"/>
      <c r="C546" s="3"/>
      <c r="D546" s="13" t="s">
        <v>121</v>
      </c>
    </row>
    <row r="547" spans="1:5" ht="12.75">
      <c r="A547" s="21" t="s">
        <v>53</v>
      </c>
      <c r="B547" s="28"/>
      <c r="C547" s="11"/>
      <c r="D547" s="36" t="s">
        <v>147</v>
      </c>
      <c r="E547" s="99">
        <f>E548</f>
        <v>9400</v>
      </c>
    </row>
    <row r="548" spans="1:5" ht="12.75">
      <c r="A548" s="28"/>
      <c r="B548" s="49" t="s">
        <v>58</v>
      </c>
      <c r="C548" s="50"/>
      <c r="D548" s="63" t="s">
        <v>59</v>
      </c>
      <c r="E548" s="95">
        <f>SUM(E549:E551)</f>
        <v>9400</v>
      </c>
    </row>
    <row r="549" spans="1:5" ht="12.75">
      <c r="A549" s="28"/>
      <c r="B549" s="29"/>
      <c r="C549" s="6">
        <v>4300</v>
      </c>
      <c r="D549" t="s">
        <v>35</v>
      </c>
      <c r="E549" s="100">
        <v>7000</v>
      </c>
    </row>
    <row r="550" spans="1:5" ht="12.75">
      <c r="A550" s="28"/>
      <c r="B550" s="29"/>
      <c r="C550" s="3">
        <v>4510</v>
      </c>
      <c r="D550" s="17" t="s">
        <v>207</v>
      </c>
      <c r="E550" s="100"/>
    </row>
    <row r="551" spans="1:5" ht="12.75">
      <c r="A551" s="28"/>
      <c r="B551" s="28"/>
      <c r="C551" s="3">
        <v>4610</v>
      </c>
      <c r="D551" s="13" t="s">
        <v>246</v>
      </c>
      <c r="E551" s="100">
        <v>2400</v>
      </c>
    </row>
    <row r="552" spans="1:5" ht="12.75">
      <c r="A552" s="34" t="s">
        <v>101</v>
      </c>
      <c r="B552" s="34"/>
      <c r="C552" s="7"/>
      <c r="D552" s="5" t="s">
        <v>102</v>
      </c>
      <c r="E552" s="91">
        <f>SUM(E555:E557)</f>
        <v>615000</v>
      </c>
    </row>
    <row r="553" spans="1:5" ht="12.75">
      <c r="A553" s="30"/>
      <c r="B553" s="64" t="s">
        <v>104</v>
      </c>
      <c r="C553" s="53"/>
      <c r="D553" s="52" t="s">
        <v>105</v>
      </c>
      <c r="E553" s="93">
        <f>SUM(E557:E557)</f>
        <v>605000</v>
      </c>
    </row>
    <row r="554" spans="1:4" ht="12.75">
      <c r="A554" s="30"/>
      <c r="B554" s="30"/>
      <c r="D554" t="s">
        <v>106</v>
      </c>
    </row>
    <row r="555" spans="1:5" ht="12.75">
      <c r="A555" s="30"/>
      <c r="B555" s="30"/>
      <c r="C555" s="6">
        <v>8090</v>
      </c>
      <c r="D555" t="s">
        <v>464</v>
      </c>
      <c r="E555" s="88">
        <v>10000</v>
      </c>
    </row>
    <row r="556" spans="1:4" ht="12.75">
      <c r="A556" s="30"/>
      <c r="B556" s="30"/>
      <c r="D556" t="s">
        <v>465</v>
      </c>
    </row>
    <row r="557" spans="1:5" ht="12.75">
      <c r="A557" s="30"/>
      <c r="B557" s="30"/>
      <c r="C557" s="6">
        <v>8110</v>
      </c>
      <c r="D557" t="s">
        <v>265</v>
      </c>
      <c r="E557" s="88">
        <v>605000</v>
      </c>
    </row>
    <row r="558" spans="1:4" ht="12.75">
      <c r="A558" s="30"/>
      <c r="B558" s="30"/>
      <c r="D558" t="s">
        <v>266</v>
      </c>
    </row>
    <row r="559" spans="1:4" ht="12.75">
      <c r="A559" s="30"/>
      <c r="B559" s="30"/>
      <c r="D559" t="s">
        <v>267</v>
      </c>
    </row>
    <row r="560" spans="1:5" ht="12.75">
      <c r="A560" s="34" t="s">
        <v>107</v>
      </c>
      <c r="B560" s="34"/>
      <c r="C560" s="7"/>
      <c r="D560" s="5" t="s">
        <v>108</v>
      </c>
      <c r="E560" s="91">
        <f>SUM(+E561+E564)</f>
        <v>1163000</v>
      </c>
    </row>
    <row r="561" spans="1:5" ht="12.75">
      <c r="A561" s="30"/>
      <c r="B561" s="64" t="s">
        <v>103</v>
      </c>
      <c r="C561" s="53"/>
      <c r="D561" s="52" t="s">
        <v>112</v>
      </c>
      <c r="E561" s="93">
        <f>SUM(E562:E563)</f>
        <v>130000</v>
      </c>
    </row>
    <row r="562" spans="1:5" ht="12.75">
      <c r="A562" s="30"/>
      <c r="B562" s="30"/>
      <c r="C562" s="6">
        <v>4300</v>
      </c>
      <c r="D562" t="s">
        <v>35</v>
      </c>
      <c r="E562" s="88">
        <v>40000</v>
      </c>
    </row>
    <row r="563" spans="1:5" ht="12.75">
      <c r="A563" s="30"/>
      <c r="B563" s="30"/>
      <c r="C563" s="6">
        <v>4530</v>
      </c>
      <c r="D563" t="s">
        <v>227</v>
      </c>
      <c r="E563" s="88">
        <v>90000</v>
      </c>
    </row>
    <row r="564" spans="1:5" ht="12.75">
      <c r="A564" s="30"/>
      <c r="B564" s="64" t="s">
        <v>109</v>
      </c>
      <c r="C564" s="53"/>
      <c r="D564" s="52" t="s">
        <v>110</v>
      </c>
      <c r="E564" s="93">
        <f>SUM(E565:E566)</f>
        <v>1033000</v>
      </c>
    </row>
    <row r="565" spans="1:5" ht="12.75">
      <c r="A565" s="30"/>
      <c r="B565" s="30"/>
      <c r="C565" s="6">
        <v>4810</v>
      </c>
      <c r="D565" t="s">
        <v>111</v>
      </c>
      <c r="E565" s="88">
        <v>833000</v>
      </c>
    </row>
    <row r="566" spans="1:5" ht="12.75">
      <c r="A566" s="30"/>
      <c r="B566" s="30"/>
      <c r="C566" s="6">
        <v>6800</v>
      </c>
      <c r="D566" t="s">
        <v>311</v>
      </c>
      <c r="E566" s="88">
        <v>200000</v>
      </c>
    </row>
    <row r="567" spans="1:5" ht="12.75">
      <c r="A567" s="64" t="s">
        <v>175</v>
      </c>
      <c r="B567" s="64"/>
      <c r="C567" s="53"/>
      <c r="D567" s="52" t="s">
        <v>173</v>
      </c>
      <c r="E567" s="93">
        <f>+E584+E568+E577</f>
        <v>15000</v>
      </c>
    </row>
    <row r="568" spans="1:5" s="66" customFormat="1" ht="12.75">
      <c r="A568" s="113"/>
      <c r="B568" s="53">
        <v>85213</v>
      </c>
      <c r="C568" s="53"/>
      <c r="D568" s="52" t="s">
        <v>116</v>
      </c>
      <c r="E568" s="93">
        <f>E573</f>
        <v>500</v>
      </c>
    </row>
    <row r="569" spans="1:5" s="66" customFormat="1" ht="12.75">
      <c r="A569" s="113"/>
      <c r="B569" s="67"/>
      <c r="C569" s="67"/>
      <c r="D569" s="66" t="s">
        <v>279</v>
      </c>
      <c r="E569" s="101"/>
    </row>
    <row r="570" spans="1:5" s="66" customFormat="1" ht="12.75">
      <c r="A570" s="113"/>
      <c r="B570" s="67"/>
      <c r="C570" s="67"/>
      <c r="D570" s="66" t="s">
        <v>280</v>
      </c>
      <c r="E570" s="101"/>
    </row>
    <row r="571" spans="1:5" s="66" customFormat="1" ht="12.75">
      <c r="A571" s="113"/>
      <c r="B571" s="67"/>
      <c r="C571" s="67"/>
      <c r="D571" s="66" t="s">
        <v>282</v>
      </c>
      <c r="E571" s="101"/>
    </row>
    <row r="572" spans="1:5" s="66" customFormat="1" ht="12.75">
      <c r="A572" s="113"/>
      <c r="B572" s="67"/>
      <c r="C572" s="67"/>
      <c r="D572" s="66" t="s">
        <v>281</v>
      </c>
      <c r="E572" s="101"/>
    </row>
    <row r="573" spans="1:5" ht="12.75">
      <c r="A573" s="64"/>
      <c r="B573" s="53"/>
      <c r="C573" s="3">
        <v>2910</v>
      </c>
      <c r="D573" s="13" t="s">
        <v>290</v>
      </c>
      <c r="E573" s="101">
        <v>500</v>
      </c>
    </row>
    <row r="574" spans="1:5" ht="12.75">
      <c r="A574" s="64"/>
      <c r="B574" s="53"/>
      <c r="C574" s="3"/>
      <c r="D574" s="13" t="s">
        <v>291</v>
      </c>
      <c r="E574" s="93"/>
    </row>
    <row r="575" spans="1:5" ht="12.75">
      <c r="A575" s="64"/>
      <c r="B575" s="53"/>
      <c r="C575" s="3"/>
      <c r="D575" s="13" t="s">
        <v>292</v>
      </c>
      <c r="E575" s="93"/>
    </row>
    <row r="576" spans="1:5" ht="12.75">
      <c r="A576" s="64"/>
      <c r="B576" s="53"/>
      <c r="C576" s="3"/>
      <c r="D576" s="13" t="s">
        <v>419</v>
      </c>
      <c r="E576" s="93"/>
    </row>
    <row r="577" spans="1:5" ht="12.75">
      <c r="A577" s="64"/>
      <c r="B577" s="53">
        <v>85214</v>
      </c>
      <c r="C577" s="53"/>
      <c r="D577" s="52" t="s">
        <v>258</v>
      </c>
      <c r="E577" s="93">
        <f>E579</f>
        <v>4500</v>
      </c>
    </row>
    <row r="578" spans="1:5" ht="12.75">
      <c r="A578" s="64"/>
      <c r="B578" s="6"/>
      <c r="D578" t="s">
        <v>212</v>
      </c>
      <c r="E578" s="101"/>
    </row>
    <row r="579" spans="1:5" ht="12.75">
      <c r="A579" s="64"/>
      <c r="B579" s="53"/>
      <c r="C579" s="3">
        <v>2910</v>
      </c>
      <c r="D579" s="13" t="s">
        <v>290</v>
      </c>
      <c r="E579" s="101">
        <v>4500</v>
      </c>
    </row>
    <row r="580" spans="1:5" ht="12.75">
      <c r="A580" s="64"/>
      <c r="B580" s="53"/>
      <c r="C580" s="3"/>
      <c r="D580" s="13" t="s">
        <v>291</v>
      </c>
      <c r="E580" s="93"/>
    </row>
    <row r="581" spans="1:5" ht="12.75">
      <c r="A581" s="64"/>
      <c r="B581" s="53"/>
      <c r="C581" s="3"/>
      <c r="D581" s="13" t="s">
        <v>292</v>
      </c>
      <c r="E581" s="93"/>
    </row>
    <row r="582" spans="1:5" ht="12.75">
      <c r="A582" s="64"/>
      <c r="B582" s="53"/>
      <c r="C582" s="3"/>
      <c r="D582" s="13" t="s">
        <v>293</v>
      </c>
      <c r="E582" s="93"/>
    </row>
    <row r="583" spans="1:5" ht="12.75">
      <c r="A583" s="64"/>
      <c r="B583" s="53"/>
      <c r="C583" s="3"/>
      <c r="D583" s="13" t="s">
        <v>288</v>
      </c>
      <c r="E583" s="93"/>
    </row>
    <row r="584" spans="1:5" ht="12.75">
      <c r="A584" s="30"/>
      <c r="B584" s="64" t="s">
        <v>321</v>
      </c>
      <c r="C584" s="53"/>
      <c r="D584" s="118" t="s">
        <v>263</v>
      </c>
      <c r="E584" s="93">
        <f>E585</f>
        <v>10000</v>
      </c>
    </row>
    <row r="585" spans="1:5" ht="12.75">
      <c r="A585" s="30"/>
      <c r="B585" s="30"/>
      <c r="C585" s="3">
        <v>2910</v>
      </c>
      <c r="D585" s="13" t="s">
        <v>290</v>
      </c>
      <c r="E585" s="88">
        <v>10000</v>
      </c>
    </row>
    <row r="586" spans="1:4" ht="12.75">
      <c r="A586" s="30"/>
      <c r="B586" s="30"/>
      <c r="C586" s="3"/>
      <c r="D586" s="13" t="s">
        <v>291</v>
      </c>
    </row>
    <row r="587" spans="1:4" ht="12.75">
      <c r="A587" s="30"/>
      <c r="B587" s="30"/>
      <c r="C587" s="3"/>
      <c r="D587" s="13" t="s">
        <v>292</v>
      </c>
    </row>
    <row r="588" spans="1:4" ht="12.75">
      <c r="A588" s="30"/>
      <c r="B588" s="30"/>
      <c r="C588" s="3"/>
      <c r="D588" s="13" t="s">
        <v>293</v>
      </c>
    </row>
    <row r="589" spans="1:5" ht="12.75">
      <c r="A589" s="30"/>
      <c r="B589" s="30"/>
      <c r="C589" s="3"/>
      <c r="D589" s="13" t="s">
        <v>288</v>
      </c>
      <c r="E589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2022-03-28T08:11:47Z</cp:lastPrinted>
  <dcterms:created xsi:type="dcterms:W3CDTF">2014-09-04T08:28:49Z</dcterms:created>
  <dcterms:modified xsi:type="dcterms:W3CDTF">2022-04-14T09:27:27Z</dcterms:modified>
  <cp:category/>
  <cp:version/>
  <cp:contentType/>
  <cp:contentStatus/>
</cp:coreProperties>
</file>