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2" sheetId="1" r:id="rId1"/>
    <sheet name="Plan 2022r." sheetId="2" r:id="rId2"/>
    <sheet name="Plan 2022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<sst xmlns="http://schemas.openxmlformats.org/spreadsheetml/2006/main" count="918" uniqueCount="390">
  <si>
    <t>Dz</t>
  </si>
  <si>
    <t>Pozostała działalność</t>
  </si>
  <si>
    <t>Szkoły podstawowe</t>
  </si>
  <si>
    <t>Usługi opiekuńcze</t>
  </si>
  <si>
    <t>Ośrodek Sportu i Rekreacji</t>
  </si>
  <si>
    <t>Gimnazja</t>
  </si>
  <si>
    <t>Rozdział</t>
  </si>
  <si>
    <t>Par.</t>
  </si>
  <si>
    <t>Nazwa paragrafu</t>
  </si>
  <si>
    <t>Kwota planu</t>
  </si>
  <si>
    <t>Miejski Zespół Obsługi Szkół i Przedszkoli</t>
  </si>
  <si>
    <t>Zadania własne</t>
  </si>
  <si>
    <t>Środowiskowy Dom Samopomocy</t>
  </si>
  <si>
    <t>Miejski Ośrodek Pomocy Społecznej</t>
  </si>
  <si>
    <t>Żłobek Miejski</t>
  </si>
  <si>
    <t>Załącznik Nr 10</t>
  </si>
  <si>
    <t>Załącznik Nr 12</t>
  </si>
  <si>
    <t>Załącznik Nr 13</t>
  </si>
  <si>
    <t>Załącznik Nr 17</t>
  </si>
  <si>
    <t>Załącznik Nr 11</t>
  </si>
  <si>
    <t>Ochrona zdrowia</t>
  </si>
  <si>
    <t>Przeciwdziałanie alkoholizmowi</t>
  </si>
  <si>
    <t>Urząd Miejski w Turku</t>
  </si>
  <si>
    <t>Dz.</t>
  </si>
  <si>
    <t>Rozdz.</t>
  </si>
  <si>
    <t>Nazwa działu</t>
  </si>
  <si>
    <t>Gospodarka gruntami i nieruchomościami</t>
  </si>
  <si>
    <t>Dodatki mieszkaniowe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</si>
  <si>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</si>
  <si>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</si>
  <si>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</si>
  <si>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</si>
  <si>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</si>
  <si>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</si>
  <si>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</si>
  <si>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</si>
  <si>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</si>
  <si>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</si>
  <si>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</si>
  <si>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</si>
  <si>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</si>
  <si>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</si>
  <si>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</si>
  <si>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</si>
  <si>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</si>
  <si>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</si>
  <si>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Instytucje kultury fizycznej</t>
  </si>
  <si>
    <t>Podatek od nieruchomości</t>
  </si>
  <si>
    <t>750</t>
  </si>
  <si>
    <t>900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</si>
  <si>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</si>
  <si>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</si>
  <si>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</si>
  <si>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</si>
  <si>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</si>
  <si>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</si>
  <si>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</si>
  <si>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</si>
  <si>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</si>
  <si>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</si>
  <si>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</si>
  <si>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</si>
  <si>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</si>
  <si>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</si>
  <si>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</si>
  <si>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Utrzymanie zieleni w miastach i gminach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</si>
  <si>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</si>
  <si>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</si>
  <si>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</si>
  <si>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</si>
  <si>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</si>
  <si>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</si>
  <si>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</si>
  <si>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</si>
  <si>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</si>
  <si>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</si>
  <si>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</si>
  <si>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</si>
  <si>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</si>
  <si>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</si>
  <si>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</si>
  <si>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</si>
  <si>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</si>
  <si>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</si>
  <si>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</si>
  <si>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</si>
  <si>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</si>
  <si>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</si>
  <si>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</si>
  <si>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</si>
  <si>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</si>
  <si>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</si>
  <si>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</si>
  <si>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Zakup usług pozostałych </t>
  </si>
  <si>
    <t>Załącznik Nr 1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</si>
  <si>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</si>
  <si>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</si>
  <si>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</si>
  <si>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</si>
  <si>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</si>
  <si>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</si>
  <si>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</si>
  <si>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Urzędy gmin/miast i miast na prawach powiatu/</t>
  </si>
  <si>
    <t>Wpływy z innych opłat stanowiących dochody jednostek</t>
  </si>
  <si>
    <t>samorządu terytprialnego na podstawie ustaw</t>
  </si>
  <si>
    <t>Wpływy z opłat za zezwolenia na sprzedaż alkoholu</t>
  </si>
  <si>
    <t xml:space="preserve">Ośrodki wsparcia </t>
  </si>
  <si>
    <t>Usługi opiekuńcze i specjalistyczne usługi opiekuńcz.</t>
  </si>
  <si>
    <t>Burmistrza Miasta Turku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</si>
  <si>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</si>
  <si>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</si>
  <si>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</si>
  <si>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</si>
  <si>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</si>
  <si>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</si>
  <si>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</si>
  <si>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</si>
  <si>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</si>
  <si>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</si>
  <si>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</si>
  <si>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</si>
  <si>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</si>
  <si>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</si>
  <si>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</si>
  <si>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</si>
  <si>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</si>
  <si>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</si>
  <si>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</si>
  <si>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</si>
  <si>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</si>
  <si>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</si>
  <si>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</si>
  <si>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</si>
  <si>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</si>
  <si>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</si>
  <si>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</si>
  <si>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</si>
  <si>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Domy pomocy społecznej</t>
  </si>
  <si>
    <t>2030</t>
  </si>
  <si>
    <t>własnych zadań bieżących gmin/związków gmin/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</si>
  <si>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</si>
  <si>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</si>
  <si>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</si>
  <si>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</si>
  <si>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</si>
  <si>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</si>
  <si>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</si>
  <si>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</si>
  <si>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</si>
  <si>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</si>
  <si>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</si>
  <si>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</si>
  <si>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</si>
  <si>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</si>
  <si>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</si>
  <si>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</si>
  <si>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0760</t>
  </si>
  <si>
    <t>85415</t>
  </si>
  <si>
    <t>ubezpieczenia emerytalne i rentowe</t>
  </si>
  <si>
    <t>Zwalczanie narkomanii</t>
  </si>
  <si>
    <t>85295</t>
  </si>
  <si>
    <t>terytorialnego</t>
  </si>
  <si>
    <t xml:space="preserve"> Dochody gminy</t>
  </si>
  <si>
    <t xml:space="preserve"> w tym:</t>
  </si>
  <si>
    <t>Zakup usług zdrowotnych</t>
  </si>
  <si>
    <t xml:space="preserve">Szkolenie pracowników niebędących członkami służby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</si>
  <si>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</si>
  <si>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</si>
  <si>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</si>
  <si>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</si>
  <si>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</si>
  <si>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</si>
  <si>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</si>
  <si>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</si>
  <si>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i pomieszczenia garażowe</t>
  </si>
  <si>
    <t>0690</t>
  </si>
  <si>
    <t>Wpływy z różnych opłat</t>
  </si>
  <si>
    <t>Wpływy z innych lokalnych opłat pobieranych przez jednostki</t>
  </si>
  <si>
    <t>samorzadu terytorialnego na podstawie odrębnych ustaw</t>
  </si>
  <si>
    <t xml:space="preserve">Zakup usług remontowych </t>
  </si>
  <si>
    <t xml:space="preserve">Opłaty za administrowanie i czynsze za budynki, lokale 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</si>
  <si>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</si>
  <si>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</si>
  <si>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</si>
  <si>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</si>
  <si>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</si>
  <si>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 xml:space="preserve">Zasiłki i pomoc naturze oraz składki na </t>
  </si>
  <si>
    <t>Pomoc społeczna/zadania własne/</t>
  </si>
  <si>
    <t>Zasiłki stałe</t>
  </si>
  <si>
    <t>Część rónoważąca subwencji ogólnej dla gmin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</si>
  <si>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</si>
  <si>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</si>
  <si>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</si>
  <si>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</si>
  <si>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</si>
  <si>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</si>
  <si>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</si>
  <si>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</si>
  <si>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</si>
  <si>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</si>
  <si>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</si>
  <si>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</si>
  <si>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</si>
  <si>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</si>
  <si>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</si>
  <si>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</si>
  <si>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</si>
  <si>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</si>
  <si>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</si>
  <si>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</si>
  <si>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</si>
  <si>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</si>
  <si>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</si>
  <si>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</si>
  <si>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</si>
  <si>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</si>
  <si>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</si>
  <si>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</si>
  <si>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</si>
  <si>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ustawy, pobranych nienależnie lub w nadmiernej wysok.</t>
  </si>
  <si>
    <t xml:space="preserve">Kultura fizyczna 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</si>
  <si>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</si>
  <si>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</si>
  <si>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</si>
  <si>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</si>
  <si>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</si>
  <si>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</si>
  <si>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</si>
  <si>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</si>
  <si>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</si>
  <si>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Rodziny zastepcze</t>
  </si>
  <si>
    <t>Wspieranie rodziny</t>
  </si>
  <si>
    <t>Opłaty na rzecz budżetów jednostek samorządu terytorialnego</t>
  </si>
  <si>
    <t>PRZETWÓRSTWO PRZEMYSŁOWE</t>
  </si>
  <si>
    <t>Rozwój przedsiebiorczości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</si>
  <si>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</si>
  <si>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</si>
  <si>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</si>
  <si>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</si>
  <si>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</si>
  <si>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</si>
  <si>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</si>
  <si>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</si>
  <si>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</si>
  <si>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</si>
  <si>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</si>
  <si>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</si>
  <si>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</si>
  <si>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</si>
  <si>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</si>
  <si>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</si>
  <si>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</si>
  <si>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</si>
  <si>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</si>
  <si>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</si>
  <si>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</si>
  <si>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Cmentarze</t>
  </si>
  <si>
    <t>85205</t>
  </si>
  <si>
    <t>Zadania w zakresie przeciwdziałania przemocy w rodzinie</t>
  </si>
  <si>
    <t xml:space="preserve">Szkolenie pracowników niebędących człon. służby cywil. 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</si>
  <si>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</si>
  <si>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</si>
  <si>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</si>
  <si>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</si>
  <si>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</si>
  <si>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</si>
  <si>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</si>
  <si>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</si>
  <si>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Wspólna obsługa jednostek samorzadu terytorialnego</t>
  </si>
  <si>
    <t>Administracja publiczna</t>
  </si>
  <si>
    <t>RODZINA</t>
  </si>
  <si>
    <t>855</t>
  </si>
  <si>
    <t>Rodzina</t>
  </si>
  <si>
    <t>Pomoc materialna dla uczniów o charakterze socjalnym</t>
  </si>
  <si>
    <t>Wydatki osobowe nie zaliczone do wynagrodzeń</t>
  </si>
  <si>
    <t>85501</t>
  </si>
  <si>
    <t>85502</t>
  </si>
  <si>
    <t>Karta Dużej Rodziny</t>
  </si>
  <si>
    <t>85508</t>
  </si>
  <si>
    <t>Pomoc w zakresie dożywiania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</si>
  <si>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</si>
  <si>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</si>
  <si>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</si>
  <si>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</si>
  <si>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</si>
  <si>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</si>
  <si>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</si>
  <si>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</si>
  <si>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</si>
  <si>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</si>
  <si>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</si>
  <si>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</si>
  <si>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</si>
  <si>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Szkoła Podstawowa Nr 5</t>
  </si>
  <si>
    <t>Załącznik Nr 3</t>
  </si>
  <si>
    <t>Szkoła Podstawowa Nr 1</t>
  </si>
  <si>
    <t>Załącznik Nr 2</t>
  </si>
  <si>
    <t>Szkoła Podstawowa Nr 4</t>
  </si>
  <si>
    <t>ustawy, pobranych nienależnie lub w nadmiernej wysokości</t>
  </si>
  <si>
    <t xml:space="preserve">Zarządzenia Nr </t>
  </si>
  <si>
    <t xml:space="preserve">z dnia 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</si>
  <si>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</si>
  <si>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</si>
  <si>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</si>
  <si>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</si>
  <si>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</si>
  <si>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</si>
  <si>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</si>
  <si>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</si>
  <si>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</si>
  <si>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</si>
  <si>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</si>
  <si>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</si>
  <si>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</si>
  <si>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</si>
  <si>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</si>
  <si>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ubespieczenia emerytalne i rentowe</t>
  </si>
  <si>
    <t>Wpaty na PPK finansowane przez podmiot zatrudniajacy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</si>
  <si>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</si>
  <si>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</si>
  <si>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</si>
  <si>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</si>
  <si>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</si>
  <si>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</si>
  <si>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</si>
  <si>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Składki na Fundusz Pracy oraz Fundusz Solidarnościowy</t>
  </si>
  <si>
    <t>Ochrona powietrza atmosferycznego i klimatu</t>
  </si>
  <si>
    <t>TRANSPORT I ŁĄCZNOŚĆ</t>
  </si>
  <si>
    <t>Pozostała działaność - Turkowski Klub Senior +</t>
  </si>
  <si>
    <t>Udziały gmin w podatkach stanowiacych  dochód budżetu państwa</t>
  </si>
  <si>
    <t>Wywy ze zwrotów dotacji oraz płatności, w tym wykorzystanych</t>
  </si>
  <si>
    <t>niezgodnie z przeznaczeniem lub  wykorzystanych</t>
  </si>
  <si>
    <t xml:space="preserve"> z naruszeniem procedur, o których mowa w art.. 184 ustawy,</t>
  </si>
  <si>
    <t>pobranych nienależnie lub w nadmiernej wysokości</t>
  </si>
  <si>
    <t xml:space="preserve">Środki z Funduszu Przeciwdziałania COVID-19 na finansowanie </t>
  </si>
  <si>
    <t>2460</t>
  </si>
  <si>
    <t xml:space="preserve">Środki otrzymane od pozostałych jednostek zaliczanych do sektora </t>
  </si>
  <si>
    <t>finansów publicznychna reliazacje zadań biezacych jednostek</t>
  </si>
  <si>
    <t>zaliczanych do sektora finansów publicznych</t>
  </si>
  <si>
    <t>Plan wydatków na rok 2022</t>
  </si>
  <si>
    <t xml:space="preserve">do Zarządzenia Nr </t>
  </si>
  <si>
    <t>Plan wydatków na 2022r.</t>
  </si>
  <si>
    <t xml:space="preserve"> Plan dochodów na rok 2022</t>
  </si>
  <si>
    <t>Plan 2022r.</t>
  </si>
  <si>
    <t>Płatne parkowanie</t>
  </si>
  <si>
    <t>Gospodarka mieszkaniowym zasoben gminy</t>
  </si>
  <si>
    <t>6090</t>
  </si>
  <si>
    <t xml:space="preserve">lub dofinansowanie  kosztów realizacji inwestycji i zakupów </t>
  </si>
  <si>
    <t>0430</t>
  </si>
  <si>
    <t>Wpływy z opłaty targowej</t>
  </si>
  <si>
    <t>Wpływy z rożnych rozliczeń</t>
  </si>
  <si>
    <t>0270</t>
  </si>
  <si>
    <t>Wpływy z częsci opłaty za zezwolenie na sprzedaż napojów</t>
  </si>
  <si>
    <t>alkoholowych w obrocie hurtowym</t>
  </si>
  <si>
    <t>- Inkubator</t>
  </si>
  <si>
    <t>inwestycyjnych zwiazanych z przeciwdziałaniem COVID-19</t>
  </si>
  <si>
    <t>-Czyste powietrze</t>
  </si>
  <si>
    <t>z dnia 13.01.2022</t>
  </si>
  <si>
    <t>do Zarządzenia Nr 2/22</t>
  </si>
  <si>
    <t>Dodatki  mieszkaniowe</t>
  </si>
  <si>
    <t>Dodatki mieszkaniowe - dodatek energetyczny</t>
  </si>
  <si>
    <t>Ośrodki pomocy społecznej - zadanie zlecone</t>
  </si>
  <si>
    <t>6350</t>
  </si>
  <si>
    <t xml:space="preserve">Środki otrzymane z państwowych funduszy celowwych na </t>
  </si>
  <si>
    <t>finansowanie lub dofinansowanie kosztów realizacji inwestycji</t>
  </si>
  <si>
    <t>i zakupów inwestycyjnych jednostek sektora finansów publicznych</t>
  </si>
  <si>
    <t xml:space="preserve">OCHRONA ZDROWIA </t>
  </si>
  <si>
    <t>Pozostała działaność</t>
  </si>
  <si>
    <t>2180</t>
  </si>
  <si>
    <t>lub dofinansowanie  realizacji zadań zwiazanych z przeciwdziałaniem</t>
  </si>
  <si>
    <t>COVID-19</t>
  </si>
  <si>
    <t>Pozostałe zadania zwiazane z gospodarką odpadami</t>
  </si>
  <si>
    <t>Pozostała działaność - Korpus Wsparcia Seniorów /FP COVID-19/</t>
  </si>
  <si>
    <t>2020</t>
  </si>
  <si>
    <t xml:space="preserve">Dotacja celowa otrzymana z budżetu państwa na zadania bieżące </t>
  </si>
  <si>
    <t xml:space="preserve">realizowane przez gminę na podstawie porozumień z organami </t>
  </si>
  <si>
    <t>administracji rządowej</t>
  </si>
  <si>
    <t>Pozostała działaność - Dodatek osłonowy</t>
  </si>
  <si>
    <t>2700</t>
  </si>
  <si>
    <t xml:space="preserve">Środki na dofinansowanie własnych zadań bieżacych gmin, powiatów </t>
  </si>
  <si>
    <t>/zwiazków gmin, zwiazków powiatowo-gminnych, zwiazków powiatów)</t>
  </si>
  <si>
    <t>samorzadów województw, pozyskane z innych źródeł</t>
  </si>
  <si>
    <t>2057</t>
  </si>
  <si>
    <t>do Zarządzenia Nr 48/22</t>
  </si>
  <si>
    <t>- Cyfrowa Gmina</t>
  </si>
  <si>
    <t>z dnia 13.04.2022 r.</t>
  </si>
  <si>
    <t>z dnia 13.04.2022r.</t>
  </si>
  <si>
    <t>Pozostała działaność - Pomoc obywatelom Ukrainy</t>
  </si>
  <si>
    <t>Pozostała działaność - Pomoc obywatelom Ukrainy - zadania zlecone</t>
  </si>
  <si>
    <t>Pozostała działaność - Pomoc obywatelom Ukrainy - zadania własne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</si>
</sst>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9" xfId="0" applyNumberFormat="1" applyBorder="1" applyAlignment="1">
      <alignment horizontal="left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0" xfId="0" applyNumberFormat="1" applyBorder="1" applyAlignment="1">
      <alignment horizontal="left"/>
    </xf>
    <xf numFmtId="4" fontId="0" fillId="0" borderId="2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">
      <selection activeCell="D162" sqref="D162"/>
    </sheetView>
  </sheetViews>
  <sheetFormatPr defaultColWidth="9.00390625" defaultRowHeight="12.75"/>
  <cols>
    <col min="1" max="1" width="4.875" style="5" customWidth="1"/>
    <col min="2" max="2" width="7.25390625" style="5" customWidth="1"/>
    <col min="3" max="3" width="5.75390625" style="5" customWidth="1"/>
    <col min="4" max="4" width="63.00390625" style="0" customWidth="1"/>
    <col min="5" max="5" width="21.625" style="58" customWidth="1"/>
    <col min="6" max="6" width="6.625" style="0" customWidth="1"/>
    <col min="7" max="7" width="22.125" style="58" bestFit="1" customWidth="1"/>
    <col min="9" max="9" width="11.75390625" style="0" bestFit="1" customWidth="1"/>
  </cols>
  <sheetData>
    <row r="1" ht="12.75">
      <c r="E1" s="58" t="s">
        <v>16</v>
      </c>
    </row>
    <row r="2" ht="12.75">
      <c r="E2" s="58" t="s">
        <v>383</v>
      </c>
    </row>
    <row r="3" spans="4:5" ht="12.75">
      <c r="D3" s="6" t="s">
        <v>339</v>
      </c>
      <c r="E3" s="58" t="s">
        <v>108</v>
      </c>
    </row>
    <row r="4" spans="4:5" ht="12.75">
      <c r="D4" s="6" t="s">
        <v>13</v>
      </c>
      <c r="E4" s="58" t="s">
        <v>386</v>
      </c>
    </row>
    <row r="5" spans="1:5" ht="12.75">
      <c r="A5" s="1" t="s">
        <v>0</v>
      </c>
      <c r="B5" s="1" t="s">
        <v>6</v>
      </c>
      <c r="C5" s="1" t="s">
        <v>7</v>
      </c>
      <c r="D5" s="1" t="s">
        <v>8</v>
      </c>
      <c r="E5" s="61" t="s">
        <v>9</v>
      </c>
    </row>
    <row r="6" spans="1:7" s="4" customFormat="1" ht="12.75">
      <c r="A6" s="6">
        <v>852</v>
      </c>
      <c r="B6" s="6"/>
      <c r="C6" s="6"/>
      <c r="D6" s="4" t="s">
        <v>133</v>
      </c>
      <c r="E6" s="73">
        <f>E13+E19+E46+E72+E7+E103+E17+E10+E58+E75+E43+E83+E91+E98</f>
        <v>6922520.75</v>
      </c>
      <c r="G6" s="73"/>
    </row>
    <row r="7" spans="1:7" s="2" customFormat="1" ht="12.75">
      <c r="A7" s="7"/>
      <c r="B7" s="7">
        <v>85202</v>
      </c>
      <c r="C7" s="7"/>
      <c r="D7" s="2" t="s">
        <v>137</v>
      </c>
      <c r="E7" s="74">
        <f>E8</f>
        <v>1250000</v>
      </c>
      <c r="G7" s="75"/>
    </row>
    <row r="8" spans="1:7" s="2" customFormat="1" ht="12.75">
      <c r="A8" s="7"/>
      <c r="B8" s="7"/>
      <c r="C8" s="7">
        <v>4330</v>
      </c>
      <c r="D8" s="2" t="s">
        <v>151</v>
      </c>
      <c r="E8" s="75">
        <v>1250000</v>
      </c>
      <c r="G8" s="75"/>
    </row>
    <row r="9" spans="1:7" s="4" customFormat="1" ht="13.5" customHeight="1">
      <c r="A9" s="6"/>
      <c r="B9" s="6"/>
      <c r="C9" s="5"/>
      <c r="D9" t="s">
        <v>152</v>
      </c>
      <c r="E9" s="75"/>
      <c r="G9" s="73"/>
    </row>
    <row r="10" spans="1:7" s="4" customFormat="1" ht="13.5" customHeight="1">
      <c r="A10" s="6"/>
      <c r="B10" s="24" t="s">
        <v>257</v>
      </c>
      <c r="C10" s="48"/>
      <c r="D10" s="37" t="s">
        <v>258</v>
      </c>
      <c r="E10" s="90">
        <f>SUM(E11:E12)</f>
        <v>2000</v>
      </c>
      <c r="G10" s="73"/>
    </row>
    <row r="11" spans="1:7" s="4" customFormat="1" ht="13.5" customHeight="1">
      <c r="A11" s="6"/>
      <c r="B11" s="47"/>
      <c r="C11" s="5">
        <v>4210</v>
      </c>
      <c r="D11" t="s">
        <v>34</v>
      </c>
      <c r="E11" s="85">
        <v>1000</v>
      </c>
      <c r="G11" s="73"/>
    </row>
    <row r="12" spans="1:7" s="4" customFormat="1" ht="13.5" customHeight="1">
      <c r="A12" s="6"/>
      <c r="B12" s="47"/>
      <c r="C12" s="5">
        <v>4300</v>
      </c>
      <c r="D12" t="s">
        <v>37</v>
      </c>
      <c r="E12" s="85">
        <v>1000</v>
      </c>
      <c r="G12" s="73"/>
    </row>
    <row r="13" spans="2:5" ht="12.75">
      <c r="B13" s="5">
        <v>85214</v>
      </c>
      <c r="D13" t="s">
        <v>186</v>
      </c>
      <c r="E13" s="74">
        <f>SUM(E15:E16)</f>
        <v>832000</v>
      </c>
    </row>
    <row r="14" ht="12.75">
      <c r="D14" t="s">
        <v>158</v>
      </c>
    </row>
    <row r="15" spans="3:5" ht="12.75">
      <c r="C15" s="5">
        <v>3110</v>
      </c>
      <c r="D15" t="s">
        <v>44</v>
      </c>
      <c r="E15" s="58">
        <v>817000</v>
      </c>
    </row>
    <row r="16" spans="3:5" ht="12.75">
      <c r="C16" s="5">
        <v>4300</v>
      </c>
      <c r="D16" t="s">
        <v>37</v>
      </c>
      <c r="E16" s="58">
        <v>15000</v>
      </c>
    </row>
    <row r="17" spans="2:5" ht="12.75">
      <c r="B17" s="5">
        <v>85216</v>
      </c>
      <c r="D17" t="s">
        <v>188</v>
      </c>
      <c r="E17" s="74">
        <f>SUM(E18:E18)</f>
        <v>616667</v>
      </c>
    </row>
    <row r="18" spans="3:5" ht="12.75">
      <c r="C18" s="5">
        <v>3110</v>
      </c>
      <c r="D18" t="s">
        <v>44</v>
      </c>
      <c r="E18" s="58">
        <v>616667</v>
      </c>
    </row>
    <row r="19" spans="2:5" ht="12.75">
      <c r="B19" s="5">
        <v>85219</v>
      </c>
      <c r="D19" t="s">
        <v>199</v>
      </c>
      <c r="E19" s="74">
        <f>SUM(E20:E41)</f>
        <v>1850194</v>
      </c>
    </row>
    <row r="20" spans="3:5" ht="12.75">
      <c r="C20" s="5">
        <v>3020</v>
      </c>
      <c r="D20" t="s">
        <v>30</v>
      </c>
      <c r="E20" s="58">
        <v>47106</v>
      </c>
    </row>
    <row r="21" spans="1:7" ht="12.75">
      <c r="A21"/>
      <c r="B21"/>
      <c r="C21" s="5">
        <v>4010</v>
      </c>
      <c r="D21" t="s">
        <v>31</v>
      </c>
      <c r="E21" s="58">
        <v>1265844</v>
      </c>
      <c r="G21"/>
    </row>
    <row r="22" spans="1:7" ht="12.75">
      <c r="A22"/>
      <c r="B22"/>
      <c r="C22" s="5">
        <v>4040</v>
      </c>
      <c r="D22" t="s">
        <v>32</v>
      </c>
      <c r="E22" s="58">
        <v>95000</v>
      </c>
      <c r="G22"/>
    </row>
    <row r="23" spans="1:7" ht="12.75">
      <c r="A23"/>
      <c r="B23"/>
      <c r="C23" s="5">
        <v>4110</v>
      </c>
      <c r="D23" t="s">
        <v>33</v>
      </c>
      <c r="E23" s="58">
        <v>229300</v>
      </c>
      <c r="G23"/>
    </row>
    <row r="24" spans="1:7" ht="12.75">
      <c r="A24"/>
      <c r="B24"/>
      <c r="C24" s="5">
        <v>4120</v>
      </c>
      <c r="D24" t="s">
        <v>325</v>
      </c>
      <c r="E24" s="58">
        <v>27200</v>
      </c>
      <c r="G24"/>
    </row>
    <row r="25" spans="1:7" ht="12.75">
      <c r="A25"/>
      <c r="B25"/>
      <c r="C25" s="5">
        <v>4140</v>
      </c>
      <c r="D25" t="s">
        <v>229</v>
      </c>
      <c r="E25" s="58">
        <v>100</v>
      </c>
      <c r="G25"/>
    </row>
    <row r="26" spans="1:7" ht="12.75">
      <c r="A26"/>
      <c r="B26"/>
      <c r="C26" s="5">
        <v>4170</v>
      </c>
      <c r="D26" t="s">
        <v>154</v>
      </c>
      <c r="E26" s="58">
        <v>27000</v>
      </c>
      <c r="G26"/>
    </row>
    <row r="27" spans="1:7" ht="12.75">
      <c r="A27"/>
      <c r="B27"/>
      <c r="C27" s="5">
        <v>4210</v>
      </c>
      <c r="D27" t="s">
        <v>34</v>
      </c>
      <c r="E27" s="58">
        <v>25000</v>
      </c>
      <c r="G27"/>
    </row>
    <row r="28" spans="1:7" ht="12.75">
      <c r="A28"/>
      <c r="B28"/>
      <c r="C28" s="5">
        <v>4260</v>
      </c>
      <c r="D28" t="s">
        <v>35</v>
      </c>
      <c r="E28" s="58">
        <v>25000</v>
      </c>
      <c r="G28"/>
    </row>
    <row r="29" spans="1:7" ht="12.75">
      <c r="A29"/>
      <c r="B29"/>
      <c r="C29" s="5">
        <v>4270</v>
      </c>
      <c r="D29" t="s">
        <v>36</v>
      </c>
      <c r="E29" s="58">
        <v>3000</v>
      </c>
      <c r="G29"/>
    </row>
    <row r="30" spans="1:7" ht="12.75">
      <c r="A30"/>
      <c r="B30"/>
      <c r="C30" s="5">
        <v>4280</v>
      </c>
      <c r="D30" t="s">
        <v>164</v>
      </c>
      <c r="E30" s="58">
        <v>1000</v>
      </c>
      <c r="G30"/>
    </row>
    <row r="31" spans="1:7" ht="12.75">
      <c r="A31"/>
      <c r="B31"/>
      <c r="C31" s="5">
        <v>4300</v>
      </c>
      <c r="D31" t="s">
        <v>37</v>
      </c>
      <c r="E31" s="58">
        <v>30000</v>
      </c>
      <c r="G31"/>
    </row>
    <row r="32" spans="1:7" ht="12.75">
      <c r="A32"/>
      <c r="B32"/>
      <c r="C32" s="5">
        <v>4360</v>
      </c>
      <c r="D32" t="s">
        <v>207</v>
      </c>
      <c r="E32" s="58">
        <v>16234</v>
      </c>
      <c r="G32"/>
    </row>
    <row r="33" spans="1:7" ht="12.75">
      <c r="A33"/>
      <c r="B33"/>
      <c r="C33" s="5">
        <v>4400</v>
      </c>
      <c r="D33" t="s">
        <v>180</v>
      </c>
      <c r="E33" s="58">
        <v>1000</v>
      </c>
      <c r="G33"/>
    </row>
    <row r="34" spans="1:7" ht="12.75">
      <c r="A34"/>
      <c r="B34"/>
      <c r="D34" t="s">
        <v>174</v>
      </c>
      <c r="G34"/>
    </row>
    <row r="35" spans="1:7" ht="12.75">
      <c r="A35"/>
      <c r="B35"/>
      <c r="C35" s="5">
        <v>4410</v>
      </c>
      <c r="D35" t="s">
        <v>38</v>
      </c>
      <c r="E35" s="58">
        <v>2000</v>
      </c>
      <c r="G35"/>
    </row>
    <row r="36" spans="1:7" ht="12.75">
      <c r="A36"/>
      <c r="B36"/>
      <c r="C36" s="5">
        <v>4430</v>
      </c>
      <c r="D36" t="s">
        <v>39</v>
      </c>
      <c r="E36" s="58">
        <v>4000</v>
      </c>
      <c r="G36"/>
    </row>
    <row r="37" spans="1:7" ht="12.75">
      <c r="A37"/>
      <c r="C37" s="5">
        <v>4440</v>
      </c>
      <c r="D37" t="s">
        <v>40</v>
      </c>
      <c r="E37" s="58">
        <v>43800</v>
      </c>
      <c r="G37"/>
    </row>
    <row r="38" spans="1:7" ht="12.75">
      <c r="A38"/>
      <c r="C38" s="5">
        <v>4480</v>
      </c>
      <c r="D38" t="s">
        <v>47</v>
      </c>
      <c r="E38" s="58">
        <v>4110</v>
      </c>
      <c r="G38"/>
    </row>
    <row r="39" spans="1:7" ht="12.75">
      <c r="A39"/>
      <c r="C39" s="5">
        <v>4520</v>
      </c>
      <c r="D39" t="s">
        <v>232</v>
      </c>
      <c r="E39" s="58">
        <v>1000</v>
      </c>
      <c r="G39"/>
    </row>
    <row r="40" spans="1:7" ht="12.75">
      <c r="A40"/>
      <c r="C40" s="5">
        <v>4700</v>
      </c>
      <c r="D40" t="s">
        <v>166</v>
      </c>
      <c r="E40" s="58">
        <v>2500</v>
      </c>
      <c r="G40"/>
    </row>
    <row r="41" spans="1:7" ht="12.75">
      <c r="A41"/>
      <c r="D41" t="s">
        <v>167</v>
      </c>
      <c r="G41"/>
    </row>
    <row r="42" spans="1:7" ht="12.75">
      <c r="A42"/>
      <c r="G42"/>
    </row>
    <row r="43" spans="1:7" ht="12.75">
      <c r="A43"/>
      <c r="B43" s="5">
        <v>85219</v>
      </c>
      <c r="D43" t="s">
        <v>361</v>
      </c>
      <c r="E43" s="58">
        <f>E44</f>
        <v>6000</v>
      </c>
      <c r="G43"/>
    </row>
    <row r="44" spans="1:7" ht="12.75">
      <c r="A44"/>
      <c r="C44" s="5">
        <v>3110</v>
      </c>
      <c r="D44" t="s">
        <v>44</v>
      </c>
      <c r="E44" s="58">
        <v>6000</v>
      </c>
      <c r="G44"/>
    </row>
    <row r="45" spans="1:7" ht="12.75">
      <c r="A45"/>
      <c r="G45"/>
    </row>
    <row r="46" spans="1:7" ht="12.75">
      <c r="A46"/>
      <c r="B46" s="5">
        <v>85228</v>
      </c>
      <c r="D46" t="s">
        <v>107</v>
      </c>
      <c r="E46" s="74">
        <f>SUM(E47:E56)</f>
        <v>1650000</v>
      </c>
      <c r="G46"/>
    </row>
    <row r="47" spans="1:7" ht="12.75">
      <c r="A47"/>
      <c r="C47" s="5">
        <v>4010</v>
      </c>
      <c r="D47" t="s">
        <v>31</v>
      </c>
      <c r="E47" s="58">
        <v>20000</v>
      </c>
      <c r="G47"/>
    </row>
    <row r="48" spans="1:7" ht="12.75">
      <c r="A48"/>
      <c r="C48" s="5">
        <v>4110</v>
      </c>
      <c r="D48" t="s">
        <v>33</v>
      </c>
      <c r="E48" s="58">
        <v>110547</v>
      </c>
      <c r="G48"/>
    </row>
    <row r="49" spans="1:7" ht="12.75">
      <c r="A49"/>
      <c r="C49" s="5">
        <v>4120</v>
      </c>
      <c r="D49" t="s">
        <v>325</v>
      </c>
      <c r="E49" s="58">
        <v>7516</v>
      </c>
      <c r="G49"/>
    </row>
    <row r="50" spans="1:7" ht="12.75">
      <c r="A50"/>
      <c r="C50" s="5">
        <v>4170</v>
      </c>
      <c r="D50" t="s">
        <v>154</v>
      </c>
      <c r="E50" s="58">
        <v>700000</v>
      </c>
      <c r="G50"/>
    </row>
    <row r="51" spans="1:7" ht="12.75">
      <c r="A51"/>
      <c r="C51" s="5">
        <v>4210</v>
      </c>
      <c r="D51" t="s">
        <v>34</v>
      </c>
      <c r="E51" s="58">
        <v>5400</v>
      </c>
      <c r="G51"/>
    </row>
    <row r="52" spans="1:7" ht="12.75">
      <c r="A52"/>
      <c r="C52" s="5">
        <v>4280</v>
      </c>
      <c r="D52" t="s">
        <v>164</v>
      </c>
      <c r="E52" s="58">
        <v>1600</v>
      </c>
      <c r="G52"/>
    </row>
    <row r="53" spans="1:7" ht="12.75">
      <c r="A53"/>
      <c r="C53" s="5">
        <v>4300</v>
      </c>
      <c r="D53" t="s">
        <v>37</v>
      </c>
      <c r="E53" s="58">
        <v>801500</v>
      </c>
      <c r="G53"/>
    </row>
    <row r="54" spans="1:7" ht="12.75">
      <c r="A54"/>
      <c r="C54" s="5">
        <v>4360</v>
      </c>
      <c r="D54" t="s">
        <v>207</v>
      </c>
      <c r="E54" s="58">
        <v>500</v>
      </c>
      <c r="G54"/>
    </row>
    <row r="55" spans="1:7" ht="12.75">
      <c r="A55"/>
      <c r="C55" s="5">
        <v>4410</v>
      </c>
      <c r="D55" t="s">
        <v>38</v>
      </c>
      <c r="E55" s="58">
        <v>937</v>
      </c>
      <c r="G55"/>
    </row>
    <row r="56" spans="1:7" ht="12.75">
      <c r="A56"/>
      <c r="C56" s="5">
        <v>4710</v>
      </c>
      <c r="D56" t="s">
        <v>317</v>
      </c>
      <c r="E56" s="58">
        <v>2000</v>
      </c>
      <c r="G56"/>
    </row>
    <row r="58" spans="1:7" ht="12.75">
      <c r="A58"/>
      <c r="B58" s="5">
        <v>85228</v>
      </c>
      <c r="D58" t="s">
        <v>312</v>
      </c>
      <c r="E58" s="74">
        <f>SUM(E59:E70)</f>
        <v>183000</v>
      </c>
      <c r="G58"/>
    </row>
    <row r="59" spans="1:7" ht="12.75">
      <c r="A59"/>
      <c r="C59" s="5">
        <v>3020</v>
      </c>
      <c r="D59" t="s">
        <v>30</v>
      </c>
      <c r="E59" s="58">
        <v>1600</v>
      </c>
      <c r="G59"/>
    </row>
    <row r="60" spans="1:7" ht="12.75">
      <c r="A60"/>
      <c r="C60" s="5">
        <v>4010</v>
      </c>
      <c r="D60" t="s">
        <v>31</v>
      </c>
      <c r="E60" s="58">
        <v>90993</v>
      </c>
      <c r="G60"/>
    </row>
    <row r="61" spans="1:7" ht="12.75">
      <c r="A61"/>
      <c r="C61" s="5">
        <v>4040</v>
      </c>
      <c r="D61" t="s">
        <v>32</v>
      </c>
      <c r="E61" s="58">
        <v>14000</v>
      </c>
      <c r="G61"/>
    </row>
    <row r="62" spans="1:7" ht="12.75">
      <c r="A62"/>
      <c r="C62" s="5">
        <v>4110</v>
      </c>
      <c r="D62" t="s">
        <v>33</v>
      </c>
      <c r="E62" s="58">
        <v>23000</v>
      </c>
      <c r="G62"/>
    </row>
    <row r="63" spans="1:7" ht="12.75">
      <c r="A63"/>
      <c r="C63" s="5">
        <v>4120</v>
      </c>
      <c r="D63" t="s">
        <v>325</v>
      </c>
      <c r="E63" s="58">
        <v>3000</v>
      </c>
      <c r="G63"/>
    </row>
    <row r="64" spans="1:7" ht="12.75">
      <c r="A64"/>
      <c r="C64" s="5">
        <v>4210</v>
      </c>
      <c r="D64" t="s">
        <v>34</v>
      </c>
      <c r="E64" s="58">
        <v>870</v>
      </c>
      <c r="G64"/>
    </row>
    <row r="65" spans="1:7" ht="12.75">
      <c r="A65"/>
      <c r="C65" s="5">
        <v>4280</v>
      </c>
      <c r="D65" t="s">
        <v>164</v>
      </c>
      <c r="E65" s="58">
        <v>100</v>
      </c>
      <c r="G65"/>
    </row>
    <row r="66" spans="1:7" ht="12.75">
      <c r="A66"/>
      <c r="C66" s="5">
        <v>4300</v>
      </c>
      <c r="D66" t="s">
        <v>37</v>
      </c>
      <c r="E66" s="58">
        <v>40000</v>
      </c>
      <c r="G66"/>
    </row>
    <row r="67" spans="1:7" ht="12.75">
      <c r="A67"/>
      <c r="C67" s="5">
        <v>4360</v>
      </c>
      <c r="D67" t="s">
        <v>207</v>
      </c>
      <c r="E67" s="58">
        <v>1000</v>
      </c>
      <c r="G67"/>
    </row>
    <row r="68" spans="1:7" ht="12.75">
      <c r="A68"/>
      <c r="C68" s="5">
        <v>4410</v>
      </c>
      <c r="D68" t="s">
        <v>38</v>
      </c>
      <c r="E68" s="58">
        <v>953</v>
      </c>
      <c r="G68"/>
    </row>
    <row r="69" spans="1:7" ht="12.75">
      <c r="A69"/>
      <c r="C69" s="5">
        <v>4440</v>
      </c>
      <c r="D69" t="s">
        <v>40</v>
      </c>
      <c r="E69" s="58">
        <v>7484</v>
      </c>
      <c r="G69"/>
    </row>
    <row r="70" spans="1:7" ht="12.75">
      <c r="A70"/>
      <c r="C70" s="5">
        <v>4710</v>
      </c>
      <c r="D70" t="s">
        <v>317</v>
      </c>
      <c r="G70"/>
    </row>
    <row r="72" spans="2:7" ht="12.75">
      <c r="B72" s="5">
        <v>85230</v>
      </c>
      <c r="D72" t="s">
        <v>279</v>
      </c>
      <c r="E72" s="74">
        <f>SUM(E73:E73)</f>
        <v>152459.75</v>
      </c>
      <c r="G72"/>
    </row>
    <row r="73" spans="3:7" ht="13.5" customHeight="1">
      <c r="C73" s="5">
        <v>3110</v>
      </c>
      <c r="D73" t="s">
        <v>44</v>
      </c>
      <c r="E73" s="58">
        <v>152459.75</v>
      </c>
      <c r="G73"/>
    </row>
    <row r="74" ht="13.5" customHeight="1">
      <c r="G74"/>
    </row>
    <row r="75" spans="2:7" ht="13.5" customHeight="1">
      <c r="B75" s="5">
        <v>85295</v>
      </c>
      <c r="D75" t="s">
        <v>328</v>
      </c>
      <c r="E75" s="74">
        <f>SUM(E76:E81)</f>
        <v>28500</v>
      </c>
      <c r="G75"/>
    </row>
    <row r="76" spans="3:7" ht="13.5" customHeight="1">
      <c r="C76" s="5">
        <v>4110</v>
      </c>
      <c r="D76" t="s">
        <v>33</v>
      </c>
      <c r="E76" s="58">
        <v>3684</v>
      </c>
      <c r="G76"/>
    </row>
    <row r="77" spans="3:7" ht="13.5" customHeight="1">
      <c r="C77" s="5">
        <v>4170</v>
      </c>
      <c r="D77" t="s">
        <v>154</v>
      </c>
      <c r="E77" s="58">
        <v>21100</v>
      </c>
      <c r="G77"/>
    </row>
    <row r="78" spans="3:7" ht="13.5" customHeight="1">
      <c r="C78" s="5">
        <v>4210</v>
      </c>
      <c r="D78" t="s">
        <v>34</v>
      </c>
      <c r="E78" s="58">
        <v>548</v>
      </c>
      <c r="G78"/>
    </row>
    <row r="79" spans="3:7" ht="13.5" customHeight="1">
      <c r="C79" s="5">
        <v>4220</v>
      </c>
      <c r="D79" t="s">
        <v>42</v>
      </c>
      <c r="E79" s="58">
        <v>2268</v>
      </c>
      <c r="G79"/>
    </row>
    <row r="80" spans="3:7" ht="13.5" customHeight="1">
      <c r="C80" s="5">
        <v>4260</v>
      </c>
      <c r="D80" t="s">
        <v>35</v>
      </c>
      <c r="E80" s="58">
        <v>700</v>
      </c>
      <c r="G80"/>
    </row>
    <row r="81" spans="3:7" ht="13.5" customHeight="1">
      <c r="C81" s="5">
        <v>4300</v>
      </c>
      <c r="D81" t="s">
        <v>37</v>
      </c>
      <c r="E81" s="58">
        <v>200</v>
      </c>
      <c r="G81"/>
    </row>
    <row r="82" ht="13.5" customHeight="1">
      <c r="G82"/>
    </row>
    <row r="83" spans="2:7" ht="13.5" customHeight="1">
      <c r="B83" s="5">
        <v>85295</v>
      </c>
      <c r="D83" t="s">
        <v>372</v>
      </c>
      <c r="E83" s="74">
        <f>SUM(E84:E89)</f>
        <v>30000</v>
      </c>
      <c r="G83"/>
    </row>
    <row r="84" spans="3:7" ht="13.5" customHeight="1">
      <c r="C84" s="5">
        <v>4010</v>
      </c>
      <c r="D84" t="s">
        <v>31</v>
      </c>
      <c r="E84" s="58">
        <v>15000</v>
      </c>
      <c r="G84"/>
    </row>
    <row r="85" spans="3:7" ht="13.5" customHeight="1">
      <c r="C85" s="5">
        <v>4110</v>
      </c>
      <c r="D85" t="s">
        <v>33</v>
      </c>
      <c r="E85" s="58">
        <v>2600</v>
      </c>
      <c r="G85"/>
    </row>
    <row r="86" spans="3:7" ht="13.5" customHeight="1">
      <c r="C86" s="5">
        <v>4120</v>
      </c>
      <c r="D86" t="s">
        <v>325</v>
      </c>
      <c r="E86" s="58">
        <v>400</v>
      </c>
      <c r="G86"/>
    </row>
    <row r="87" spans="3:7" ht="13.5" customHeight="1">
      <c r="C87" s="5">
        <v>4210</v>
      </c>
      <c r="D87" t="s">
        <v>34</v>
      </c>
      <c r="E87" s="58">
        <v>5000</v>
      </c>
      <c r="G87"/>
    </row>
    <row r="88" spans="3:7" ht="13.5" customHeight="1">
      <c r="C88" s="5">
        <v>4300</v>
      </c>
      <c r="D88" t="s">
        <v>37</v>
      </c>
      <c r="E88" s="58">
        <v>5000</v>
      </c>
      <c r="G88"/>
    </row>
    <row r="89" spans="3:7" ht="13.5" customHeight="1">
      <c r="C89" s="5">
        <v>4410</v>
      </c>
      <c r="D89" t="s">
        <v>38</v>
      </c>
      <c r="E89" s="58">
        <v>2000</v>
      </c>
      <c r="G89"/>
    </row>
    <row r="90" ht="13.5" customHeight="1">
      <c r="G90"/>
    </row>
    <row r="91" spans="2:7" ht="13.5" customHeight="1">
      <c r="B91" s="5">
        <v>85295</v>
      </c>
      <c r="D91" t="s">
        <v>388</v>
      </c>
      <c r="E91" s="74">
        <f>SUM(E92:E96)</f>
        <v>238900</v>
      </c>
      <c r="G91"/>
    </row>
    <row r="92" spans="3:7" ht="13.5" customHeight="1">
      <c r="C92" s="5">
        <v>3110</v>
      </c>
      <c r="D92" t="s">
        <v>44</v>
      </c>
      <c r="E92" s="58">
        <v>195000</v>
      </c>
      <c r="G92"/>
    </row>
    <row r="93" spans="3:7" ht="13.5" customHeight="1">
      <c r="C93" s="5">
        <v>4010</v>
      </c>
      <c r="D93" t="s">
        <v>31</v>
      </c>
      <c r="E93" s="58">
        <v>3260</v>
      </c>
      <c r="G93"/>
    </row>
    <row r="94" spans="3:7" ht="13.5" customHeight="1">
      <c r="C94" s="5">
        <v>4110</v>
      </c>
      <c r="D94" t="s">
        <v>33</v>
      </c>
      <c r="E94" s="58">
        <v>6370</v>
      </c>
      <c r="G94"/>
    </row>
    <row r="95" spans="3:7" ht="13.5" customHeight="1">
      <c r="C95" s="5">
        <v>4120</v>
      </c>
      <c r="D95" t="s">
        <v>325</v>
      </c>
      <c r="E95" s="58">
        <v>770</v>
      </c>
      <c r="G95"/>
    </row>
    <row r="96" spans="3:7" ht="13.5" customHeight="1">
      <c r="C96" s="5">
        <v>4170</v>
      </c>
      <c r="D96" t="s">
        <v>154</v>
      </c>
      <c r="E96" s="58">
        <v>33500</v>
      </c>
      <c r="G96"/>
    </row>
    <row r="97" ht="13.5" customHeight="1">
      <c r="G97"/>
    </row>
    <row r="98" spans="2:7" ht="13.5" customHeight="1">
      <c r="B98" s="5">
        <v>85295</v>
      </c>
      <c r="D98" t="s">
        <v>389</v>
      </c>
      <c r="E98" s="74">
        <f>SUM(E99:E100)</f>
        <v>18000</v>
      </c>
      <c r="G98"/>
    </row>
    <row r="99" spans="3:7" ht="13.5" customHeight="1">
      <c r="C99" s="5">
        <v>3110</v>
      </c>
      <c r="D99" t="s">
        <v>44</v>
      </c>
      <c r="E99" s="58">
        <v>6000</v>
      </c>
      <c r="G99"/>
    </row>
    <row r="100" spans="3:7" ht="13.5" customHeight="1">
      <c r="C100" s="5">
        <v>4300</v>
      </c>
      <c r="D100" t="s">
        <v>37</v>
      </c>
      <c r="E100" s="58">
        <v>12000</v>
      </c>
      <c r="G100"/>
    </row>
    <row r="101" ht="13.5" customHeight="1">
      <c r="G101"/>
    </row>
    <row r="102" spans="1:7" ht="12.75">
      <c r="A102" s="6">
        <v>852</v>
      </c>
      <c r="B102" s="6"/>
      <c r="C102" s="6"/>
      <c r="D102" s="4" t="s">
        <v>187</v>
      </c>
      <c r="G102"/>
    </row>
    <row r="103" spans="2:7" ht="12.75">
      <c r="B103" s="5">
        <v>85213</v>
      </c>
      <c r="D103" t="s">
        <v>90</v>
      </c>
      <c r="E103" s="74">
        <f>SUM(E105:E105)</f>
        <v>64800</v>
      </c>
      <c r="G103"/>
    </row>
    <row r="104" spans="4:7" ht="12.75">
      <c r="D104" t="s">
        <v>144</v>
      </c>
      <c r="G104"/>
    </row>
    <row r="105" spans="3:7" ht="12.75">
      <c r="C105" s="5">
        <v>4130</v>
      </c>
      <c r="D105" t="s">
        <v>89</v>
      </c>
      <c r="E105" s="58">
        <v>64800</v>
      </c>
      <c r="G105"/>
    </row>
    <row r="107" spans="1:7" ht="12.75">
      <c r="A107" s="6">
        <v>851</v>
      </c>
      <c r="B107" s="6"/>
      <c r="C107" s="6"/>
      <c r="D107" s="4" t="s">
        <v>20</v>
      </c>
      <c r="E107" s="73">
        <f>E108+E128+E131</f>
        <v>472000</v>
      </c>
      <c r="G107"/>
    </row>
    <row r="108" spans="2:7" ht="12.75">
      <c r="B108" s="5">
        <v>85154</v>
      </c>
      <c r="D108" t="s">
        <v>21</v>
      </c>
      <c r="E108" s="74">
        <f>SUM(E109:E127)</f>
        <v>467000</v>
      </c>
      <c r="G108"/>
    </row>
    <row r="109" spans="3:7" ht="12.75">
      <c r="C109" s="5">
        <v>3020</v>
      </c>
      <c r="D109" t="s">
        <v>30</v>
      </c>
      <c r="E109" s="58">
        <v>1790</v>
      </c>
      <c r="G109"/>
    </row>
    <row r="110" spans="3:7" ht="12.75">
      <c r="C110" s="5">
        <v>4010</v>
      </c>
      <c r="D110" t="s">
        <v>31</v>
      </c>
      <c r="E110" s="58">
        <v>275000</v>
      </c>
      <c r="G110"/>
    </row>
    <row r="111" spans="3:7" ht="12.75">
      <c r="C111" s="5">
        <v>4040</v>
      </c>
      <c r="D111" t="s">
        <v>32</v>
      </c>
      <c r="E111" s="58">
        <v>18500</v>
      </c>
      <c r="G111"/>
    </row>
    <row r="112" spans="3:7" ht="12.75">
      <c r="C112" s="5">
        <v>4110</v>
      </c>
      <c r="D112" t="s">
        <v>33</v>
      </c>
      <c r="E112" s="58">
        <v>49300</v>
      </c>
      <c r="G112"/>
    </row>
    <row r="113" spans="3:7" ht="12.75">
      <c r="C113" s="5">
        <v>4120</v>
      </c>
      <c r="D113" t="s">
        <v>325</v>
      </c>
      <c r="E113" s="58">
        <v>6670</v>
      </c>
      <c r="G113"/>
    </row>
    <row r="114" spans="3:7" ht="12.75">
      <c r="C114" s="5">
        <v>4170</v>
      </c>
      <c r="D114" t="s">
        <v>154</v>
      </c>
      <c r="E114" s="58">
        <v>6000</v>
      </c>
      <c r="G114"/>
    </row>
    <row r="115" spans="3:7" ht="12.75">
      <c r="C115" s="5">
        <v>4210</v>
      </c>
      <c r="D115" t="s">
        <v>34</v>
      </c>
      <c r="E115" s="58">
        <v>13000</v>
      </c>
      <c r="G115"/>
    </row>
    <row r="116" spans="3:7" ht="12.75">
      <c r="C116" s="5">
        <v>4260</v>
      </c>
      <c r="D116" t="s">
        <v>35</v>
      </c>
      <c r="E116" s="58">
        <v>17250</v>
      </c>
      <c r="G116"/>
    </row>
    <row r="117" spans="3:7" ht="12.75">
      <c r="C117" s="5">
        <v>4270</v>
      </c>
      <c r="D117" t="s">
        <v>36</v>
      </c>
      <c r="E117" s="58">
        <v>2269</v>
      </c>
      <c r="G117"/>
    </row>
    <row r="118" spans="3:7" ht="12.75">
      <c r="C118" s="5">
        <v>4280</v>
      </c>
      <c r="D118" t="s">
        <v>164</v>
      </c>
      <c r="E118" s="58">
        <v>100</v>
      </c>
      <c r="G118"/>
    </row>
    <row r="119" spans="3:7" ht="12.75">
      <c r="C119" s="5">
        <v>4300</v>
      </c>
      <c r="D119" t="s">
        <v>37</v>
      </c>
      <c r="E119" s="58">
        <v>60000</v>
      </c>
      <c r="G119"/>
    </row>
    <row r="120" spans="3:7" ht="12.75">
      <c r="C120" s="5">
        <v>4360</v>
      </c>
      <c r="D120" t="s">
        <v>207</v>
      </c>
      <c r="E120" s="58">
        <v>4600</v>
      </c>
      <c r="G120"/>
    </row>
    <row r="121" spans="3:7" ht="12.75">
      <c r="C121" s="5">
        <v>4410</v>
      </c>
      <c r="D121" t="s">
        <v>38</v>
      </c>
      <c r="E121" s="58">
        <v>1000</v>
      </c>
      <c r="G121"/>
    </row>
    <row r="122" spans="3:7" ht="12.75">
      <c r="C122" s="5">
        <v>4430</v>
      </c>
      <c r="D122" t="s">
        <v>39</v>
      </c>
      <c r="E122" s="58">
        <v>1150</v>
      </c>
      <c r="G122"/>
    </row>
    <row r="123" spans="3:7" ht="12.75">
      <c r="C123" s="5">
        <v>4440</v>
      </c>
      <c r="D123" t="s">
        <v>40</v>
      </c>
      <c r="E123" s="58">
        <v>5821</v>
      </c>
      <c r="G123"/>
    </row>
    <row r="124" spans="3:7" ht="12.75">
      <c r="C124" s="5">
        <v>4480</v>
      </c>
      <c r="D124" t="s">
        <v>47</v>
      </c>
      <c r="E124" s="58">
        <v>1000</v>
      </c>
      <c r="G124"/>
    </row>
    <row r="125" spans="1:7" ht="12.75">
      <c r="A125" s="3"/>
      <c r="B125" s="3"/>
      <c r="C125" s="5">
        <v>4520</v>
      </c>
      <c r="D125" t="s">
        <v>232</v>
      </c>
      <c r="E125" s="58">
        <v>800</v>
      </c>
      <c r="G125"/>
    </row>
    <row r="126" spans="3:7" ht="12.75">
      <c r="C126" s="5">
        <v>4700</v>
      </c>
      <c r="D126" t="s">
        <v>170</v>
      </c>
      <c r="E126" s="58">
        <v>2750</v>
      </c>
      <c r="G126"/>
    </row>
    <row r="127" spans="4:7" ht="12.75">
      <c r="D127" t="s">
        <v>171</v>
      </c>
      <c r="G127"/>
    </row>
    <row r="128" spans="2:7" ht="12.75">
      <c r="B128" s="5">
        <v>85153</v>
      </c>
      <c r="D128" t="s">
        <v>159</v>
      </c>
      <c r="E128" s="74">
        <f>SUM(E129:E130)</f>
        <v>3000</v>
      </c>
      <c r="G128"/>
    </row>
    <row r="129" spans="3:7" ht="12.75">
      <c r="C129" s="5">
        <v>4210</v>
      </c>
      <c r="D129" t="s">
        <v>34</v>
      </c>
      <c r="E129" s="58">
        <v>1000</v>
      </c>
      <c r="G129"/>
    </row>
    <row r="130" spans="3:7" ht="12.75">
      <c r="C130" s="5">
        <v>4300</v>
      </c>
      <c r="D130" t="s">
        <v>37</v>
      </c>
      <c r="E130" s="58">
        <v>2000</v>
      </c>
      <c r="G130"/>
    </row>
    <row r="131" spans="2:7" ht="12.75">
      <c r="B131" s="5">
        <v>85195</v>
      </c>
      <c r="D131" t="s">
        <v>367</v>
      </c>
      <c r="E131" s="74">
        <f>SUM(E132:E134)</f>
        <v>2000</v>
      </c>
      <c r="G131"/>
    </row>
    <row r="132" spans="3:7" ht="12.75">
      <c r="C132" s="5">
        <v>4010</v>
      </c>
      <c r="D132" t="s">
        <v>31</v>
      </c>
      <c r="E132" s="58">
        <v>1650</v>
      </c>
      <c r="G132"/>
    </row>
    <row r="133" spans="3:7" ht="12.75">
      <c r="C133" s="5">
        <v>4110</v>
      </c>
      <c r="D133" t="s">
        <v>33</v>
      </c>
      <c r="E133" s="58">
        <v>290</v>
      </c>
      <c r="G133"/>
    </row>
    <row r="134" spans="3:7" ht="12.75">
      <c r="C134" s="5">
        <v>4120</v>
      </c>
      <c r="D134" t="s">
        <v>325</v>
      </c>
      <c r="E134" s="58">
        <v>60</v>
      </c>
      <c r="G134"/>
    </row>
    <row r="135" ht="12.75">
      <c r="G135"/>
    </row>
    <row r="136" spans="1:7" s="44" customFormat="1" ht="12.75">
      <c r="A136" s="45">
        <v>855</v>
      </c>
      <c r="B136" s="45"/>
      <c r="C136" s="45"/>
      <c r="D136" s="44" t="s">
        <v>272</v>
      </c>
      <c r="E136" s="74">
        <f>E137+E150</f>
        <v>451879</v>
      </c>
      <c r="G136" s="74"/>
    </row>
    <row r="137" spans="2:5" ht="12.75">
      <c r="B137" s="41">
        <v>85504</v>
      </c>
      <c r="C137" s="41"/>
      <c r="D137" s="46" t="s">
        <v>231</v>
      </c>
      <c r="E137" s="74">
        <f>SUM(E138:E149)</f>
        <v>211879</v>
      </c>
    </row>
    <row r="138" spans="2:5" ht="12.75">
      <c r="B138" s="41"/>
      <c r="C138" s="5">
        <v>3020</v>
      </c>
      <c r="D138" t="s">
        <v>30</v>
      </c>
      <c r="E138" s="76">
        <v>1500</v>
      </c>
    </row>
    <row r="139" spans="2:5" ht="12.75">
      <c r="B139" s="41"/>
      <c r="C139" s="5">
        <v>4010</v>
      </c>
      <c r="D139" t="s">
        <v>31</v>
      </c>
      <c r="E139" s="76">
        <v>147800</v>
      </c>
    </row>
    <row r="140" spans="2:5" ht="12.75">
      <c r="B140" s="41"/>
      <c r="C140" s="5">
        <v>4040</v>
      </c>
      <c r="D140" t="s">
        <v>32</v>
      </c>
      <c r="E140" s="76">
        <v>12300</v>
      </c>
    </row>
    <row r="141" spans="2:5" ht="12.75">
      <c r="B141" s="41"/>
      <c r="C141" s="5">
        <v>4110</v>
      </c>
      <c r="D141" t="s">
        <v>33</v>
      </c>
      <c r="E141" s="76">
        <v>27330</v>
      </c>
    </row>
    <row r="142" spans="2:5" ht="12.75">
      <c r="B142" s="41"/>
      <c r="C142" s="5">
        <v>4120</v>
      </c>
      <c r="D142" t="s">
        <v>325</v>
      </c>
      <c r="E142" s="76">
        <v>3820</v>
      </c>
    </row>
    <row r="143" spans="2:5" ht="12.75">
      <c r="B143" s="41"/>
      <c r="C143" s="5">
        <v>4210</v>
      </c>
      <c r="D143" t="s">
        <v>34</v>
      </c>
      <c r="E143" s="76">
        <v>1060</v>
      </c>
    </row>
    <row r="144" spans="1:7" ht="12.75">
      <c r="A144"/>
      <c r="B144" s="41"/>
      <c r="C144" s="5">
        <v>4260</v>
      </c>
      <c r="D144" t="s">
        <v>35</v>
      </c>
      <c r="E144" s="76">
        <v>3430</v>
      </c>
      <c r="G144"/>
    </row>
    <row r="145" spans="1:7" ht="12.75">
      <c r="A145"/>
      <c r="B145" s="41"/>
      <c r="C145" s="5">
        <v>4300</v>
      </c>
      <c r="D145" t="s">
        <v>37</v>
      </c>
      <c r="E145" s="76">
        <v>3750</v>
      </c>
      <c r="G145"/>
    </row>
    <row r="146" spans="1:7" ht="12.75">
      <c r="A146"/>
      <c r="B146" s="41"/>
      <c r="C146" s="5">
        <v>4360</v>
      </c>
      <c r="D146" t="s">
        <v>207</v>
      </c>
      <c r="E146" s="76">
        <v>2700</v>
      </c>
      <c r="G146"/>
    </row>
    <row r="147" spans="1:7" ht="12.75">
      <c r="A147"/>
      <c r="B147" s="41"/>
      <c r="C147" s="5">
        <v>4410</v>
      </c>
      <c r="D147" t="s">
        <v>38</v>
      </c>
      <c r="E147" s="76">
        <v>2700</v>
      </c>
      <c r="G147"/>
    </row>
    <row r="148" spans="1:7" ht="12.75">
      <c r="A148"/>
      <c r="B148" s="41"/>
      <c r="C148" s="5">
        <v>4440</v>
      </c>
      <c r="D148" t="s">
        <v>40</v>
      </c>
      <c r="E148" s="76">
        <v>4989</v>
      </c>
      <c r="G148"/>
    </row>
    <row r="149" spans="1:7" ht="12.75">
      <c r="A149"/>
      <c r="B149" s="41"/>
      <c r="C149" s="5">
        <v>4700</v>
      </c>
      <c r="D149" t="s">
        <v>166</v>
      </c>
      <c r="E149" s="76">
        <v>500</v>
      </c>
      <c r="G149"/>
    </row>
    <row r="150" spans="1:7" ht="12.75">
      <c r="A150"/>
      <c r="B150" s="24" t="s">
        <v>278</v>
      </c>
      <c r="C150" s="48"/>
      <c r="D150" s="54" t="s">
        <v>230</v>
      </c>
      <c r="E150" s="81">
        <f>E151</f>
        <v>240000</v>
      </c>
      <c r="G150"/>
    </row>
    <row r="151" spans="1:7" ht="12.75">
      <c r="A151"/>
      <c r="B151" s="47"/>
      <c r="C151" s="48">
        <v>4330</v>
      </c>
      <c r="D151" s="37" t="s">
        <v>235</v>
      </c>
      <c r="E151" s="82">
        <v>240000</v>
      </c>
      <c r="G151"/>
    </row>
    <row r="152" spans="1:7" ht="12.75">
      <c r="A152"/>
      <c r="B152" s="47"/>
      <c r="C152" s="48"/>
      <c r="D152" s="37" t="s">
        <v>152</v>
      </c>
      <c r="E152" s="82"/>
      <c r="G152"/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00390625" style="5" customWidth="1"/>
    <col min="2" max="2" width="6.875" style="5" customWidth="1"/>
    <col min="3" max="3" width="4.875" style="25" customWidth="1"/>
    <col min="4" max="4" width="57.25390625" style="10" customWidth="1"/>
    <col min="5" max="5" width="21.125" style="66" customWidth="1"/>
    <col min="7" max="7" width="15.125" style="0" customWidth="1"/>
  </cols>
  <sheetData>
    <row r="1" spans="1:5" ht="12.75">
      <c r="A1" s="5" t="s">
        <v>59</v>
      </c>
      <c r="E1" s="57" t="s">
        <v>292</v>
      </c>
    </row>
    <row r="2" ht="12.75">
      <c r="E2" s="58" t="s">
        <v>383</v>
      </c>
    </row>
    <row r="3" spans="4:5" ht="15.75">
      <c r="D3" s="32" t="s">
        <v>88</v>
      </c>
      <c r="E3" s="58" t="s">
        <v>108</v>
      </c>
    </row>
    <row r="4" spans="1:5" ht="12.75">
      <c r="A4" s="16"/>
      <c r="B4" s="16"/>
      <c r="C4" s="29"/>
      <c r="D4" s="33"/>
      <c r="E4" s="59" t="s">
        <v>385</v>
      </c>
    </row>
    <row r="5" spans="1:5" ht="13.5" thickBot="1">
      <c r="A5" s="3" t="s">
        <v>0</v>
      </c>
      <c r="B5" s="3" t="s">
        <v>24</v>
      </c>
      <c r="C5" s="24" t="s">
        <v>67</v>
      </c>
      <c r="D5" s="13" t="s">
        <v>68</v>
      </c>
      <c r="E5" s="60" t="s">
        <v>343</v>
      </c>
    </row>
    <row r="6" spans="1:7" ht="12.75">
      <c r="A6" s="1">
        <v>1</v>
      </c>
      <c r="B6" s="1">
        <v>2</v>
      </c>
      <c r="C6" s="22" t="s">
        <v>69</v>
      </c>
      <c r="D6" s="1">
        <v>4</v>
      </c>
      <c r="E6" s="86">
        <v>5</v>
      </c>
      <c r="G6" s="36"/>
    </row>
    <row r="7" spans="1:7" ht="13.5" thickBot="1">
      <c r="A7" s="17"/>
      <c r="B7" s="17"/>
      <c r="C7" s="27"/>
      <c r="D7" s="38" t="s">
        <v>162</v>
      </c>
      <c r="E7" s="62">
        <f>E24+E56+E76+E83+E127+E151+E253+E135+E9+E205+E50+E16+E143+E201</f>
        <v>129587113.48</v>
      </c>
      <c r="G7" s="72"/>
    </row>
    <row r="8" spans="1:5" ht="12.75">
      <c r="A8" s="16"/>
      <c r="B8" s="16"/>
      <c r="C8" s="29"/>
      <c r="D8" s="34" t="s">
        <v>163</v>
      </c>
      <c r="E8" s="63"/>
    </row>
    <row r="9" spans="1:5" ht="12.75">
      <c r="A9" s="43">
        <v>150</v>
      </c>
      <c r="B9" s="43"/>
      <c r="C9" s="42"/>
      <c r="D9" s="49" t="s">
        <v>233</v>
      </c>
      <c r="E9" s="96">
        <f>E10</f>
        <v>590000</v>
      </c>
    </row>
    <row r="10" spans="1:5" s="55" customFormat="1" ht="12.75">
      <c r="A10" s="89"/>
      <c r="B10" s="89">
        <v>15011</v>
      </c>
      <c r="C10" s="88"/>
      <c r="D10" s="99" t="s">
        <v>234</v>
      </c>
      <c r="E10" s="65">
        <f>SUM(E11:E15)</f>
        <v>590000</v>
      </c>
    </row>
    <row r="11" spans="1:5" ht="12.75">
      <c r="A11" s="3"/>
      <c r="B11" s="3"/>
      <c r="C11" s="25" t="s">
        <v>115</v>
      </c>
      <c r="D11" s="10" t="s">
        <v>71</v>
      </c>
      <c r="E11" s="65">
        <v>450000</v>
      </c>
    </row>
    <row r="12" spans="1:5" ht="12.75">
      <c r="A12" s="3"/>
      <c r="B12" s="3"/>
      <c r="C12" s="24"/>
      <c r="D12" s="13" t="s">
        <v>95</v>
      </c>
      <c r="E12" s="64"/>
    </row>
    <row r="13" spans="1:5" ht="12.75">
      <c r="A13" s="3"/>
      <c r="B13" s="3"/>
      <c r="C13" s="24"/>
      <c r="D13" s="13" t="s">
        <v>96</v>
      </c>
      <c r="E13" s="64"/>
    </row>
    <row r="14" spans="1:5" ht="12.75">
      <c r="A14" s="3"/>
      <c r="B14" s="3"/>
      <c r="C14" s="24"/>
      <c r="D14" s="13" t="s">
        <v>97</v>
      </c>
      <c r="E14" s="65"/>
    </row>
    <row r="15" spans="1:5" ht="12.75">
      <c r="A15" s="16"/>
      <c r="B15" s="16"/>
      <c r="C15" s="29" t="s">
        <v>113</v>
      </c>
      <c r="D15" s="33" t="s">
        <v>66</v>
      </c>
      <c r="E15" s="87">
        <v>140000</v>
      </c>
    </row>
    <row r="16" spans="1:5" ht="12.75">
      <c r="A16" s="43">
        <v>600</v>
      </c>
      <c r="B16" s="43"/>
      <c r="C16" s="42"/>
      <c r="D16" s="49" t="s">
        <v>327</v>
      </c>
      <c r="E16" s="96">
        <f>E21+E17</f>
        <v>2902685</v>
      </c>
    </row>
    <row r="17" spans="1:5" s="55" customFormat="1" ht="12.75">
      <c r="A17" s="89"/>
      <c r="B17" s="89">
        <v>60016</v>
      </c>
      <c r="C17" s="88"/>
      <c r="D17" s="13" t="s">
        <v>28</v>
      </c>
      <c r="E17" s="65">
        <f>E18</f>
        <v>2332685</v>
      </c>
    </row>
    <row r="18" spans="1:5" s="55" customFormat="1" ht="12.75">
      <c r="A18" s="89"/>
      <c r="B18" s="89"/>
      <c r="C18" s="24" t="s">
        <v>362</v>
      </c>
      <c r="D18" s="13" t="s">
        <v>363</v>
      </c>
      <c r="E18" s="65">
        <v>2332685</v>
      </c>
    </row>
    <row r="19" spans="1:5" s="55" customFormat="1" ht="12.75">
      <c r="A19" s="89"/>
      <c r="B19" s="89"/>
      <c r="C19" s="88"/>
      <c r="D19" s="13" t="s">
        <v>364</v>
      </c>
      <c r="E19" s="65"/>
    </row>
    <row r="20" spans="1:5" s="55" customFormat="1" ht="12.75">
      <c r="A20" s="89"/>
      <c r="B20" s="89"/>
      <c r="C20" s="88"/>
      <c r="D20" s="13" t="s">
        <v>365</v>
      </c>
      <c r="E20" s="65"/>
    </row>
    <row r="21" spans="1:5" s="55" customFormat="1" ht="12.75">
      <c r="A21" s="89"/>
      <c r="B21" s="89">
        <v>60019</v>
      </c>
      <c r="C21" s="88"/>
      <c r="D21" s="99" t="s">
        <v>344</v>
      </c>
      <c r="E21" s="65">
        <f>E22</f>
        <v>570000</v>
      </c>
    </row>
    <row r="22" spans="1:5" ht="12.75">
      <c r="A22" s="3"/>
      <c r="B22" s="3"/>
      <c r="C22" s="31" t="s">
        <v>150</v>
      </c>
      <c r="D22" s="40" t="s">
        <v>177</v>
      </c>
      <c r="E22" s="65">
        <v>570000</v>
      </c>
    </row>
    <row r="23" spans="1:5" ht="12.75">
      <c r="A23" s="16"/>
      <c r="B23" s="16"/>
      <c r="C23" s="29"/>
      <c r="D23" s="33" t="s">
        <v>178</v>
      </c>
      <c r="E23" s="87"/>
    </row>
    <row r="24" spans="1:5" ht="12.75">
      <c r="A24" s="45">
        <v>700</v>
      </c>
      <c r="B24" s="45"/>
      <c r="C24" s="53"/>
      <c r="D24" s="97" t="s">
        <v>70</v>
      </c>
      <c r="E24" s="95">
        <f>E25+E37</f>
        <v>10481600</v>
      </c>
    </row>
    <row r="25" spans="1:5" s="55" customFormat="1" ht="12.75">
      <c r="A25" s="56"/>
      <c r="B25" s="56">
        <v>70005</v>
      </c>
      <c r="C25" s="92"/>
      <c r="D25" s="98" t="s">
        <v>26</v>
      </c>
      <c r="E25" s="101">
        <f>SUM(E26:E36)</f>
        <v>1382000</v>
      </c>
    </row>
    <row r="26" spans="3:5" ht="12.75">
      <c r="C26" s="25" t="s">
        <v>114</v>
      </c>
      <c r="D26" s="10" t="s">
        <v>236</v>
      </c>
      <c r="E26" s="66">
        <v>50000</v>
      </c>
    </row>
    <row r="27" spans="3:5" ht="12.75">
      <c r="C27" s="25" t="s">
        <v>237</v>
      </c>
      <c r="D27" s="10" t="s">
        <v>238</v>
      </c>
      <c r="E27" s="66">
        <v>100000</v>
      </c>
    </row>
    <row r="28" spans="3:5" ht="12.75">
      <c r="C28" s="25" t="s">
        <v>115</v>
      </c>
      <c r="D28" s="10" t="s">
        <v>240</v>
      </c>
      <c r="E28" s="66">
        <v>250000</v>
      </c>
    </row>
    <row r="29" ht="12.75">
      <c r="D29" s="10" t="s">
        <v>95</v>
      </c>
    </row>
    <row r="30" ht="12.75">
      <c r="D30" s="10" t="s">
        <v>96</v>
      </c>
    </row>
    <row r="31" ht="12.75">
      <c r="D31" s="10" t="s">
        <v>97</v>
      </c>
    </row>
    <row r="32" spans="3:5" ht="12.75">
      <c r="C32" s="25" t="s">
        <v>156</v>
      </c>
      <c r="D32" s="10" t="s">
        <v>227</v>
      </c>
      <c r="E32" s="66">
        <v>80000</v>
      </c>
    </row>
    <row r="33" ht="12.75">
      <c r="D33" s="10" t="s">
        <v>228</v>
      </c>
    </row>
    <row r="34" spans="1:5" ht="12.75">
      <c r="A34" s="3"/>
      <c r="B34" s="3"/>
      <c r="C34" s="24" t="s">
        <v>116</v>
      </c>
      <c r="D34" s="13" t="s">
        <v>221</v>
      </c>
      <c r="E34" s="67">
        <v>900000</v>
      </c>
    </row>
    <row r="35" spans="1:5" ht="12.75">
      <c r="A35" s="3"/>
      <c r="B35" s="3"/>
      <c r="C35" s="24"/>
      <c r="D35" s="13" t="s">
        <v>222</v>
      </c>
      <c r="E35" s="67"/>
    </row>
    <row r="36" spans="1:5" ht="12.75">
      <c r="A36" s="3"/>
      <c r="B36" s="3"/>
      <c r="C36" s="24" t="s">
        <v>117</v>
      </c>
      <c r="D36" s="13" t="s">
        <v>241</v>
      </c>
      <c r="E36" s="67">
        <v>2000</v>
      </c>
    </row>
    <row r="37" spans="1:5" ht="12.75">
      <c r="A37" s="3"/>
      <c r="B37" s="3">
        <v>70007</v>
      </c>
      <c r="C37" s="24"/>
      <c r="D37" s="13" t="s">
        <v>345</v>
      </c>
      <c r="E37" s="67">
        <f>SUM(E38:E47)</f>
        <v>9099600</v>
      </c>
    </row>
    <row r="38" spans="1:5" ht="12.75">
      <c r="A38" s="3"/>
      <c r="B38" s="3"/>
      <c r="C38" s="25" t="s">
        <v>280</v>
      </c>
      <c r="D38" s="10" t="s">
        <v>281</v>
      </c>
      <c r="E38" s="67">
        <v>50000</v>
      </c>
    </row>
    <row r="39" spans="1:5" ht="12.75">
      <c r="A39" s="3"/>
      <c r="B39" s="3"/>
      <c r="D39" s="10" t="s">
        <v>282</v>
      </c>
      <c r="E39" s="67"/>
    </row>
    <row r="40" spans="1:5" ht="12.75">
      <c r="A40" s="3"/>
      <c r="B40" s="3"/>
      <c r="D40" s="10" t="s">
        <v>283</v>
      </c>
      <c r="E40" s="67"/>
    </row>
    <row r="41" spans="1:5" ht="12.75">
      <c r="A41" s="3"/>
      <c r="B41" s="3"/>
      <c r="C41" s="25" t="s">
        <v>115</v>
      </c>
      <c r="D41" s="10" t="s">
        <v>240</v>
      </c>
      <c r="E41" s="67">
        <v>1900000</v>
      </c>
    </row>
    <row r="42" spans="1:5" ht="12.75">
      <c r="A42" s="3"/>
      <c r="B42" s="3"/>
      <c r="D42" s="10" t="s">
        <v>95</v>
      </c>
      <c r="E42" s="67"/>
    </row>
    <row r="43" spans="1:5" ht="12.75">
      <c r="A43" s="3"/>
      <c r="B43" s="3"/>
      <c r="D43" s="10" t="s">
        <v>96</v>
      </c>
      <c r="E43" s="67"/>
    </row>
    <row r="44" spans="1:5" ht="12.75">
      <c r="A44" s="3"/>
      <c r="B44" s="3"/>
      <c r="D44" s="10" t="s">
        <v>97</v>
      </c>
      <c r="E44" s="67"/>
    </row>
    <row r="45" spans="1:5" ht="12.75">
      <c r="A45" s="3"/>
      <c r="B45" s="3"/>
      <c r="C45" s="24" t="s">
        <v>113</v>
      </c>
      <c r="D45" s="13" t="s">
        <v>66</v>
      </c>
      <c r="E45" s="67">
        <v>2300000</v>
      </c>
    </row>
    <row r="46" spans="1:5" ht="12.75">
      <c r="A46" s="3"/>
      <c r="B46" s="3"/>
      <c r="C46" s="24" t="s">
        <v>117</v>
      </c>
      <c r="D46" s="13" t="s">
        <v>241</v>
      </c>
      <c r="E46" s="67">
        <v>50000</v>
      </c>
    </row>
    <row r="47" spans="1:5" ht="12.75">
      <c r="A47" s="3"/>
      <c r="B47" s="3"/>
      <c r="C47" s="24" t="s">
        <v>346</v>
      </c>
      <c r="D47" s="13" t="s">
        <v>334</v>
      </c>
      <c r="E47" s="67">
        <v>4799600</v>
      </c>
    </row>
    <row r="48" spans="1:5" ht="12.75">
      <c r="A48" s="3"/>
      <c r="B48" s="3"/>
      <c r="C48" s="24"/>
      <c r="D48" s="13" t="s">
        <v>347</v>
      </c>
      <c r="E48" s="67"/>
    </row>
    <row r="49" spans="1:5" ht="12.75">
      <c r="A49" s="16"/>
      <c r="B49" s="16"/>
      <c r="C49" s="29"/>
      <c r="D49" s="33" t="s">
        <v>355</v>
      </c>
      <c r="E49" s="68"/>
    </row>
    <row r="50" spans="1:5" ht="12.75">
      <c r="A50" s="43">
        <v>710</v>
      </c>
      <c r="B50" s="43"/>
      <c r="C50" s="42"/>
      <c r="D50" s="49" t="s">
        <v>239</v>
      </c>
      <c r="E50" s="96">
        <f>E51</f>
        <v>256600</v>
      </c>
    </row>
    <row r="51" spans="1:5" s="55" customFormat="1" ht="12.75">
      <c r="A51" s="89"/>
      <c r="B51" s="89">
        <v>71035</v>
      </c>
      <c r="C51" s="88"/>
      <c r="D51" s="99" t="s">
        <v>256</v>
      </c>
      <c r="E51" s="65">
        <f>SUM(E52:E53)</f>
        <v>256600</v>
      </c>
    </row>
    <row r="52" spans="1:5" ht="12.75">
      <c r="A52" s="3"/>
      <c r="B52" s="3"/>
      <c r="C52" s="24" t="s">
        <v>113</v>
      </c>
      <c r="D52" s="13" t="s">
        <v>66</v>
      </c>
      <c r="E52" s="67">
        <v>250000</v>
      </c>
    </row>
    <row r="53" spans="1:5" ht="12.75">
      <c r="A53" s="3"/>
      <c r="B53" s="3"/>
      <c r="C53" s="24" t="s">
        <v>373</v>
      </c>
      <c r="D53" s="13" t="s">
        <v>374</v>
      </c>
      <c r="E53" s="67">
        <v>6600</v>
      </c>
    </row>
    <row r="54" spans="1:5" ht="12.75">
      <c r="A54" s="3"/>
      <c r="B54" s="3"/>
      <c r="C54" s="24"/>
      <c r="D54" s="13" t="s">
        <v>375</v>
      </c>
      <c r="E54" s="67"/>
    </row>
    <row r="55" spans="1:5" ht="12.75">
      <c r="A55" s="16"/>
      <c r="B55" s="16"/>
      <c r="C55" s="29"/>
      <c r="D55" s="33" t="s">
        <v>376</v>
      </c>
      <c r="E55" s="68"/>
    </row>
    <row r="56" spans="1:5" ht="12.75">
      <c r="A56" s="45">
        <v>750</v>
      </c>
      <c r="B56" s="45"/>
      <c r="C56" s="53"/>
      <c r="D56" s="97" t="s">
        <v>72</v>
      </c>
      <c r="E56" s="95">
        <f>E57+E64</f>
        <v>619381</v>
      </c>
    </row>
    <row r="57" spans="1:5" ht="12.75">
      <c r="A57" s="45"/>
      <c r="B57" s="45">
        <v>75011</v>
      </c>
      <c r="C57" s="53"/>
      <c r="D57" s="97" t="s">
        <v>82</v>
      </c>
      <c r="E57" s="95">
        <f>SUM(E58:E62)</f>
        <v>294781</v>
      </c>
    </row>
    <row r="58" spans="1:5" ht="12.75">
      <c r="A58" s="3"/>
      <c r="B58" s="3"/>
      <c r="C58" s="24" t="s">
        <v>132</v>
      </c>
      <c r="D58" s="13" t="s">
        <v>83</v>
      </c>
      <c r="E58" s="67">
        <v>294750</v>
      </c>
    </row>
    <row r="59" spans="1:5" ht="12.75">
      <c r="A59" s="3"/>
      <c r="B59" s="3"/>
      <c r="C59" s="24"/>
      <c r="D59" s="12" t="s">
        <v>84</v>
      </c>
      <c r="E59" s="69"/>
    </row>
    <row r="60" spans="1:5" ht="12.75">
      <c r="A60" s="3"/>
      <c r="B60" s="3"/>
      <c r="C60" s="24"/>
      <c r="D60" s="12" t="s">
        <v>85</v>
      </c>
      <c r="E60" s="69"/>
    </row>
    <row r="61" spans="1:5" ht="12.75">
      <c r="A61" s="3"/>
      <c r="B61" s="3"/>
      <c r="C61" s="24" t="s">
        <v>141</v>
      </c>
      <c r="D61" s="13" t="s">
        <v>142</v>
      </c>
      <c r="E61" s="69">
        <v>31</v>
      </c>
    </row>
    <row r="62" spans="1:5" ht="12.75">
      <c r="A62" s="3"/>
      <c r="B62" s="3"/>
      <c r="C62" s="24"/>
      <c r="D62" s="13" t="s">
        <v>191</v>
      </c>
      <c r="E62" s="69"/>
    </row>
    <row r="63" spans="1:5" ht="12.75">
      <c r="A63" s="3"/>
      <c r="B63" s="3"/>
      <c r="C63" s="24"/>
      <c r="D63" s="13" t="s">
        <v>143</v>
      </c>
      <c r="E63" s="69"/>
    </row>
    <row r="64" spans="1:5" s="55" customFormat="1" ht="12.75">
      <c r="A64" s="89"/>
      <c r="B64" s="89">
        <v>75023</v>
      </c>
      <c r="C64" s="88"/>
      <c r="D64" s="99" t="s">
        <v>102</v>
      </c>
      <c r="E64" s="65">
        <f>SUM(E65:E72)</f>
        <v>324600</v>
      </c>
    </row>
    <row r="65" spans="1:5" ht="12.75">
      <c r="A65" s="3"/>
      <c r="B65" s="3"/>
      <c r="C65" s="24" t="s">
        <v>113</v>
      </c>
      <c r="D65" s="13" t="s">
        <v>66</v>
      </c>
      <c r="E65" s="67">
        <v>125000</v>
      </c>
    </row>
    <row r="66" spans="1:5" ht="12.75">
      <c r="A66" s="3"/>
      <c r="B66" s="3"/>
      <c r="C66" s="24" t="s">
        <v>382</v>
      </c>
      <c r="D66" s="13" t="s">
        <v>320</v>
      </c>
      <c r="E66" s="67">
        <v>144400</v>
      </c>
    </row>
    <row r="67" spans="1:5" ht="12.75">
      <c r="A67" s="3"/>
      <c r="B67" s="3"/>
      <c r="C67" s="24"/>
      <c r="D67" s="13" t="s">
        <v>321</v>
      </c>
      <c r="E67" s="67"/>
    </row>
    <row r="68" spans="1:5" ht="12.75">
      <c r="A68" s="3"/>
      <c r="B68" s="3"/>
      <c r="C68" s="24"/>
      <c r="D68" s="13" t="s">
        <v>322</v>
      </c>
      <c r="E68" s="67"/>
    </row>
    <row r="69" spans="1:5" ht="12.75">
      <c r="A69" s="3"/>
      <c r="B69" s="3"/>
      <c r="C69" s="24"/>
      <c r="D69" s="13" t="s">
        <v>323</v>
      </c>
      <c r="E69" s="67"/>
    </row>
    <row r="70" spans="1:5" ht="12.75">
      <c r="A70" s="3"/>
      <c r="B70" s="3"/>
      <c r="C70" s="24"/>
      <c r="D70" s="13" t="s">
        <v>161</v>
      </c>
      <c r="E70" s="67"/>
    </row>
    <row r="71" spans="1:5" ht="12.75">
      <c r="A71" s="3"/>
      <c r="B71" s="3"/>
      <c r="C71" s="24" t="s">
        <v>319</v>
      </c>
      <c r="D71" s="13" t="s">
        <v>320</v>
      </c>
      <c r="E71" s="67">
        <v>55200</v>
      </c>
    </row>
    <row r="72" spans="1:5" ht="12.75">
      <c r="A72" s="3"/>
      <c r="B72" s="3"/>
      <c r="C72" s="24"/>
      <c r="D72" s="13" t="s">
        <v>321</v>
      </c>
      <c r="E72" s="67"/>
    </row>
    <row r="73" spans="1:5" ht="12.75">
      <c r="A73" s="3"/>
      <c r="B73" s="3"/>
      <c r="C73" s="24"/>
      <c r="D73" s="13" t="s">
        <v>322</v>
      </c>
      <c r="E73" s="67"/>
    </row>
    <row r="74" spans="1:5" ht="12.75">
      <c r="A74" s="3"/>
      <c r="B74" s="3"/>
      <c r="C74" s="24"/>
      <c r="D74" s="13" t="s">
        <v>323</v>
      </c>
      <c r="E74" s="67"/>
    </row>
    <row r="75" spans="1:5" ht="12.75">
      <c r="A75" s="16"/>
      <c r="B75" s="16"/>
      <c r="C75" s="29"/>
      <c r="D75" s="33" t="s">
        <v>161</v>
      </c>
      <c r="E75" s="68"/>
    </row>
    <row r="76" spans="1:5" ht="12.75">
      <c r="A76" s="45">
        <v>751</v>
      </c>
      <c r="B76" s="45"/>
      <c r="C76" s="53"/>
      <c r="D76" s="97" t="s">
        <v>98</v>
      </c>
      <c r="E76" s="74">
        <f>E78</f>
        <v>5294</v>
      </c>
    </row>
    <row r="77" spans="1:5" ht="12.75">
      <c r="A77" s="45"/>
      <c r="B77" s="45"/>
      <c r="C77" s="53"/>
      <c r="D77" s="44" t="s">
        <v>99</v>
      </c>
      <c r="E77" s="58"/>
    </row>
    <row r="78" spans="1:5" s="55" customFormat="1" ht="12.75">
      <c r="A78" s="89"/>
      <c r="B78" s="89">
        <v>75101</v>
      </c>
      <c r="C78" s="88"/>
      <c r="D78" s="100" t="s">
        <v>86</v>
      </c>
      <c r="E78" s="93">
        <f>E80</f>
        <v>5294</v>
      </c>
    </row>
    <row r="79" spans="1:5" ht="12.75">
      <c r="A79" s="3"/>
      <c r="B79" s="3"/>
      <c r="C79" s="24"/>
      <c r="D79" s="13" t="s">
        <v>87</v>
      </c>
      <c r="E79" s="60"/>
    </row>
    <row r="80" spans="1:5" ht="12.75">
      <c r="A80" s="3"/>
      <c r="B80" s="3"/>
      <c r="C80" s="24" t="s">
        <v>132</v>
      </c>
      <c r="D80" s="12" t="s">
        <v>83</v>
      </c>
      <c r="E80" s="69">
        <v>5294</v>
      </c>
    </row>
    <row r="81" spans="1:5" s="12" customFormat="1" ht="12.75">
      <c r="A81" s="3"/>
      <c r="B81" s="3"/>
      <c r="C81" s="24"/>
      <c r="D81" s="12" t="s">
        <v>84</v>
      </c>
      <c r="E81" s="69"/>
    </row>
    <row r="82" spans="1:5" s="12" customFormat="1" ht="12.75">
      <c r="A82" s="16"/>
      <c r="B82" s="16"/>
      <c r="C82" s="29"/>
      <c r="D82" s="33" t="s">
        <v>85</v>
      </c>
      <c r="E82" s="59"/>
    </row>
    <row r="83" spans="1:5" ht="12.75">
      <c r="A83" s="45">
        <v>756</v>
      </c>
      <c r="B83" s="45"/>
      <c r="C83" s="53"/>
      <c r="D83" s="97" t="s">
        <v>109</v>
      </c>
      <c r="E83" s="95">
        <f>SUM(+E87+E90+E115+E124+E101+E121)</f>
        <v>52846877</v>
      </c>
    </row>
    <row r="84" spans="1:4" ht="12.75">
      <c r="A84" s="45"/>
      <c r="B84" s="45"/>
      <c r="C84" s="53"/>
      <c r="D84" s="97" t="s">
        <v>110</v>
      </c>
    </row>
    <row r="85" spans="1:4" ht="12.75">
      <c r="A85" s="45"/>
      <c r="B85" s="45"/>
      <c r="C85" s="53"/>
      <c r="D85" s="97" t="s">
        <v>111</v>
      </c>
    </row>
    <row r="86" spans="1:4" ht="12.75">
      <c r="A86" s="45"/>
      <c r="B86" s="45"/>
      <c r="C86" s="53"/>
      <c r="D86" s="97" t="s">
        <v>112</v>
      </c>
    </row>
    <row r="87" spans="1:5" s="55" customFormat="1" ht="12.75">
      <c r="A87" s="56"/>
      <c r="B87" s="56">
        <v>75601</v>
      </c>
      <c r="C87" s="92"/>
      <c r="D87" s="98" t="s">
        <v>73</v>
      </c>
      <c r="E87" s="101">
        <f>E88</f>
        <v>310000</v>
      </c>
    </row>
    <row r="88" spans="3:5" ht="12.75">
      <c r="C88" s="25" t="s">
        <v>119</v>
      </c>
      <c r="D88" s="10" t="s">
        <v>242</v>
      </c>
      <c r="E88" s="66">
        <v>310000</v>
      </c>
    </row>
    <row r="89" ht="12.75">
      <c r="D89" s="10" t="s">
        <v>74</v>
      </c>
    </row>
    <row r="90" spans="1:5" s="55" customFormat="1" ht="12.75">
      <c r="A90" s="56"/>
      <c r="B90" s="56">
        <v>75615</v>
      </c>
      <c r="C90" s="92"/>
      <c r="D90" s="98" t="s">
        <v>75</v>
      </c>
      <c r="E90" s="101">
        <f>SUM(E93:E100)</f>
        <v>17623520</v>
      </c>
    </row>
    <row r="91" ht="12.75">
      <c r="D91" s="10" t="s">
        <v>145</v>
      </c>
    </row>
    <row r="92" spans="4:5" ht="12.75">
      <c r="D92" t="s">
        <v>146</v>
      </c>
      <c r="E92" s="58"/>
    </row>
    <row r="93" spans="3:5" ht="12.75">
      <c r="C93" s="25" t="s">
        <v>120</v>
      </c>
      <c r="D93" s="35" t="s">
        <v>243</v>
      </c>
      <c r="E93" s="58">
        <v>17180000</v>
      </c>
    </row>
    <row r="94" spans="3:5" ht="12.75">
      <c r="C94" s="25" t="s">
        <v>121</v>
      </c>
      <c r="D94" s="35" t="s">
        <v>244</v>
      </c>
      <c r="E94" s="58">
        <v>320</v>
      </c>
    </row>
    <row r="95" spans="3:5" ht="12.75">
      <c r="C95" s="25" t="s">
        <v>122</v>
      </c>
      <c r="D95" t="s">
        <v>245</v>
      </c>
      <c r="E95" s="58">
        <v>385000</v>
      </c>
    </row>
    <row r="96" spans="3:5" ht="12.75">
      <c r="C96" s="25" t="s">
        <v>123</v>
      </c>
      <c r="D96" t="s">
        <v>246</v>
      </c>
      <c r="E96" s="58">
        <v>50000</v>
      </c>
    </row>
    <row r="97" spans="3:5" ht="12.75">
      <c r="C97" s="25" t="s">
        <v>284</v>
      </c>
      <c r="D97" t="s">
        <v>285</v>
      </c>
      <c r="E97" s="58">
        <v>200</v>
      </c>
    </row>
    <row r="98" spans="4:5" ht="12.75">
      <c r="D98" t="s">
        <v>286</v>
      </c>
      <c r="E98" s="58"/>
    </row>
    <row r="99" spans="1:5" ht="12.75">
      <c r="A99" s="3"/>
      <c r="B99" s="3"/>
      <c r="C99" s="24" t="s">
        <v>124</v>
      </c>
      <c r="D99" s="12" t="s">
        <v>248</v>
      </c>
      <c r="E99" s="69">
        <v>8000</v>
      </c>
    </row>
    <row r="100" spans="1:5" ht="12.75">
      <c r="A100" s="3"/>
      <c r="B100" s="3"/>
      <c r="C100" s="24"/>
      <c r="D100" s="37" t="s">
        <v>247</v>
      </c>
      <c r="E100" s="69"/>
    </row>
    <row r="101" spans="1:5" s="55" customFormat="1" ht="12.75">
      <c r="A101" s="89"/>
      <c r="B101" s="89">
        <v>75616</v>
      </c>
      <c r="C101" s="88"/>
      <c r="D101" s="54" t="s">
        <v>147</v>
      </c>
      <c r="E101" s="93">
        <f>SUM(E104:E114)</f>
        <v>7142620</v>
      </c>
    </row>
    <row r="102" spans="1:5" ht="12.75">
      <c r="A102" s="3"/>
      <c r="B102" s="3"/>
      <c r="C102" s="24"/>
      <c r="D102" s="37" t="s">
        <v>148</v>
      </c>
      <c r="E102" s="69"/>
    </row>
    <row r="103" spans="1:5" ht="12.75">
      <c r="A103" s="3"/>
      <c r="B103" s="3"/>
      <c r="C103" s="24"/>
      <c r="D103" s="37" t="s">
        <v>149</v>
      </c>
      <c r="E103" s="69"/>
    </row>
    <row r="104" spans="1:5" ht="12.75">
      <c r="A104" s="3"/>
      <c r="B104" s="3"/>
      <c r="C104" s="25" t="s">
        <v>120</v>
      </c>
      <c r="D104" s="35" t="s">
        <v>243</v>
      </c>
      <c r="E104" s="69">
        <v>5300000</v>
      </c>
    </row>
    <row r="105" spans="1:5" ht="12.75">
      <c r="A105" s="3"/>
      <c r="B105" s="3"/>
      <c r="C105" s="25" t="s">
        <v>121</v>
      </c>
      <c r="D105" s="35" t="s">
        <v>244</v>
      </c>
      <c r="E105" s="69">
        <v>50000</v>
      </c>
    </row>
    <row r="106" spans="1:5" ht="12.75">
      <c r="A106" s="3"/>
      <c r="B106" s="3"/>
      <c r="C106" s="24" t="s">
        <v>125</v>
      </c>
      <c r="D106" s="37" t="s">
        <v>249</v>
      </c>
      <c r="E106" s="69">
        <v>420</v>
      </c>
    </row>
    <row r="107" spans="1:5" ht="12.75">
      <c r="A107" s="3"/>
      <c r="B107" s="3"/>
      <c r="C107" s="25" t="s">
        <v>122</v>
      </c>
      <c r="D107" t="s">
        <v>245</v>
      </c>
      <c r="E107" s="69">
        <v>400000</v>
      </c>
    </row>
    <row r="108" spans="1:5" ht="12.75">
      <c r="A108" s="3"/>
      <c r="B108" s="3"/>
      <c r="C108" s="24" t="s">
        <v>126</v>
      </c>
      <c r="D108" s="12" t="s">
        <v>250</v>
      </c>
      <c r="E108" s="69">
        <v>120000</v>
      </c>
    </row>
    <row r="109" spans="1:5" ht="12.75">
      <c r="A109" s="3"/>
      <c r="B109" s="3"/>
      <c r="C109" s="24" t="s">
        <v>348</v>
      </c>
      <c r="D109" s="37" t="s">
        <v>349</v>
      </c>
      <c r="E109" s="69">
        <v>36000</v>
      </c>
    </row>
    <row r="110" spans="1:5" ht="12.75">
      <c r="A110" s="3"/>
      <c r="B110" s="3"/>
      <c r="C110" s="25" t="s">
        <v>123</v>
      </c>
      <c r="D110" t="s">
        <v>246</v>
      </c>
      <c r="E110" s="69">
        <v>1200000</v>
      </c>
    </row>
    <row r="111" spans="1:5" ht="12.75">
      <c r="A111" s="3"/>
      <c r="B111" s="3"/>
      <c r="C111" s="25" t="s">
        <v>284</v>
      </c>
      <c r="D111" t="s">
        <v>285</v>
      </c>
      <c r="E111" s="69">
        <v>11200</v>
      </c>
    </row>
    <row r="112" spans="1:5" ht="12.75">
      <c r="A112" s="3"/>
      <c r="B112" s="3"/>
      <c r="D112" t="s">
        <v>286</v>
      </c>
      <c r="E112" s="69"/>
    </row>
    <row r="113" spans="1:5" ht="12.75">
      <c r="A113" s="3"/>
      <c r="B113" s="3"/>
      <c r="C113" s="24" t="s">
        <v>124</v>
      </c>
      <c r="D113" s="12" t="s">
        <v>248</v>
      </c>
      <c r="E113" s="69">
        <v>25000</v>
      </c>
    </row>
    <row r="114" spans="1:5" ht="12.75">
      <c r="A114" s="3"/>
      <c r="B114" s="3"/>
      <c r="C114" s="24"/>
      <c r="D114" s="37" t="s">
        <v>247</v>
      </c>
      <c r="E114" s="69"/>
    </row>
    <row r="115" spans="1:5" s="55" customFormat="1" ht="12.75">
      <c r="A115" s="56"/>
      <c r="B115" s="56">
        <v>75618</v>
      </c>
      <c r="C115" s="92"/>
      <c r="D115" s="98" t="s">
        <v>103</v>
      </c>
      <c r="E115" s="101">
        <f>SUM(E117:E120)</f>
        <v>1220000</v>
      </c>
    </row>
    <row r="116" ht="12.75">
      <c r="D116" s="10" t="s">
        <v>104</v>
      </c>
    </row>
    <row r="117" spans="3:5" ht="12.75">
      <c r="C117" s="25" t="s">
        <v>127</v>
      </c>
      <c r="D117" s="10" t="s">
        <v>76</v>
      </c>
      <c r="E117" s="66">
        <v>470000</v>
      </c>
    </row>
    <row r="118" spans="3:5" ht="12.75">
      <c r="C118" s="25" t="s">
        <v>128</v>
      </c>
      <c r="D118" s="10" t="s">
        <v>105</v>
      </c>
      <c r="E118" s="66">
        <v>600000</v>
      </c>
    </row>
    <row r="119" spans="1:5" ht="12.75">
      <c r="A119" s="39"/>
      <c r="B119" s="39"/>
      <c r="C119" s="31" t="s">
        <v>150</v>
      </c>
      <c r="D119" s="40" t="s">
        <v>177</v>
      </c>
      <c r="E119" s="70">
        <v>150000</v>
      </c>
    </row>
    <row r="120" ht="12.75">
      <c r="D120" s="10" t="s">
        <v>178</v>
      </c>
    </row>
    <row r="121" spans="1:5" s="55" customFormat="1" ht="12.75">
      <c r="A121" s="56"/>
      <c r="B121" s="56">
        <v>75619</v>
      </c>
      <c r="C121" s="92"/>
      <c r="D121" s="98" t="s">
        <v>350</v>
      </c>
      <c r="E121" s="101">
        <f>E122</f>
        <v>100000</v>
      </c>
    </row>
    <row r="122" spans="3:5" ht="12.75">
      <c r="C122" s="25" t="s">
        <v>351</v>
      </c>
      <c r="D122" s="10" t="s">
        <v>352</v>
      </c>
      <c r="E122" s="66">
        <v>100000</v>
      </c>
    </row>
    <row r="123" ht="12.75">
      <c r="D123" s="10" t="s">
        <v>353</v>
      </c>
    </row>
    <row r="124" spans="1:5" s="55" customFormat="1" ht="12.75">
      <c r="A124" s="89"/>
      <c r="B124" s="89">
        <v>75621</v>
      </c>
      <c r="C124" s="88"/>
      <c r="D124" s="99" t="s">
        <v>329</v>
      </c>
      <c r="E124" s="65">
        <f>SUM(E125:E126)</f>
        <v>26450737</v>
      </c>
    </row>
    <row r="125" spans="1:5" ht="12.75">
      <c r="A125" s="3"/>
      <c r="B125" s="3"/>
      <c r="C125" s="24" t="s">
        <v>129</v>
      </c>
      <c r="D125" s="13" t="s">
        <v>73</v>
      </c>
      <c r="E125" s="67">
        <v>24721198</v>
      </c>
    </row>
    <row r="126" spans="1:5" ht="12.75">
      <c r="A126" s="16"/>
      <c r="B126" s="16"/>
      <c r="C126" s="29" t="s">
        <v>130</v>
      </c>
      <c r="D126" s="33" t="s">
        <v>251</v>
      </c>
      <c r="E126" s="68">
        <v>1729539</v>
      </c>
    </row>
    <row r="127" spans="1:5" ht="12.75">
      <c r="A127" s="45">
        <v>758</v>
      </c>
      <c r="B127" s="45"/>
      <c r="C127" s="53"/>
      <c r="D127" s="97" t="s">
        <v>77</v>
      </c>
      <c r="E127" s="95">
        <f>E128+E131+E133</f>
        <v>19560619</v>
      </c>
    </row>
    <row r="128" spans="1:5" s="55" customFormat="1" ht="12.75">
      <c r="A128" s="56"/>
      <c r="B128" s="56">
        <v>75801</v>
      </c>
      <c r="C128" s="92"/>
      <c r="D128" s="98" t="s">
        <v>78</v>
      </c>
      <c r="E128" s="101">
        <f>E130</f>
        <v>19304189</v>
      </c>
    </row>
    <row r="129" ht="12.75">
      <c r="D129" s="10" t="s">
        <v>79</v>
      </c>
    </row>
    <row r="130" spans="3:5" ht="12.75">
      <c r="C130" s="25" t="s">
        <v>131</v>
      </c>
      <c r="D130" s="10" t="s">
        <v>80</v>
      </c>
      <c r="E130" s="66">
        <v>19304189</v>
      </c>
    </row>
    <row r="131" spans="1:5" s="55" customFormat="1" ht="12.75">
      <c r="A131" s="89"/>
      <c r="B131" s="89">
        <v>75814</v>
      </c>
      <c r="C131" s="88"/>
      <c r="D131" s="99" t="s">
        <v>81</v>
      </c>
      <c r="E131" s="65">
        <f>SUM(E132:E132)</f>
        <v>10000</v>
      </c>
    </row>
    <row r="132" spans="1:5" ht="12.75">
      <c r="A132" s="3"/>
      <c r="B132" s="3"/>
      <c r="C132" s="24" t="s">
        <v>117</v>
      </c>
      <c r="D132" s="13" t="s">
        <v>252</v>
      </c>
      <c r="E132" s="67">
        <v>10000</v>
      </c>
    </row>
    <row r="133" spans="1:5" s="55" customFormat="1" ht="12.75">
      <c r="A133" s="89"/>
      <c r="B133" s="89">
        <v>75831</v>
      </c>
      <c r="C133" s="88"/>
      <c r="D133" s="99" t="s">
        <v>189</v>
      </c>
      <c r="E133" s="65">
        <f>E134</f>
        <v>246430</v>
      </c>
    </row>
    <row r="134" spans="1:5" ht="12.75">
      <c r="A134" s="16"/>
      <c r="B134" s="16"/>
      <c r="C134" s="29" t="s">
        <v>131</v>
      </c>
      <c r="D134" s="33" t="s">
        <v>80</v>
      </c>
      <c r="E134" s="68">
        <v>246430</v>
      </c>
    </row>
    <row r="135" spans="1:5" ht="12.75">
      <c r="A135" s="43">
        <v>801</v>
      </c>
      <c r="B135" s="43"/>
      <c r="C135" s="42"/>
      <c r="D135" s="49" t="s">
        <v>212</v>
      </c>
      <c r="E135" s="96">
        <f>E136</f>
        <v>3007208</v>
      </c>
    </row>
    <row r="136" spans="1:5" s="55" customFormat="1" ht="12.75">
      <c r="A136" s="89"/>
      <c r="B136" s="89">
        <v>80104</v>
      </c>
      <c r="C136" s="88"/>
      <c r="D136" s="99" t="s">
        <v>216</v>
      </c>
      <c r="E136" s="65">
        <f>SUM(E137:E142)</f>
        <v>3007208</v>
      </c>
    </row>
    <row r="137" spans="1:5" ht="12.75">
      <c r="A137" s="3"/>
      <c r="B137" s="3"/>
      <c r="C137" s="25" t="s">
        <v>113</v>
      </c>
      <c r="D137" s="10" t="s">
        <v>66</v>
      </c>
      <c r="E137" s="67">
        <v>500000</v>
      </c>
    </row>
    <row r="138" spans="1:5" ht="12.75">
      <c r="A138" s="3"/>
      <c r="B138" s="3"/>
      <c r="C138" s="24" t="s">
        <v>138</v>
      </c>
      <c r="D138" s="13" t="s">
        <v>287</v>
      </c>
      <c r="E138" s="67">
        <v>1307208</v>
      </c>
    </row>
    <row r="139" spans="1:5" ht="12.75">
      <c r="A139" s="3"/>
      <c r="B139" s="3"/>
      <c r="C139" s="24"/>
      <c r="D139" s="13" t="s">
        <v>139</v>
      </c>
      <c r="E139" s="67"/>
    </row>
    <row r="140" spans="1:5" ht="12.75">
      <c r="A140" s="3"/>
      <c r="B140" s="3"/>
      <c r="C140" s="24" t="s">
        <v>223</v>
      </c>
      <c r="D140" s="13" t="s">
        <v>224</v>
      </c>
      <c r="E140" s="67">
        <v>1200000</v>
      </c>
    </row>
    <row r="141" spans="1:5" ht="12.75">
      <c r="A141" s="3"/>
      <c r="B141" s="3"/>
      <c r="C141" s="24"/>
      <c r="D141" s="13" t="s">
        <v>225</v>
      </c>
      <c r="E141" s="67"/>
    </row>
    <row r="142" spans="1:5" ht="12.75">
      <c r="A142" s="16"/>
      <c r="B142" s="16"/>
      <c r="C142" s="29"/>
      <c r="D142" s="33" t="s">
        <v>226</v>
      </c>
      <c r="E142" s="68"/>
    </row>
    <row r="143" spans="1:5" s="44" customFormat="1" ht="12.75">
      <c r="A143" s="43">
        <v>851</v>
      </c>
      <c r="B143" s="43"/>
      <c r="C143" s="42"/>
      <c r="D143" s="49" t="s">
        <v>366</v>
      </c>
      <c r="E143" s="96">
        <f>E144</f>
        <v>4000</v>
      </c>
    </row>
    <row r="144" spans="1:5" ht="12.75">
      <c r="A144" s="3"/>
      <c r="B144" s="3">
        <v>85195</v>
      </c>
      <c r="C144" s="24"/>
      <c r="D144" s="13" t="s">
        <v>367</v>
      </c>
      <c r="E144" s="67">
        <f>SUM(E145:E149)</f>
        <v>4000</v>
      </c>
    </row>
    <row r="145" spans="1:5" ht="12.75">
      <c r="A145" s="3"/>
      <c r="B145" s="3"/>
      <c r="C145" s="24" t="s">
        <v>132</v>
      </c>
      <c r="D145" s="13" t="s">
        <v>83</v>
      </c>
      <c r="E145" s="67">
        <v>2000</v>
      </c>
    </row>
    <row r="146" spans="1:5" ht="12.75">
      <c r="A146" s="3"/>
      <c r="B146" s="3"/>
      <c r="C146" s="24"/>
      <c r="D146" s="12" t="s">
        <v>84</v>
      </c>
      <c r="E146" s="67"/>
    </row>
    <row r="147" spans="1:5" ht="12.75">
      <c r="A147" s="3"/>
      <c r="B147" s="3"/>
      <c r="C147" s="24"/>
      <c r="D147" s="12" t="s">
        <v>85</v>
      </c>
      <c r="E147" s="67"/>
    </row>
    <row r="148" spans="1:5" ht="12.75">
      <c r="A148" s="3"/>
      <c r="B148" s="3"/>
      <c r="C148" s="24" t="s">
        <v>368</v>
      </c>
      <c r="D148" s="13" t="s">
        <v>334</v>
      </c>
      <c r="E148" s="67">
        <v>2000</v>
      </c>
    </row>
    <row r="149" spans="1:5" ht="12.75">
      <c r="A149" s="3"/>
      <c r="B149" s="3"/>
      <c r="C149" s="24"/>
      <c r="D149" s="13" t="s">
        <v>369</v>
      </c>
      <c r="E149" s="67"/>
    </row>
    <row r="150" spans="1:5" ht="12.75">
      <c r="A150" s="16"/>
      <c r="B150" s="16"/>
      <c r="C150" s="29"/>
      <c r="D150" s="33" t="s">
        <v>370</v>
      </c>
      <c r="E150" s="68"/>
    </row>
    <row r="151" spans="1:5" ht="12.75">
      <c r="A151" s="45">
        <v>852</v>
      </c>
      <c r="B151" s="45"/>
      <c r="C151" s="53"/>
      <c r="D151" s="97" t="s">
        <v>134</v>
      </c>
      <c r="E151" s="96">
        <f>E164+E175+E152+E159+E172+E181+E168+E191+E188</f>
        <v>3924516.48</v>
      </c>
    </row>
    <row r="152" spans="1:5" s="55" customFormat="1" ht="12.75">
      <c r="A152" s="56"/>
      <c r="B152" s="56">
        <v>85203</v>
      </c>
      <c r="C152" s="92"/>
      <c r="D152" s="98" t="s">
        <v>106</v>
      </c>
      <c r="E152" s="65">
        <f>SUM(E153:E158)</f>
        <v>465660</v>
      </c>
    </row>
    <row r="153" spans="3:5" ht="12.75">
      <c r="C153" s="25" t="s">
        <v>132</v>
      </c>
      <c r="D153" s="10" t="s">
        <v>83</v>
      </c>
      <c r="E153" s="67">
        <v>465600</v>
      </c>
    </row>
    <row r="154" spans="4:5" ht="12.75">
      <c r="D154" s="10" t="s">
        <v>84</v>
      </c>
      <c r="E154" s="67"/>
    </row>
    <row r="155" spans="4:5" ht="12.75">
      <c r="D155" s="10" t="s">
        <v>85</v>
      </c>
      <c r="E155" s="67"/>
    </row>
    <row r="156" spans="3:5" ht="12.75">
      <c r="C156" s="24" t="s">
        <v>141</v>
      </c>
      <c r="D156" s="13" t="s">
        <v>142</v>
      </c>
      <c r="E156" s="67">
        <v>60</v>
      </c>
    </row>
    <row r="157" spans="1:5" ht="12.75">
      <c r="A157" s="3"/>
      <c r="B157" s="3"/>
      <c r="C157" s="24"/>
      <c r="D157" s="13" t="s">
        <v>191</v>
      </c>
      <c r="E157" s="67"/>
    </row>
    <row r="158" spans="1:5" ht="12.75">
      <c r="A158" s="3"/>
      <c r="B158" s="3"/>
      <c r="C158" s="24"/>
      <c r="D158" s="13" t="s">
        <v>143</v>
      </c>
      <c r="E158" s="67"/>
    </row>
    <row r="159" spans="2:5" s="55" customFormat="1" ht="12.75">
      <c r="B159" s="56">
        <v>85213</v>
      </c>
      <c r="C159" s="92"/>
      <c r="D159" s="98" t="s">
        <v>92</v>
      </c>
      <c r="E159" s="65">
        <f>SUM(E162:E163)</f>
        <v>64800</v>
      </c>
    </row>
    <row r="160" spans="1:5" ht="12.75">
      <c r="A160"/>
      <c r="D160" s="10" t="s">
        <v>313</v>
      </c>
      <c r="E160" s="67"/>
    </row>
    <row r="161" spans="1:5" ht="12.75">
      <c r="A161"/>
      <c r="D161" s="10" t="s">
        <v>314</v>
      </c>
      <c r="E161" s="67"/>
    </row>
    <row r="162" spans="3:5" ht="12.75">
      <c r="C162" s="24" t="s">
        <v>138</v>
      </c>
      <c r="D162" s="13" t="s">
        <v>287</v>
      </c>
      <c r="E162" s="67">
        <v>64800</v>
      </c>
    </row>
    <row r="163" spans="3:5" ht="12.75">
      <c r="C163" s="24"/>
      <c r="D163" s="13" t="s">
        <v>139</v>
      </c>
      <c r="E163" s="67"/>
    </row>
    <row r="164" spans="1:5" s="55" customFormat="1" ht="12.75">
      <c r="A164" s="89"/>
      <c r="B164" s="56">
        <v>85214</v>
      </c>
      <c r="C164" s="92"/>
      <c r="D164" s="98" t="s">
        <v>315</v>
      </c>
      <c r="E164" s="65">
        <f>SUM(E166:E167)</f>
        <v>410000</v>
      </c>
    </row>
    <row r="165" spans="1:5" ht="12.75">
      <c r="A165" s="3"/>
      <c r="D165" s="10" t="s">
        <v>158</v>
      </c>
      <c r="E165" s="67"/>
    </row>
    <row r="166" spans="1:5" ht="12.75">
      <c r="A166" s="3"/>
      <c r="B166" s="3"/>
      <c r="C166" s="24" t="s">
        <v>138</v>
      </c>
      <c r="D166" s="13" t="s">
        <v>287</v>
      </c>
      <c r="E166" s="67">
        <v>410000</v>
      </c>
    </row>
    <row r="167" spans="1:5" ht="12" customHeight="1">
      <c r="A167" s="3"/>
      <c r="B167" s="3"/>
      <c r="C167" s="24"/>
      <c r="D167" s="13" t="s">
        <v>139</v>
      </c>
      <c r="E167" s="67"/>
    </row>
    <row r="168" spans="1:5" s="55" customFormat="1" ht="12.75">
      <c r="A168" s="89"/>
      <c r="B168" s="89">
        <v>85215</v>
      </c>
      <c r="C168" s="88"/>
      <c r="D168" s="99" t="s">
        <v>359</v>
      </c>
      <c r="E168" s="65">
        <f>E169</f>
        <v>1500</v>
      </c>
    </row>
    <row r="169" spans="1:5" ht="12.75">
      <c r="A169" s="3"/>
      <c r="B169" s="3"/>
      <c r="C169" s="25" t="s">
        <v>132</v>
      </c>
      <c r="D169" s="10" t="s">
        <v>83</v>
      </c>
      <c r="E169" s="67">
        <v>1500</v>
      </c>
    </row>
    <row r="170" spans="1:5" ht="12.75">
      <c r="A170" s="3"/>
      <c r="B170" s="3"/>
      <c r="D170" s="10" t="s">
        <v>84</v>
      </c>
      <c r="E170" s="67"/>
    </row>
    <row r="171" spans="1:5" ht="12.75">
      <c r="A171" s="3"/>
      <c r="B171" s="3"/>
      <c r="D171" s="10" t="s">
        <v>85</v>
      </c>
      <c r="E171" s="67"/>
    </row>
    <row r="172" spans="1:5" s="55" customFormat="1" ht="12.75">
      <c r="A172" s="89"/>
      <c r="B172" s="89">
        <v>85216</v>
      </c>
      <c r="C172" s="88"/>
      <c r="D172" s="99" t="s">
        <v>188</v>
      </c>
      <c r="E172" s="65">
        <f>SUM(E173:E174)</f>
        <v>616667</v>
      </c>
    </row>
    <row r="173" spans="1:5" ht="12.75">
      <c r="A173" s="3"/>
      <c r="B173" s="3"/>
      <c r="C173" s="24" t="s">
        <v>138</v>
      </c>
      <c r="D173" s="13" t="s">
        <v>287</v>
      </c>
      <c r="E173" s="67">
        <v>616667</v>
      </c>
    </row>
    <row r="174" spans="1:5" ht="12.75">
      <c r="A174" s="3"/>
      <c r="B174" s="3"/>
      <c r="C174" s="24"/>
      <c r="D174" s="13" t="s">
        <v>139</v>
      </c>
      <c r="E174" s="67"/>
    </row>
    <row r="175" spans="1:5" s="55" customFormat="1" ht="12.75">
      <c r="A175" s="89"/>
      <c r="B175" s="89">
        <v>85219</v>
      </c>
      <c r="C175" s="88"/>
      <c r="D175" s="99" t="s">
        <v>45</v>
      </c>
      <c r="E175" s="65">
        <f>SUM(E176:E179)</f>
        <v>196193</v>
      </c>
    </row>
    <row r="176" spans="1:5" ht="12.75">
      <c r="A176" s="3"/>
      <c r="B176" s="3"/>
      <c r="C176" s="25" t="s">
        <v>132</v>
      </c>
      <c r="D176" s="10" t="s">
        <v>83</v>
      </c>
      <c r="E176" s="67">
        <v>6000</v>
      </c>
    </row>
    <row r="177" spans="1:5" ht="12.75">
      <c r="A177" s="3"/>
      <c r="B177" s="3"/>
      <c r="D177" s="10" t="s">
        <v>84</v>
      </c>
      <c r="E177" s="67"/>
    </row>
    <row r="178" spans="1:5" ht="12.75">
      <c r="A178" s="3"/>
      <c r="B178" s="3"/>
      <c r="D178" s="10" t="s">
        <v>85</v>
      </c>
      <c r="E178" s="67"/>
    </row>
    <row r="179" spans="1:5" ht="12.75">
      <c r="A179" s="3"/>
      <c r="B179" s="3"/>
      <c r="C179" s="24" t="s">
        <v>138</v>
      </c>
      <c r="D179" s="13" t="s">
        <v>287</v>
      </c>
      <c r="E179" s="67">
        <v>190193</v>
      </c>
    </row>
    <row r="180" spans="1:5" ht="12.75">
      <c r="A180" s="3"/>
      <c r="B180" s="3"/>
      <c r="C180" s="24"/>
      <c r="D180" s="13" t="s">
        <v>139</v>
      </c>
      <c r="E180" s="67"/>
    </row>
    <row r="181" spans="1:5" s="55" customFormat="1" ht="12.75">
      <c r="A181" s="89"/>
      <c r="B181" s="89">
        <v>85228</v>
      </c>
      <c r="C181" s="88"/>
      <c r="D181" s="99" t="s">
        <v>215</v>
      </c>
      <c r="E181" s="65">
        <f>SUM(E182:E186)</f>
        <v>183500</v>
      </c>
    </row>
    <row r="182" spans="1:5" ht="12.75">
      <c r="A182" s="3"/>
      <c r="B182" s="3"/>
      <c r="C182" s="25" t="s">
        <v>132</v>
      </c>
      <c r="D182" s="10" t="s">
        <v>83</v>
      </c>
      <c r="E182" s="67">
        <v>183000</v>
      </c>
    </row>
    <row r="183" spans="1:5" ht="12.75">
      <c r="A183" s="3"/>
      <c r="B183" s="3"/>
      <c r="C183" s="24"/>
      <c r="D183" s="13" t="s">
        <v>84</v>
      </c>
      <c r="E183" s="67"/>
    </row>
    <row r="184" spans="1:5" ht="12.75">
      <c r="A184" s="3"/>
      <c r="B184" s="3"/>
      <c r="C184" s="24"/>
      <c r="D184" s="13" t="s">
        <v>85</v>
      </c>
      <c r="E184" s="67"/>
    </row>
    <row r="185" spans="1:5" ht="12.75">
      <c r="A185" s="3"/>
      <c r="B185" s="3"/>
      <c r="C185" s="24" t="s">
        <v>141</v>
      </c>
      <c r="D185" s="13" t="s">
        <v>142</v>
      </c>
      <c r="E185" s="67">
        <v>500</v>
      </c>
    </row>
    <row r="186" spans="1:5" ht="12.75">
      <c r="A186" s="3"/>
      <c r="B186" s="3"/>
      <c r="C186" s="24"/>
      <c r="D186" s="13" t="s">
        <v>191</v>
      </c>
      <c r="E186" s="67"/>
    </row>
    <row r="187" spans="1:5" ht="12.75">
      <c r="A187" s="3"/>
      <c r="B187" s="3"/>
      <c r="C187" s="24"/>
      <c r="D187" s="13" t="s">
        <v>143</v>
      </c>
      <c r="E187" s="67"/>
    </row>
    <row r="188" spans="1:5" ht="12.75">
      <c r="A188" s="3"/>
      <c r="B188" s="3">
        <v>85230</v>
      </c>
      <c r="C188" s="24"/>
      <c r="D188" s="13" t="s">
        <v>279</v>
      </c>
      <c r="E188" s="67">
        <f>E189</f>
        <v>102459.75</v>
      </c>
    </row>
    <row r="189" spans="1:5" ht="12.75">
      <c r="A189" s="3"/>
      <c r="B189" s="3"/>
      <c r="C189" s="24" t="s">
        <v>138</v>
      </c>
      <c r="D189" s="13" t="s">
        <v>287</v>
      </c>
      <c r="E189" s="67">
        <v>102459.75</v>
      </c>
    </row>
    <row r="190" spans="1:5" ht="12.75">
      <c r="A190" s="3"/>
      <c r="B190" s="3"/>
      <c r="C190" s="24"/>
      <c r="D190" s="13" t="s">
        <v>139</v>
      </c>
      <c r="E190" s="67"/>
    </row>
    <row r="191" spans="1:5" s="55" customFormat="1" ht="12.75">
      <c r="A191" s="89"/>
      <c r="B191" s="89">
        <v>85295</v>
      </c>
      <c r="C191" s="88"/>
      <c r="D191" s="99" t="s">
        <v>367</v>
      </c>
      <c r="E191" s="65">
        <f>SUM(E192:E199)</f>
        <v>1883736.73</v>
      </c>
    </row>
    <row r="192" spans="1:5" s="55" customFormat="1" ht="12.75">
      <c r="A192" s="89"/>
      <c r="B192" s="89"/>
      <c r="C192" s="25" t="s">
        <v>132</v>
      </c>
      <c r="D192" s="10" t="s">
        <v>83</v>
      </c>
      <c r="E192" s="65">
        <v>1166836.73</v>
      </c>
    </row>
    <row r="193" spans="1:5" s="55" customFormat="1" ht="12.75">
      <c r="A193" s="89"/>
      <c r="B193" s="89"/>
      <c r="C193" s="25"/>
      <c r="D193" s="10" t="s">
        <v>84</v>
      </c>
      <c r="E193" s="65"/>
    </row>
    <row r="194" spans="1:5" s="55" customFormat="1" ht="12.75">
      <c r="A194" s="89"/>
      <c r="B194" s="89"/>
      <c r="C194" s="25"/>
      <c r="D194" s="10" t="s">
        <v>85</v>
      </c>
      <c r="E194" s="65"/>
    </row>
    <row r="195" spans="1:5" ht="12.75">
      <c r="A195" s="3"/>
      <c r="B195" s="3"/>
      <c r="C195" s="24" t="s">
        <v>368</v>
      </c>
      <c r="D195" s="13" t="s">
        <v>334</v>
      </c>
      <c r="E195" s="67">
        <v>30000</v>
      </c>
    </row>
    <row r="196" spans="1:5" ht="12.75">
      <c r="A196" s="3"/>
      <c r="B196" s="3"/>
      <c r="C196" s="24"/>
      <c r="D196" s="13" t="s">
        <v>369</v>
      </c>
      <c r="E196" s="67"/>
    </row>
    <row r="197" spans="1:5" ht="12.75">
      <c r="A197" s="3"/>
      <c r="B197" s="3"/>
      <c r="C197" s="24"/>
      <c r="D197" s="13" t="s">
        <v>370</v>
      </c>
      <c r="E197" s="67"/>
    </row>
    <row r="198" spans="1:5" ht="12.75">
      <c r="A198" s="3"/>
      <c r="B198" s="3"/>
      <c r="C198" s="24" t="s">
        <v>378</v>
      </c>
      <c r="D198" s="13" t="s">
        <v>379</v>
      </c>
      <c r="E198" s="67">
        <v>686900</v>
      </c>
    </row>
    <row r="199" spans="1:5" ht="12.75">
      <c r="A199" s="3"/>
      <c r="B199" s="3"/>
      <c r="C199" s="24"/>
      <c r="D199" s="13" t="s">
        <v>380</v>
      </c>
      <c r="E199" s="67"/>
    </row>
    <row r="200" spans="1:5" ht="12.75">
      <c r="A200" s="16"/>
      <c r="B200" s="16"/>
      <c r="C200" s="29"/>
      <c r="D200" s="33" t="s">
        <v>381</v>
      </c>
      <c r="E200" s="68"/>
    </row>
    <row r="201" spans="1:5" s="44" customFormat="1" ht="12.75">
      <c r="A201" s="43">
        <v>854</v>
      </c>
      <c r="B201" s="43"/>
      <c r="C201" s="42"/>
      <c r="D201" s="49" t="s">
        <v>366</v>
      </c>
      <c r="E201" s="96">
        <f>E202</f>
        <v>13600</v>
      </c>
    </row>
    <row r="202" spans="1:5" ht="12.75">
      <c r="A202" s="3"/>
      <c r="B202" s="3">
        <v>85415</v>
      </c>
      <c r="C202" s="24"/>
      <c r="D202" s="13" t="s">
        <v>273</v>
      </c>
      <c r="E202" s="67">
        <f>E203</f>
        <v>13600</v>
      </c>
    </row>
    <row r="203" spans="1:5" ht="12.75">
      <c r="A203" s="3"/>
      <c r="B203" s="3"/>
      <c r="C203" s="24" t="s">
        <v>138</v>
      </c>
      <c r="D203" s="13" t="s">
        <v>287</v>
      </c>
      <c r="E203" s="67">
        <v>13600</v>
      </c>
    </row>
    <row r="204" spans="1:5" ht="12.75">
      <c r="A204" s="16"/>
      <c r="B204" s="16"/>
      <c r="C204" s="29"/>
      <c r="D204" s="33" t="s">
        <v>139</v>
      </c>
      <c r="E204" s="68"/>
    </row>
    <row r="205" spans="1:5" ht="12.75">
      <c r="A205" s="43">
        <v>855</v>
      </c>
      <c r="B205" s="43"/>
      <c r="C205" s="42"/>
      <c r="D205" s="49" t="s">
        <v>270</v>
      </c>
      <c r="E205" s="96">
        <f>E206+E220+J230+E241+E249+E237</f>
        <v>17902333</v>
      </c>
    </row>
    <row r="206" spans="1:5" s="55" customFormat="1" ht="12.75">
      <c r="A206" s="89"/>
      <c r="B206" s="56">
        <v>85501</v>
      </c>
      <c r="C206" s="88"/>
      <c r="D206" s="91" t="s">
        <v>260</v>
      </c>
      <c r="E206" s="65">
        <f>SUM(E207:E216)</f>
        <v>10137159</v>
      </c>
    </row>
    <row r="207" spans="1:5" ht="12.75">
      <c r="A207" s="3"/>
      <c r="C207" s="25" t="s">
        <v>190</v>
      </c>
      <c r="D207" s="10" t="s">
        <v>254</v>
      </c>
      <c r="E207" s="67">
        <v>5100</v>
      </c>
    </row>
    <row r="208" spans="1:5" ht="12.75">
      <c r="A208" s="3"/>
      <c r="D208" s="10" t="s">
        <v>253</v>
      </c>
      <c r="E208" s="67"/>
    </row>
    <row r="209" spans="1:5" ht="12.75">
      <c r="A209" s="3"/>
      <c r="D209" s="10" t="s">
        <v>200</v>
      </c>
      <c r="E209" s="67"/>
    </row>
    <row r="210" spans="1:5" ht="12.75">
      <c r="A210" s="3"/>
      <c r="D210" s="10" t="s">
        <v>201</v>
      </c>
      <c r="E210" s="67"/>
    </row>
    <row r="211" spans="1:5" ht="12.75">
      <c r="A211" s="3"/>
      <c r="B211" s="3"/>
      <c r="C211" s="24" t="s">
        <v>261</v>
      </c>
      <c r="D211" s="91" t="s">
        <v>262</v>
      </c>
      <c r="E211" s="67">
        <v>10102159</v>
      </c>
    </row>
    <row r="212" spans="1:5" ht="12.75">
      <c r="A212" s="3"/>
      <c r="B212" s="3"/>
      <c r="C212" s="88"/>
      <c r="D212" s="91" t="s">
        <v>263</v>
      </c>
      <c r="E212" s="67"/>
    </row>
    <row r="213" spans="1:5" ht="12.75">
      <c r="A213" s="3"/>
      <c r="B213" s="3"/>
      <c r="C213" s="88"/>
      <c r="D213" s="91" t="s">
        <v>264</v>
      </c>
      <c r="E213" s="67"/>
    </row>
    <row r="214" spans="1:5" ht="12.75">
      <c r="A214" s="3"/>
      <c r="B214" s="3"/>
      <c r="C214" s="88"/>
      <c r="D214" s="91" t="s">
        <v>266</v>
      </c>
      <c r="E214" s="67"/>
    </row>
    <row r="215" spans="1:5" ht="12.75">
      <c r="A215" s="3"/>
      <c r="B215" s="3"/>
      <c r="C215" s="24"/>
      <c r="D215" s="13" t="s">
        <v>265</v>
      </c>
      <c r="E215" s="67"/>
    </row>
    <row r="216" spans="1:5" ht="12.75">
      <c r="A216" s="3"/>
      <c r="B216" s="3"/>
      <c r="C216" s="24" t="s">
        <v>192</v>
      </c>
      <c r="D216" s="13" t="s">
        <v>330</v>
      </c>
      <c r="E216" s="67">
        <v>29900</v>
      </c>
    </row>
    <row r="217" spans="1:5" ht="12.75">
      <c r="A217" s="3"/>
      <c r="B217" s="3"/>
      <c r="C217" s="24"/>
      <c r="D217" s="13" t="s">
        <v>331</v>
      </c>
      <c r="E217" s="67"/>
    </row>
    <row r="218" spans="1:5" ht="12.75">
      <c r="A218" s="3"/>
      <c r="B218" s="3"/>
      <c r="C218" s="24"/>
      <c r="D218" s="13" t="s">
        <v>332</v>
      </c>
      <c r="E218" s="67"/>
    </row>
    <row r="219" spans="1:5" ht="12.75">
      <c r="A219" s="3"/>
      <c r="B219" s="3"/>
      <c r="C219" s="24"/>
      <c r="D219" s="13" t="s">
        <v>333</v>
      </c>
      <c r="E219" s="67"/>
    </row>
    <row r="220" spans="1:5" s="55" customFormat="1" ht="12.75">
      <c r="A220" s="89"/>
      <c r="B220" s="89">
        <v>85502</v>
      </c>
      <c r="C220" s="88"/>
      <c r="D220" s="98" t="s">
        <v>183</v>
      </c>
      <c r="E220" s="65">
        <f>SUM(E223:E233)</f>
        <v>7633240</v>
      </c>
    </row>
    <row r="221" spans="1:5" ht="12.75">
      <c r="A221" s="3"/>
      <c r="B221" s="3"/>
      <c r="C221" s="24"/>
      <c r="D221" s="10" t="s">
        <v>184</v>
      </c>
      <c r="E221" s="67"/>
    </row>
    <row r="222" spans="1:5" ht="12.75">
      <c r="A222" s="3"/>
      <c r="B222" s="3"/>
      <c r="C222" s="24"/>
      <c r="D222" s="10" t="s">
        <v>185</v>
      </c>
      <c r="E222" s="67"/>
    </row>
    <row r="223" spans="1:5" ht="12.75">
      <c r="A223" s="3"/>
      <c r="B223" s="3"/>
      <c r="C223" s="25" t="s">
        <v>190</v>
      </c>
      <c r="D223" s="10" t="s">
        <v>254</v>
      </c>
      <c r="E223" s="67">
        <v>15000</v>
      </c>
    </row>
    <row r="224" spans="1:5" ht="12.75">
      <c r="A224" s="3"/>
      <c r="B224" s="3"/>
      <c r="D224" s="10" t="s">
        <v>253</v>
      </c>
      <c r="E224" s="67"/>
    </row>
    <row r="225" spans="1:5" ht="12.75">
      <c r="A225" s="3"/>
      <c r="B225" s="3"/>
      <c r="D225" s="10" t="s">
        <v>200</v>
      </c>
      <c r="E225" s="67"/>
    </row>
    <row r="226" spans="1:5" ht="12.75">
      <c r="A226" s="3"/>
      <c r="B226" s="3"/>
      <c r="D226" s="10" t="s">
        <v>201</v>
      </c>
      <c r="E226" s="67"/>
    </row>
    <row r="227" spans="1:5" ht="12.75">
      <c r="A227" s="3"/>
      <c r="B227" s="3"/>
      <c r="C227" s="25" t="s">
        <v>132</v>
      </c>
      <c r="D227" s="10" t="s">
        <v>83</v>
      </c>
      <c r="E227" s="67">
        <v>7470240</v>
      </c>
    </row>
    <row r="228" spans="1:5" ht="12.75">
      <c r="A228" s="3"/>
      <c r="B228" s="3"/>
      <c r="D228" s="10" t="s">
        <v>84</v>
      </c>
      <c r="E228" s="67"/>
    </row>
    <row r="229" spans="1:5" ht="12.75">
      <c r="A229" s="3"/>
      <c r="B229" s="3"/>
      <c r="D229" s="10" t="s">
        <v>85</v>
      </c>
      <c r="E229" s="67"/>
    </row>
    <row r="230" spans="1:5" ht="12.75">
      <c r="A230" s="3"/>
      <c r="B230" s="3"/>
      <c r="C230" s="24" t="s">
        <v>141</v>
      </c>
      <c r="D230" s="13" t="s">
        <v>142</v>
      </c>
      <c r="E230" s="67">
        <v>100000</v>
      </c>
    </row>
    <row r="231" spans="1:5" ht="12.75">
      <c r="A231" s="3"/>
      <c r="B231" s="3"/>
      <c r="C231" s="24"/>
      <c r="D231" s="13" t="s">
        <v>191</v>
      </c>
      <c r="E231" s="67"/>
    </row>
    <row r="232" spans="1:5" ht="12.75">
      <c r="A232" s="3"/>
      <c r="B232" s="3"/>
      <c r="C232" s="24"/>
      <c r="D232" s="13" t="s">
        <v>143</v>
      </c>
      <c r="E232" s="67"/>
    </row>
    <row r="233" spans="1:5" ht="12.75">
      <c r="A233" s="3"/>
      <c r="B233" s="3"/>
      <c r="C233" s="24" t="s">
        <v>192</v>
      </c>
      <c r="D233" s="13" t="s">
        <v>202</v>
      </c>
      <c r="E233" s="67">
        <v>48000</v>
      </c>
    </row>
    <row r="234" spans="1:5" ht="12.75">
      <c r="A234" s="3"/>
      <c r="B234" s="3"/>
      <c r="C234" s="24"/>
      <c r="D234" s="13" t="s">
        <v>203</v>
      </c>
      <c r="E234" s="67"/>
    </row>
    <row r="235" spans="1:5" ht="12.75">
      <c r="A235" s="3"/>
      <c r="B235" s="3"/>
      <c r="C235" s="24"/>
      <c r="D235" s="13" t="s">
        <v>311</v>
      </c>
      <c r="E235" s="67"/>
    </row>
    <row r="236" spans="1:5" ht="12.75">
      <c r="A236" s="3"/>
      <c r="B236" s="3"/>
      <c r="C236" s="24"/>
      <c r="D236" s="13" t="s">
        <v>298</v>
      </c>
      <c r="E236" s="67"/>
    </row>
    <row r="237" spans="1:5" ht="12.75">
      <c r="A237" s="3"/>
      <c r="B237" s="3">
        <v>85503</v>
      </c>
      <c r="C237" s="24"/>
      <c r="D237" s="13" t="s">
        <v>277</v>
      </c>
      <c r="E237" s="67">
        <f>E238</f>
        <v>750</v>
      </c>
    </row>
    <row r="238" spans="1:5" ht="12.75">
      <c r="A238" s="3"/>
      <c r="B238" s="3"/>
      <c r="C238" s="25" t="s">
        <v>132</v>
      </c>
      <c r="D238" s="10" t="s">
        <v>83</v>
      </c>
      <c r="E238" s="67">
        <v>750</v>
      </c>
    </row>
    <row r="239" spans="1:5" ht="12.75">
      <c r="A239" s="3"/>
      <c r="B239" s="3"/>
      <c r="D239" s="10" t="s">
        <v>84</v>
      </c>
      <c r="E239" s="67"/>
    </row>
    <row r="240" spans="1:5" ht="12.75">
      <c r="A240" s="3"/>
      <c r="B240" s="3"/>
      <c r="D240" s="10" t="s">
        <v>85</v>
      </c>
      <c r="E240" s="67"/>
    </row>
    <row r="241" spans="1:5" s="55" customFormat="1" ht="12.75">
      <c r="A241" s="89"/>
      <c r="B241" s="89">
        <v>85513</v>
      </c>
      <c r="C241" s="88"/>
      <c r="D241" s="99" t="s">
        <v>301</v>
      </c>
      <c r="E241" s="65">
        <f>E246</f>
        <v>81184</v>
      </c>
    </row>
    <row r="242" spans="1:5" ht="12.75">
      <c r="A242" s="3"/>
      <c r="B242" s="3"/>
      <c r="C242" s="24"/>
      <c r="D242" s="13" t="s">
        <v>302</v>
      </c>
      <c r="E242" s="67"/>
    </row>
    <row r="243" spans="1:5" ht="12.75">
      <c r="A243" s="3"/>
      <c r="B243" s="3"/>
      <c r="C243" s="24"/>
      <c r="D243" s="13" t="s">
        <v>303</v>
      </c>
      <c r="E243" s="67"/>
    </row>
    <row r="244" spans="1:5" ht="12.75">
      <c r="A244" s="3"/>
      <c r="B244" s="3"/>
      <c r="C244" s="24"/>
      <c r="D244" s="13" t="s">
        <v>304</v>
      </c>
      <c r="E244" s="67"/>
    </row>
    <row r="245" spans="1:5" ht="12.75">
      <c r="A245" s="3"/>
      <c r="B245" s="3"/>
      <c r="C245" s="24"/>
      <c r="D245" s="13" t="s">
        <v>305</v>
      </c>
      <c r="E245" s="67"/>
    </row>
    <row r="246" spans="1:5" ht="12.75">
      <c r="A246" s="3"/>
      <c r="B246" s="3"/>
      <c r="C246" s="25" t="s">
        <v>132</v>
      </c>
      <c r="D246" s="10" t="s">
        <v>83</v>
      </c>
      <c r="E246" s="67">
        <v>81184</v>
      </c>
    </row>
    <row r="247" spans="1:5" ht="12.75">
      <c r="A247" s="3"/>
      <c r="B247" s="3"/>
      <c r="C247" s="24"/>
      <c r="D247" s="13" t="s">
        <v>84</v>
      </c>
      <c r="E247" s="67"/>
    </row>
    <row r="248" spans="1:5" ht="12.75">
      <c r="A248" s="3"/>
      <c r="B248" s="3"/>
      <c r="C248" s="24"/>
      <c r="D248" s="13" t="s">
        <v>85</v>
      </c>
      <c r="E248" s="67"/>
    </row>
    <row r="249" spans="1:5" s="55" customFormat="1" ht="12.75">
      <c r="A249" s="89"/>
      <c r="B249" s="89">
        <v>85516</v>
      </c>
      <c r="C249" s="88"/>
      <c r="D249" s="99" t="s">
        <v>318</v>
      </c>
      <c r="E249" s="65">
        <f>E250</f>
        <v>50000</v>
      </c>
    </row>
    <row r="250" spans="1:5" ht="12.75">
      <c r="A250" s="3"/>
      <c r="B250" s="3"/>
      <c r="C250" s="24" t="s">
        <v>223</v>
      </c>
      <c r="D250" s="13" t="s">
        <v>224</v>
      </c>
      <c r="E250" s="67">
        <v>50000</v>
      </c>
    </row>
    <row r="251" spans="1:5" ht="12.75">
      <c r="A251" s="3"/>
      <c r="B251" s="3"/>
      <c r="C251" s="24"/>
      <c r="D251" s="13" t="s">
        <v>225</v>
      </c>
      <c r="E251" s="67"/>
    </row>
    <row r="252" spans="1:5" ht="12.75">
      <c r="A252" s="16"/>
      <c r="B252" s="16"/>
      <c r="C252" s="29"/>
      <c r="D252" s="33" t="s">
        <v>226</v>
      </c>
      <c r="E252" s="68"/>
    </row>
    <row r="253" spans="1:5" ht="12.75">
      <c r="A253" s="3">
        <v>900</v>
      </c>
      <c r="B253" s="43"/>
      <c r="C253" s="42"/>
      <c r="D253" s="49" t="s">
        <v>193</v>
      </c>
      <c r="E253" s="96">
        <f>E274+E254+E259+E270+E277</f>
        <v>17472400</v>
      </c>
    </row>
    <row r="254" spans="1:5" s="55" customFormat="1" ht="12.75">
      <c r="A254" s="89"/>
      <c r="B254" s="89">
        <v>90002</v>
      </c>
      <c r="C254" s="88"/>
      <c r="D254" s="99" t="s">
        <v>255</v>
      </c>
      <c r="E254" s="65">
        <f>SUM(E255:E257)</f>
        <v>7604000</v>
      </c>
    </row>
    <row r="255" spans="1:5" ht="12.75">
      <c r="A255" s="3"/>
      <c r="B255" s="3"/>
      <c r="C255" s="31" t="s">
        <v>150</v>
      </c>
      <c r="D255" s="40" t="s">
        <v>177</v>
      </c>
      <c r="E255" s="67">
        <v>7600000</v>
      </c>
    </row>
    <row r="256" spans="1:5" ht="12.75">
      <c r="A256" s="3"/>
      <c r="B256" s="3"/>
      <c r="C256" s="24"/>
      <c r="D256" s="13" t="s">
        <v>178</v>
      </c>
      <c r="E256" s="67"/>
    </row>
    <row r="257" spans="1:5" ht="12.75">
      <c r="A257" s="3"/>
      <c r="B257" s="3"/>
      <c r="C257" s="24" t="s">
        <v>284</v>
      </c>
      <c r="D257" s="13" t="s">
        <v>285</v>
      </c>
      <c r="E257" s="67">
        <v>4000</v>
      </c>
    </row>
    <row r="258" spans="1:5" ht="12.75">
      <c r="A258" s="3"/>
      <c r="B258" s="3"/>
      <c r="C258" s="24"/>
      <c r="D258" s="13" t="s">
        <v>286</v>
      </c>
      <c r="E258" s="67"/>
    </row>
    <row r="259" spans="1:5" s="55" customFormat="1" ht="12.75">
      <c r="A259" s="89"/>
      <c r="B259" s="89">
        <v>90004</v>
      </c>
      <c r="C259" s="88"/>
      <c r="D259" s="99" t="s">
        <v>65</v>
      </c>
      <c r="E259" s="65">
        <f>SUM(E260:E265)</f>
        <v>9786310</v>
      </c>
    </row>
    <row r="260" spans="1:5" ht="12.75">
      <c r="A260" s="3"/>
      <c r="B260" s="3"/>
      <c r="C260" s="24" t="s">
        <v>319</v>
      </c>
      <c r="D260" s="13" t="s">
        <v>320</v>
      </c>
      <c r="E260" s="67">
        <v>8634979</v>
      </c>
    </row>
    <row r="261" spans="1:5" ht="12.75">
      <c r="A261" s="3"/>
      <c r="B261" s="3"/>
      <c r="C261" s="24"/>
      <c r="D261" s="13" t="s">
        <v>321</v>
      </c>
      <c r="E261" s="67"/>
    </row>
    <row r="262" spans="1:5" ht="12.75">
      <c r="A262" s="3"/>
      <c r="B262" s="3"/>
      <c r="C262" s="24"/>
      <c r="D262" s="13" t="s">
        <v>322</v>
      </c>
      <c r="E262" s="67"/>
    </row>
    <row r="263" spans="1:5" ht="12.75">
      <c r="A263" s="3"/>
      <c r="B263" s="3"/>
      <c r="C263" s="24"/>
      <c r="D263" s="13" t="s">
        <v>323</v>
      </c>
      <c r="E263" s="67"/>
    </row>
    <row r="264" spans="1:5" ht="12.75">
      <c r="A264" s="3"/>
      <c r="B264" s="3"/>
      <c r="C264" s="24"/>
      <c r="D264" s="13" t="s">
        <v>161</v>
      </c>
      <c r="E264" s="67"/>
    </row>
    <row r="265" spans="1:5" ht="12.75">
      <c r="A265" s="3"/>
      <c r="B265" s="3"/>
      <c r="C265" s="24" t="s">
        <v>324</v>
      </c>
      <c r="D265" s="13" t="s">
        <v>320</v>
      </c>
      <c r="E265" s="67">
        <v>1151331</v>
      </c>
    </row>
    <row r="266" spans="1:5" ht="12.75">
      <c r="A266" s="3"/>
      <c r="B266" s="3"/>
      <c r="C266" s="24"/>
      <c r="D266" s="13" t="s">
        <v>321</v>
      </c>
      <c r="E266" s="67"/>
    </row>
    <row r="267" spans="1:5" ht="12.75">
      <c r="A267" s="3"/>
      <c r="B267" s="3"/>
      <c r="C267" s="24"/>
      <c r="D267" s="13" t="s">
        <v>322</v>
      </c>
      <c r="E267" s="67"/>
    </row>
    <row r="268" spans="1:5" ht="12.75">
      <c r="A268" s="3"/>
      <c r="B268" s="3"/>
      <c r="C268" s="24"/>
      <c r="D268" s="13" t="s">
        <v>323</v>
      </c>
      <c r="E268" s="67"/>
    </row>
    <row r="269" spans="1:5" ht="12.75">
      <c r="A269" s="3"/>
      <c r="B269" s="3"/>
      <c r="C269" s="24"/>
      <c r="D269" s="13" t="s">
        <v>161</v>
      </c>
      <c r="E269" s="67"/>
    </row>
    <row r="270" spans="1:5" s="55" customFormat="1" ht="12.75">
      <c r="A270" s="89"/>
      <c r="B270" s="89">
        <v>90005</v>
      </c>
      <c r="C270" s="88"/>
      <c r="D270" s="99" t="s">
        <v>326</v>
      </c>
      <c r="E270" s="65">
        <f>E271</f>
        <v>9000</v>
      </c>
    </row>
    <row r="271" spans="1:5" ht="12.75">
      <c r="A271" s="3"/>
      <c r="B271" s="3"/>
      <c r="C271" s="24" t="s">
        <v>335</v>
      </c>
      <c r="D271" s="13" t="s">
        <v>336</v>
      </c>
      <c r="E271" s="67">
        <v>9000</v>
      </c>
    </row>
    <row r="272" spans="1:5" ht="12.75">
      <c r="A272" s="3"/>
      <c r="B272" s="3"/>
      <c r="C272" s="24"/>
      <c r="D272" s="13" t="s">
        <v>337</v>
      </c>
      <c r="E272" s="67"/>
    </row>
    <row r="273" spans="1:5" ht="12.75">
      <c r="A273" s="3"/>
      <c r="B273" s="3"/>
      <c r="C273" s="24"/>
      <c r="D273" s="13" t="s">
        <v>338</v>
      </c>
      <c r="E273" s="67"/>
    </row>
    <row r="274" spans="1:5" s="55" customFormat="1" ht="12.75">
      <c r="A274" s="89"/>
      <c r="B274" s="89">
        <v>90019</v>
      </c>
      <c r="C274" s="88"/>
      <c r="D274" s="99" t="s">
        <v>213</v>
      </c>
      <c r="E274" s="65">
        <f>SUM(E276:E276)</f>
        <v>50000</v>
      </c>
    </row>
    <row r="275" spans="1:5" ht="12.75">
      <c r="A275" s="3"/>
      <c r="B275" s="3"/>
      <c r="C275" s="24"/>
      <c r="D275" s="13" t="s">
        <v>214</v>
      </c>
      <c r="E275" s="67"/>
    </row>
    <row r="276" spans="1:5" ht="12.75">
      <c r="A276" s="3"/>
      <c r="B276" s="3"/>
      <c r="C276" s="24" t="s">
        <v>175</v>
      </c>
      <c r="D276" s="13" t="s">
        <v>176</v>
      </c>
      <c r="E276" s="67">
        <v>50000</v>
      </c>
    </row>
    <row r="277" spans="1:5" ht="12.75">
      <c r="A277" s="3"/>
      <c r="B277" s="3">
        <v>90026</v>
      </c>
      <c r="C277" s="24"/>
      <c r="D277" s="13" t="s">
        <v>371</v>
      </c>
      <c r="E277" s="67">
        <f>E278</f>
        <v>23090</v>
      </c>
    </row>
    <row r="278" spans="1:5" ht="12.75">
      <c r="A278" s="3"/>
      <c r="B278" s="3"/>
      <c r="C278" s="24" t="s">
        <v>335</v>
      </c>
      <c r="D278" s="13" t="s">
        <v>336</v>
      </c>
      <c r="E278" s="67">
        <v>23090</v>
      </c>
    </row>
    <row r="279" spans="1:5" ht="12.75">
      <c r="A279" s="3"/>
      <c r="B279" s="3"/>
      <c r="C279" s="24"/>
      <c r="D279" s="13" t="s">
        <v>337</v>
      </c>
      <c r="E279" s="67"/>
    </row>
    <row r="280" spans="3:4" ht="13.5" customHeight="1">
      <c r="C280" s="24"/>
      <c r="D280" s="13" t="s">
        <v>338</v>
      </c>
    </row>
    <row r="281" spans="3:4" ht="13.5" customHeight="1">
      <c r="C281" s="24"/>
      <c r="D281" s="13"/>
    </row>
    <row r="282" spans="3:4" ht="13.5" customHeight="1">
      <c r="C282" s="24"/>
      <c r="D282" s="13"/>
    </row>
    <row r="283" spans="3:4" ht="13.5" customHeight="1">
      <c r="C283" s="24"/>
      <c r="D283" s="13"/>
    </row>
    <row r="284" spans="3:4" ht="13.5" customHeight="1">
      <c r="C284" s="24"/>
      <c r="D284" s="13"/>
    </row>
    <row r="285" spans="3:4" ht="13.5" customHeight="1">
      <c r="C285" s="24"/>
      <c r="D285" s="13"/>
    </row>
    <row r="286" spans="4:5" ht="12.75">
      <c r="D286"/>
      <c r="E286" s="71" t="s">
        <v>16</v>
      </c>
    </row>
    <row r="287" spans="4:5" ht="12.75">
      <c r="D287"/>
      <c r="E287" s="58" t="s">
        <v>358</v>
      </c>
    </row>
    <row r="288" spans="4:5" ht="12.75">
      <c r="D288" s="6" t="s">
        <v>342</v>
      </c>
      <c r="E288" s="58" t="s">
        <v>108</v>
      </c>
    </row>
    <row r="289" spans="4:5" ht="12.75">
      <c r="D289" s="6" t="s">
        <v>13</v>
      </c>
      <c r="E289" s="58" t="s">
        <v>357</v>
      </c>
    </row>
    <row r="290" spans="4:5" ht="12.75">
      <c r="D290"/>
      <c r="E290" s="69"/>
    </row>
    <row r="291" spans="4:5" ht="12.75">
      <c r="D291" t="s">
        <v>11</v>
      </c>
      <c r="E291" s="58"/>
    </row>
    <row r="292" spans="1:5" ht="12.75">
      <c r="A292" s="1" t="s">
        <v>0</v>
      </c>
      <c r="B292" s="1" t="s">
        <v>24</v>
      </c>
      <c r="C292" s="22" t="s">
        <v>7</v>
      </c>
      <c r="D292" s="1" t="s">
        <v>8</v>
      </c>
      <c r="E292" s="61" t="s">
        <v>9</v>
      </c>
    </row>
    <row r="293" spans="1:5" ht="13.5" customHeight="1">
      <c r="A293" s="45">
        <v>852</v>
      </c>
      <c r="B293" s="45"/>
      <c r="C293" s="53"/>
      <c r="D293" s="44" t="s">
        <v>133</v>
      </c>
      <c r="E293" s="74">
        <f>E317+E320+E311+E296+E304+E294</f>
        <v>356000</v>
      </c>
    </row>
    <row r="294" spans="2:5" ht="13.5" customHeight="1">
      <c r="B294" s="45">
        <v>85202</v>
      </c>
      <c r="C294" s="53"/>
      <c r="D294" s="98" t="s">
        <v>137</v>
      </c>
      <c r="E294" s="96">
        <f>E295</f>
        <v>70000</v>
      </c>
    </row>
    <row r="295" spans="3:5" ht="13.5" customHeight="1">
      <c r="C295" s="25" t="s">
        <v>113</v>
      </c>
      <c r="D295" s="10" t="s">
        <v>66</v>
      </c>
      <c r="E295" s="67">
        <v>70000</v>
      </c>
    </row>
    <row r="296" spans="2:5" ht="13.5" customHeight="1">
      <c r="B296" s="45">
        <v>85213</v>
      </c>
      <c r="C296" s="53"/>
      <c r="D296" s="98" t="s">
        <v>92</v>
      </c>
      <c r="E296" s="74">
        <f>E299</f>
        <v>500</v>
      </c>
    </row>
    <row r="297" spans="4:5" ht="13.5" customHeight="1">
      <c r="D297" s="10" t="s">
        <v>313</v>
      </c>
      <c r="E297" s="58"/>
    </row>
    <row r="298" spans="4:5" ht="13.5" customHeight="1">
      <c r="D298" s="10" t="s">
        <v>314</v>
      </c>
      <c r="E298" s="58"/>
    </row>
    <row r="299" spans="3:5" ht="13.5" customHeight="1">
      <c r="C299" s="24" t="s">
        <v>192</v>
      </c>
      <c r="D299" s="13" t="s">
        <v>202</v>
      </c>
      <c r="E299" s="58">
        <v>500</v>
      </c>
    </row>
    <row r="300" spans="3:5" ht="13.5" customHeight="1">
      <c r="C300" s="24"/>
      <c r="D300" s="13" t="s">
        <v>203</v>
      </c>
      <c r="E300" s="58"/>
    </row>
    <row r="301" spans="3:5" ht="13.5" customHeight="1">
      <c r="C301" s="24"/>
      <c r="D301" s="13" t="s">
        <v>204</v>
      </c>
      <c r="E301" s="58"/>
    </row>
    <row r="302" spans="3:5" ht="13.5" customHeight="1">
      <c r="C302" s="24"/>
      <c r="D302" s="13" t="s">
        <v>205</v>
      </c>
      <c r="E302" s="58"/>
    </row>
    <row r="303" spans="3:5" ht="13.5" customHeight="1">
      <c r="C303" s="24"/>
      <c r="D303" s="13" t="s">
        <v>206</v>
      </c>
      <c r="E303" s="58"/>
    </row>
    <row r="304" spans="2:5" ht="13.5" customHeight="1">
      <c r="B304" s="45">
        <v>85214</v>
      </c>
      <c r="C304" s="53"/>
      <c r="D304" s="98" t="s">
        <v>315</v>
      </c>
      <c r="E304" s="74">
        <f>E306</f>
        <v>4500</v>
      </c>
    </row>
    <row r="305" spans="4:5" ht="13.5" customHeight="1">
      <c r="D305" s="10" t="s">
        <v>316</v>
      </c>
      <c r="E305" s="58"/>
    </row>
    <row r="306" spans="3:5" ht="13.5" customHeight="1">
      <c r="C306" s="24" t="s">
        <v>192</v>
      </c>
      <c r="D306" s="13" t="s">
        <v>202</v>
      </c>
      <c r="E306" s="58">
        <v>4500</v>
      </c>
    </row>
    <row r="307" spans="3:5" ht="13.5" customHeight="1">
      <c r="C307" s="24"/>
      <c r="D307" s="13" t="s">
        <v>203</v>
      </c>
      <c r="E307" s="58"/>
    </row>
    <row r="308" spans="3:5" ht="13.5" customHeight="1">
      <c r="C308" s="24"/>
      <c r="D308" s="13" t="s">
        <v>204</v>
      </c>
      <c r="E308" s="58"/>
    </row>
    <row r="309" spans="3:5" ht="13.5" customHeight="1">
      <c r="C309" s="24"/>
      <c r="D309" s="13" t="s">
        <v>205</v>
      </c>
      <c r="E309" s="58"/>
    </row>
    <row r="310" spans="3:5" ht="13.5" customHeight="1">
      <c r="C310" s="24"/>
      <c r="D310" s="13" t="s">
        <v>206</v>
      </c>
      <c r="E310" s="58"/>
    </row>
    <row r="311" spans="2:5" ht="13.5" customHeight="1">
      <c r="B311" s="43">
        <v>85216</v>
      </c>
      <c r="C311" s="42"/>
      <c r="D311" s="99" t="s">
        <v>188</v>
      </c>
      <c r="E311" s="74">
        <f>E312</f>
        <v>10000</v>
      </c>
    </row>
    <row r="312" spans="2:5" ht="13.5" customHeight="1">
      <c r="B312" s="3"/>
      <c r="C312" s="24" t="s">
        <v>192</v>
      </c>
      <c r="D312" s="13" t="s">
        <v>202</v>
      </c>
      <c r="E312" s="58">
        <v>10000</v>
      </c>
    </row>
    <row r="313" spans="2:5" ht="13.5" customHeight="1">
      <c r="B313" s="3"/>
      <c r="C313" s="24"/>
      <c r="D313" s="13" t="s">
        <v>203</v>
      </c>
      <c r="E313" s="58"/>
    </row>
    <row r="314" spans="3:5" ht="13.5" customHeight="1">
      <c r="C314" s="24"/>
      <c r="D314" s="13" t="s">
        <v>204</v>
      </c>
      <c r="E314" s="58"/>
    </row>
    <row r="315" spans="3:5" ht="13.5" customHeight="1">
      <c r="C315" s="24"/>
      <c r="D315" s="13" t="s">
        <v>205</v>
      </c>
      <c r="E315" s="58"/>
    </row>
    <row r="316" spans="3:5" ht="13.5" customHeight="1">
      <c r="C316" s="24"/>
      <c r="D316" s="13" t="s">
        <v>206</v>
      </c>
      <c r="E316" s="58"/>
    </row>
    <row r="317" spans="2:5" ht="12.75">
      <c r="B317" s="43">
        <v>85219</v>
      </c>
      <c r="C317" s="42"/>
      <c r="D317" s="99" t="s">
        <v>45</v>
      </c>
      <c r="E317" s="74">
        <f>SUM(E318:E319)</f>
        <v>1000</v>
      </c>
    </row>
    <row r="318" spans="3:5" ht="12.75">
      <c r="C318" s="25" t="s">
        <v>113</v>
      </c>
      <c r="D318" s="10" t="s">
        <v>66</v>
      </c>
      <c r="E318" s="58">
        <v>200</v>
      </c>
    </row>
    <row r="319" spans="3:5" ht="12.75">
      <c r="C319" s="24" t="s">
        <v>118</v>
      </c>
      <c r="D319" s="13" t="s">
        <v>91</v>
      </c>
      <c r="E319" s="58">
        <v>800</v>
      </c>
    </row>
    <row r="320" spans="1:5" ht="12.75">
      <c r="A320"/>
      <c r="B320" s="45">
        <v>85228</v>
      </c>
      <c r="C320" s="53"/>
      <c r="D320" s="55" t="s">
        <v>3</v>
      </c>
      <c r="E320" s="74">
        <f>E321</f>
        <v>270000</v>
      </c>
    </row>
    <row r="321" spans="1:5" ht="12.75">
      <c r="A321"/>
      <c r="C321" s="25" t="s">
        <v>113</v>
      </c>
      <c r="D321" s="10" t="s">
        <v>66</v>
      </c>
      <c r="E321" s="66">
        <v>270000</v>
      </c>
    </row>
    <row r="322" spans="1:5" ht="12.75">
      <c r="A322"/>
      <c r="B322" s="3"/>
      <c r="C322" s="24"/>
      <c r="D322" s="13"/>
      <c r="E322" s="67"/>
    </row>
    <row r="323" spans="1:5" ht="12.75">
      <c r="A323"/>
      <c r="B323" s="3"/>
      <c r="C323" s="24"/>
      <c r="D323" s="13"/>
      <c r="E323" s="67"/>
    </row>
    <row r="324" spans="1:5" ht="12.75">
      <c r="A324"/>
      <c r="B324" s="3"/>
      <c r="C324" s="24"/>
      <c r="D324" s="13"/>
      <c r="E324" s="67"/>
    </row>
    <row r="325" spans="1:5" ht="12.75">
      <c r="A325"/>
      <c r="B325" s="3"/>
      <c r="C325" s="24"/>
      <c r="D325" s="13"/>
      <c r="E325" s="67"/>
    </row>
    <row r="326" spans="1:5" ht="12.75">
      <c r="A326"/>
      <c r="B326" s="3"/>
      <c r="C326" s="24"/>
      <c r="D326" s="13"/>
      <c r="E326" s="67"/>
    </row>
    <row r="327" spans="1:5" ht="12.75">
      <c r="A327"/>
      <c r="B327" s="3"/>
      <c r="C327" s="24"/>
      <c r="D327" s="13"/>
      <c r="E327" s="67"/>
    </row>
    <row r="328" spans="1:5" ht="12.75">
      <c r="A328"/>
      <c r="E328" s="67"/>
    </row>
    <row r="329" spans="1:5" ht="12.75">
      <c r="A329"/>
      <c r="E329" s="67"/>
    </row>
    <row r="330" spans="1:3" ht="12.75">
      <c r="A330"/>
      <c r="B330" s="3"/>
      <c r="C330" s="24"/>
    </row>
    <row r="331" spans="4:5" ht="12.75">
      <c r="D331"/>
      <c r="E331" s="71" t="s">
        <v>18</v>
      </c>
    </row>
    <row r="332" spans="4:5" ht="12.75">
      <c r="D332"/>
      <c r="E332" s="58" t="s">
        <v>358</v>
      </c>
    </row>
    <row r="333" spans="4:5" ht="12.75">
      <c r="D333" s="6" t="s">
        <v>342</v>
      </c>
      <c r="E333" s="58" t="s">
        <v>108</v>
      </c>
    </row>
    <row r="334" spans="4:5" ht="12.75">
      <c r="D334" s="6" t="s">
        <v>4</v>
      </c>
      <c r="E334" s="58" t="s">
        <v>357</v>
      </c>
    </row>
    <row r="335" spans="4:5" ht="12.75">
      <c r="D335"/>
      <c r="E335" s="69"/>
    </row>
    <row r="336" spans="4:5" ht="12.75">
      <c r="D336" t="s">
        <v>11</v>
      </c>
      <c r="E336" s="58"/>
    </row>
    <row r="337" spans="1:5" ht="12.75">
      <c r="A337" s="1" t="s">
        <v>0</v>
      </c>
      <c r="B337" s="1" t="s">
        <v>24</v>
      </c>
      <c r="C337" s="22" t="s">
        <v>7</v>
      </c>
      <c r="D337" s="1" t="s">
        <v>8</v>
      </c>
      <c r="E337" s="61" t="s">
        <v>9</v>
      </c>
    </row>
    <row r="338" spans="1:5" ht="12.75">
      <c r="A338" s="41">
        <v>926</v>
      </c>
      <c r="B338" s="41"/>
      <c r="C338" s="41"/>
      <c r="D338" s="46" t="s">
        <v>220</v>
      </c>
      <c r="E338" s="95">
        <f>E339</f>
        <v>1083800</v>
      </c>
    </row>
    <row r="339" spans="2:5" ht="12.75">
      <c r="B339" s="5">
        <v>92604</v>
      </c>
      <c r="C339" s="5"/>
      <c r="D339" t="s">
        <v>46</v>
      </c>
      <c r="E339" s="95">
        <f>SUM(E340:E344)</f>
        <v>1083800</v>
      </c>
    </row>
    <row r="340" spans="3:5" ht="12.75">
      <c r="C340" s="25" t="s">
        <v>115</v>
      </c>
      <c r="D340" s="10" t="s">
        <v>240</v>
      </c>
      <c r="E340" s="66">
        <v>89500</v>
      </c>
    </row>
    <row r="341" ht="12.75">
      <c r="D341" s="10" t="s">
        <v>95</v>
      </c>
    </row>
    <row r="342" ht="12.75">
      <c r="D342" s="10" t="s">
        <v>96</v>
      </c>
    </row>
    <row r="343" ht="12.75">
      <c r="D343" s="10" t="s">
        <v>97</v>
      </c>
    </row>
    <row r="344" spans="3:5" ht="12.75">
      <c r="C344" s="25" t="s">
        <v>113</v>
      </c>
      <c r="D344" s="10" t="s">
        <v>66</v>
      </c>
      <c r="E344" s="66">
        <v>994300</v>
      </c>
    </row>
    <row r="348" spans="3:4" ht="12.75">
      <c r="C348" s="24"/>
      <c r="D348" s="13"/>
    </row>
    <row r="352" spans="4:5" ht="12.75">
      <c r="D352"/>
      <c r="E352" s="71" t="s">
        <v>17</v>
      </c>
    </row>
    <row r="353" spans="4:5" ht="12.75">
      <c r="D353"/>
      <c r="E353" s="58" t="s">
        <v>358</v>
      </c>
    </row>
    <row r="354" spans="4:5" ht="12.75">
      <c r="D354" s="6" t="s">
        <v>342</v>
      </c>
      <c r="E354" s="58" t="s">
        <v>108</v>
      </c>
    </row>
    <row r="355" spans="4:5" ht="12.75">
      <c r="D355" s="6" t="s">
        <v>14</v>
      </c>
      <c r="E355" s="58" t="s">
        <v>357</v>
      </c>
    </row>
    <row r="356" spans="4:5" ht="12.75">
      <c r="D356"/>
      <c r="E356" s="69"/>
    </row>
    <row r="357" spans="4:5" ht="12.75">
      <c r="D357" t="s">
        <v>11</v>
      </c>
      <c r="E357" s="58"/>
    </row>
    <row r="358" spans="1:5" ht="12.75">
      <c r="A358" s="1" t="s">
        <v>0</v>
      </c>
      <c r="B358" s="1" t="s">
        <v>24</v>
      </c>
      <c r="C358" s="22" t="s">
        <v>7</v>
      </c>
      <c r="D358" s="1" t="s">
        <v>8</v>
      </c>
      <c r="E358" s="61" t="s">
        <v>9</v>
      </c>
    </row>
    <row r="359" spans="1:5" ht="12.75">
      <c r="A359" s="41">
        <v>855</v>
      </c>
      <c r="B359" s="41"/>
      <c r="C359" s="41"/>
      <c r="D359" t="s">
        <v>270</v>
      </c>
      <c r="E359" s="95">
        <f>E360</f>
        <v>160814</v>
      </c>
    </row>
    <row r="360" spans="2:5" ht="12.75">
      <c r="B360" s="3">
        <v>85516</v>
      </c>
      <c r="C360" s="24"/>
      <c r="D360" s="13" t="s">
        <v>318</v>
      </c>
      <c r="E360" s="95">
        <f>SUM(E361:E361)</f>
        <v>160814</v>
      </c>
    </row>
    <row r="361" spans="3:5" ht="12.75">
      <c r="C361" s="25" t="s">
        <v>113</v>
      </c>
      <c r="D361" s="10" t="s">
        <v>66</v>
      </c>
      <c r="E361" s="66">
        <v>160814</v>
      </c>
    </row>
    <row r="363" spans="1:4" ht="12.75">
      <c r="A363"/>
      <c r="B363" s="3"/>
      <c r="C363" s="24"/>
      <c r="D363" s="13"/>
    </row>
    <row r="364" spans="1:4" ht="12.75">
      <c r="A364"/>
      <c r="B364" s="3"/>
      <c r="C364" s="24"/>
      <c r="D364" s="13"/>
    </row>
    <row r="365" spans="1:4" ht="12.75">
      <c r="A365"/>
      <c r="B365" s="3"/>
      <c r="C365" s="24"/>
      <c r="D365" s="13"/>
    </row>
    <row r="366" spans="1:4" ht="12.75">
      <c r="A366"/>
      <c r="B366"/>
      <c r="C366" s="24"/>
      <c r="D366" s="13"/>
    </row>
    <row r="370" spans="4:5" ht="12.75">
      <c r="D370"/>
      <c r="E370" s="71" t="s">
        <v>15</v>
      </c>
    </row>
    <row r="371" spans="4:5" ht="12.75">
      <c r="D371"/>
      <c r="E371" s="58" t="s">
        <v>358</v>
      </c>
    </row>
    <row r="372" spans="4:5" ht="12.75">
      <c r="D372" s="6" t="s">
        <v>342</v>
      </c>
      <c r="E372" s="58" t="s">
        <v>108</v>
      </c>
    </row>
    <row r="373" spans="4:5" ht="12.75">
      <c r="D373" s="45" t="s">
        <v>10</v>
      </c>
      <c r="E373" s="58" t="s">
        <v>357</v>
      </c>
    </row>
    <row r="374" spans="4:5" ht="12.75">
      <c r="D374"/>
      <c r="E374" s="69"/>
    </row>
    <row r="375" spans="4:5" ht="12.75">
      <c r="D375" t="s">
        <v>11</v>
      </c>
      <c r="E375" s="58"/>
    </row>
    <row r="376" spans="1:5" ht="12.75">
      <c r="A376" s="1" t="s">
        <v>0</v>
      </c>
      <c r="B376" s="1" t="s">
        <v>24</v>
      </c>
      <c r="C376" s="22" t="s">
        <v>7</v>
      </c>
      <c r="D376" s="1" t="s">
        <v>8</v>
      </c>
      <c r="E376" s="61" t="s">
        <v>9</v>
      </c>
    </row>
    <row r="377" spans="1:5" ht="12.75">
      <c r="A377" s="41">
        <v>750</v>
      </c>
      <c r="B377" s="41"/>
      <c r="C377" s="41"/>
      <c r="D377" t="s">
        <v>269</v>
      </c>
      <c r="E377" s="95">
        <f>E378</f>
        <v>5700</v>
      </c>
    </row>
    <row r="378" spans="1:5" ht="12.75">
      <c r="A378" s="41"/>
      <c r="B378" s="41">
        <v>75085</v>
      </c>
      <c r="C378" s="41"/>
      <c r="D378" t="s">
        <v>268</v>
      </c>
      <c r="E378" s="95">
        <f>SUM(E379:E382)</f>
        <v>5700</v>
      </c>
    </row>
    <row r="379" spans="1:5" ht="12.75">
      <c r="A379" s="41"/>
      <c r="B379" s="41"/>
      <c r="C379" s="25" t="s">
        <v>115</v>
      </c>
      <c r="D379" s="10" t="s">
        <v>240</v>
      </c>
      <c r="E379" s="66">
        <v>5700</v>
      </c>
    </row>
    <row r="380" spans="1:4" ht="12.75">
      <c r="A380" s="41"/>
      <c r="B380" s="41"/>
      <c r="D380" s="10" t="s">
        <v>95</v>
      </c>
    </row>
    <row r="381" spans="1:4" ht="12.75">
      <c r="A381" s="41"/>
      <c r="B381" s="41"/>
      <c r="D381" s="10" t="s">
        <v>96</v>
      </c>
    </row>
    <row r="382" spans="1:4" ht="12.75">
      <c r="A382" s="41"/>
      <c r="B382" s="41"/>
      <c r="D382" s="10" t="s">
        <v>97</v>
      </c>
    </row>
    <row r="383" spans="3:4" ht="12.75">
      <c r="C383" s="24"/>
      <c r="D383" s="13"/>
    </row>
    <row r="384" spans="3:4" ht="12.75">
      <c r="C384" s="24"/>
      <c r="D384" s="13"/>
    </row>
    <row r="385" spans="3:4" ht="12.75">
      <c r="C385" s="24"/>
      <c r="D385" s="13"/>
    </row>
    <row r="389" spans="4:5" ht="12.75">
      <c r="D389"/>
      <c r="E389" s="71" t="s">
        <v>94</v>
      </c>
    </row>
    <row r="390" spans="4:5" ht="12.75">
      <c r="D390"/>
      <c r="E390" s="58" t="s">
        <v>299</v>
      </c>
    </row>
    <row r="391" spans="4:5" ht="12.75">
      <c r="D391" s="6" t="s">
        <v>342</v>
      </c>
      <c r="E391" s="57" t="s">
        <v>108</v>
      </c>
    </row>
    <row r="392" spans="4:5" ht="12.75">
      <c r="D392" s="45" t="s">
        <v>295</v>
      </c>
      <c r="E392" s="69" t="s">
        <v>300</v>
      </c>
    </row>
    <row r="393" spans="4:5" ht="12.75">
      <c r="D393"/>
      <c r="E393" s="69"/>
    </row>
    <row r="394" spans="4:5" ht="12.75">
      <c r="D394" t="s">
        <v>11</v>
      </c>
      <c r="E394" s="58"/>
    </row>
    <row r="395" spans="1:5" ht="12.75">
      <c r="A395" s="1" t="s">
        <v>0</v>
      </c>
      <c r="B395" s="1" t="s">
        <v>24</v>
      </c>
      <c r="C395" s="22" t="s">
        <v>7</v>
      </c>
      <c r="D395" s="1" t="s">
        <v>8</v>
      </c>
      <c r="E395" s="61" t="s">
        <v>9</v>
      </c>
    </row>
    <row r="396" spans="1:5" ht="12.75">
      <c r="A396" s="3">
        <v>801</v>
      </c>
      <c r="B396" s="3"/>
      <c r="C396" s="24"/>
      <c r="D396" s="13" t="s">
        <v>212</v>
      </c>
      <c r="E396" s="95">
        <f>E397</f>
        <v>0</v>
      </c>
    </row>
    <row r="397" spans="1:5" ht="12.75">
      <c r="A397" s="41"/>
      <c r="B397" s="3">
        <v>80110</v>
      </c>
      <c r="C397" s="24"/>
      <c r="D397" s="13" t="s">
        <v>5</v>
      </c>
      <c r="E397" s="95">
        <f>SUM(E398:E401)</f>
        <v>0</v>
      </c>
    </row>
    <row r="398" spans="1:4" ht="12.75">
      <c r="A398" s="41"/>
      <c r="B398" s="41"/>
      <c r="C398" s="24" t="s">
        <v>192</v>
      </c>
      <c r="D398" s="13" t="s">
        <v>202</v>
      </c>
    </row>
    <row r="399" spans="1:4" ht="12.75">
      <c r="A399" s="41"/>
      <c r="B399" s="41"/>
      <c r="C399" s="24"/>
      <c r="D399" s="13" t="s">
        <v>203</v>
      </c>
    </row>
    <row r="400" spans="1:4" ht="12.75">
      <c r="A400" s="41"/>
      <c r="B400" s="41"/>
      <c r="C400" s="24"/>
      <c r="D400" s="13" t="s">
        <v>204</v>
      </c>
    </row>
    <row r="401" spans="1:4" ht="12.75">
      <c r="A401" s="41"/>
      <c r="B401" s="41"/>
      <c r="C401" s="24"/>
      <c r="D401" s="13" t="s">
        <v>205</v>
      </c>
    </row>
    <row r="402" spans="3:4" ht="12.75">
      <c r="C402" s="24"/>
      <c r="D402" s="13" t="s">
        <v>206</v>
      </c>
    </row>
    <row r="407" spans="4:5" ht="12.75">
      <c r="D407"/>
      <c r="E407" s="71" t="s">
        <v>296</v>
      </c>
    </row>
    <row r="408" spans="4:5" ht="12.75">
      <c r="D408"/>
      <c r="E408" s="58" t="s">
        <v>299</v>
      </c>
    </row>
    <row r="409" spans="4:5" ht="12.75">
      <c r="D409" s="6" t="s">
        <v>342</v>
      </c>
      <c r="E409" s="57" t="s">
        <v>108</v>
      </c>
    </row>
    <row r="410" spans="4:5" ht="12.75">
      <c r="D410" s="45" t="s">
        <v>297</v>
      </c>
      <c r="E410" s="69" t="s">
        <v>300</v>
      </c>
    </row>
    <row r="411" spans="4:5" ht="12.75">
      <c r="D411"/>
      <c r="E411" s="69"/>
    </row>
    <row r="412" spans="4:5" ht="12.75">
      <c r="D412" t="s">
        <v>11</v>
      </c>
      <c r="E412" s="58"/>
    </row>
    <row r="413" spans="1:5" ht="12.75">
      <c r="A413" s="1" t="s">
        <v>0</v>
      </c>
      <c r="B413" s="1" t="s">
        <v>24</v>
      </c>
      <c r="C413" s="22" t="s">
        <v>7</v>
      </c>
      <c r="D413" s="1" t="s">
        <v>8</v>
      </c>
      <c r="E413" s="61" t="s">
        <v>9</v>
      </c>
    </row>
    <row r="414" spans="1:5" ht="12.75">
      <c r="A414" s="3">
        <v>801</v>
      </c>
      <c r="B414" s="3"/>
      <c r="C414" s="24"/>
      <c r="D414" s="13" t="s">
        <v>212</v>
      </c>
      <c r="E414" s="95">
        <f>E415</f>
        <v>0</v>
      </c>
    </row>
    <row r="415" spans="1:5" ht="12.75">
      <c r="A415" s="41"/>
      <c r="B415" s="3">
        <v>80101</v>
      </c>
      <c r="C415" s="24"/>
      <c r="D415" s="13" t="s">
        <v>2</v>
      </c>
      <c r="E415" s="95">
        <f>SUM(E416:E419)</f>
        <v>0</v>
      </c>
    </row>
    <row r="416" spans="1:4" ht="12.75">
      <c r="A416" s="41"/>
      <c r="B416" s="41"/>
      <c r="C416" s="24" t="s">
        <v>192</v>
      </c>
      <c r="D416" s="13" t="s">
        <v>202</v>
      </c>
    </row>
    <row r="417" spans="1:4" ht="12.75">
      <c r="A417" s="41"/>
      <c r="B417" s="41"/>
      <c r="C417" s="24"/>
      <c r="D417" s="13" t="s">
        <v>203</v>
      </c>
    </row>
    <row r="418" spans="1:4" ht="12.75">
      <c r="A418" s="41"/>
      <c r="B418" s="41"/>
      <c r="C418" s="24"/>
      <c r="D418" s="13" t="s">
        <v>204</v>
      </c>
    </row>
    <row r="419" spans="1:4" ht="12.75">
      <c r="A419" s="41"/>
      <c r="B419" s="41"/>
      <c r="C419" s="24"/>
      <c r="D419" s="13" t="s">
        <v>205</v>
      </c>
    </row>
    <row r="420" spans="3:4" ht="12.75">
      <c r="C420" s="24"/>
      <c r="D420" s="13" t="s">
        <v>206</v>
      </c>
    </row>
    <row r="426" spans="4:5" ht="12.75">
      <c r="D426"/>
      <c r="E426" s="71" t="s">
        <v>294</v>
      </c>
    </row>
    <row r="427" spans="4:5" ht="12.75">
      <c r="D427"/>
      <c r="E427" s="58" t="s">
        <v>299</v>
      </c>
    </row>
    <row r="428" spans="4:5" ht="12.75">
      <c r="D428" s="6" t="s">
        <v>342</v>
      </c>
      <c r="E428" s="57" t="s">
        <v>108</v>
      </c>
    </row>
    <row r="429" spans="4:5" ht="12.75">
      <c r="D429" s="45" t="s">
        <v>293</v>
      </c>
      <c r="E429" s="69" t="s">
        <v>300</v>
      </c>
    </row>
    <row r="430" spans="4:5" ht="12.75">
      <c r="D430"/>
      <c r="E430" s="69"/>
    </row>
    <row r="431" spans="4:5" ht="12.75">
      <c r="D431" t="s">
        <v>11</v>
      </c>
      <c r="E431" s="58"/>
    </row>
    <row r="432" spans="1:5" ht="12.75">
      <c r="A432" s="1" t="s">
        <v>0</v>
      </c>
      <c r="B432" s="1" t="s">
        <v>24</v>
      </c>
      <c r="C432" s="22" t="s">
        <v>7</v>
      </c>
      <c r="D432" s="1" t="s">
        <v>8</v>
      </c>
      <c r="E432" s="61" t="s">
        <v>9</v>
      </c>
    </row>
    <row r="433" spans="1:5" ht="12.75">
      <c r="A433" s="3">
        <v>801</v>
      </c>
      <c r="B433" s="3"/>
      <c r="C433" s="24"/>
      <c r="D433" s="13" t="s">
        <v>212</v>
      </c>
      <c r="E433" s="95">
        <f>E434</f>
        <v>0</v>
      </c>
    </row>
    <row r="434" spans="1:5" ht="12.75">
      <c r="A434" s="41"/>
      <c r="B434" s="3">
        <v>80110</v>
      </c>
      <c r="C434" s="24"/>
      <c r="D434" s="13" t="s">
        <v>5</v>
      </c>
      <c r="E434" s="95">
        <f>SUM(E435:E438)</f>
        <v>0</v>
      </c>
    </row>
    <row r="435" spans="1:4" ht="12.75">
      <c r="A435" s="41"/>
      <c r="B435" s="41"/>
      <c r="C435" s="24" t="s">
        <v>192</v>
      </c>
      <c r="D435" s="13" t="s">
        <v>202</v>
      </c>
    </row>
    <row r="436" spans="1:4" ht="12.75">
      <c r="A436" s="41"/>
      <c r="B436" s="41"/>
      <c r="C436" s="24"/>
      <c r="D436" s="13" t="s">
        <v>203</v>
      </c>
    </row>
    <row r="437" spans="1:4" ht="12.75">
      <c r="A437" s="41"/>
      <c r="B437" s="41"/>
      <c r="C437" s="24"/>
      <c r="D437" s="13" t="s">
        <v>204</v>
      </c>
    </row>
    <row r="438" spans="1:4" ht="12.75">
      <c r="A438" s="41"/>
      <c r="B438" s="41"/>
      <c r="C438" s="24"/>
      <c r="D438" s="13" t="s">
        <v>205</v>
      </c>
    </row>
    <row r="439" spans="3:4" ht="12.75">
      <c r="C439" s="24"/>
      <c r="D439" s="13" t="s">
        <v>206</v>
      </c>
    </row>
    <row r="443" spans="4:5" ht="12.75">
      <c r="D443"/>
      <c r="E443" s="71" t="s">
        <v>19</v>
      </c>
    </row>
    <row r="444" spans="4:5" ht="12.75">
      <c r="D444"/>
      <c r="E444" s="58" t="s">
        <v>340</v>
      </c>
    </row>
    <row r="445" spans="4:5" ht="12.75">
      <c r="D445" s="6" t="s">
        <v>342</v>
      </c>
      <c r="E445" s="58" t="s">
        <v>108</v>
      </c>
    </row>
    <row r="446" spans="4:5" ht="12.75">
      <c r="D446" s="6" t="s">
        <v>12</v>
      </c>
      <c r="E446" s="58" t="s">
        <v>300</v>
      </c>
    </row>
    <row r="447" spans="4:5" ht="12.75">
      <c r="D447"/>
      <c r="E447" s="69"/>
    </row>
    <row r="448" spans="4:5" ht="12.75">
      <c r="D448" t="s">
        <v>11</v>
      </c>
      <c r="E448" s="58"/>
    </row>
    <row r="449" spans="1:5" ht="12.75">
      <c r="A449" s="1" t="s">
        <v>0</v>
      </c>
      <c r="B449" s="1" t="s">
        <v>24</v>
      </c>
      <c r="C449" s="22" t="s">
        <v>7</v>
      </c>
      <c r="D449" s="1" t="s">
        <v>8</v>
      </c>
      <c r="E449" s="61" t="s">
        <v>9</v>
      </c>
    </row>
    <row r="450" spans="1:5" ht="12.75">
      <c r="A450" s="5">
        <v>852</v>
      </c>
      <c r="D450" s="10" t="s">
        <v>134</v>
      </c>
      <c r="E450" s="95">
        <f>E451</f>
        <v>0</v>
      </c>
    </row>
    <row r="451" spans="2:5" ht="12.75">
      <c r="B451" s="5">
        <v>85203</v>
      </c>
      <c r="D451" s="10" t="s">
        <v>106</v>
      </c>
      <c r="E451" s="95">
        <f>E452</f>
        <v>0</v>
      </c>
    </row>
    <row r="452" spans="3:4" ht="12.75">
      <c r="C452" s="24" t="s">
        <v>192</v>
      </c>
      <c r="D452" s="13" t="s">
        <v>202</v>
      </c>
    </row>
    <row r="453" spans="3:4" ht="12.75">
      <c r="C453" s="24"/>
      <c r="D453" s="13" t="s">
        <v>203</v>
      </c>
    </row>
    <row r="454" spans="3:4" ht="12.75">
      <c r="C454" s="24"/>
      <c r="D454" s="13" t="s">
        <v>204</v>
      </c>
    </row>
    <row r="455" spans="3:4" ht="12.75">
      <c r="C455" s="24"/>
      <c r="D455" s="13" t="s">
        <v>205</v>
      </c>
    </row>
    <row r="456" spans="3:4" ht="12.75">
      <c r="C456" s="24"/>
      <c r="D456" s="13" t="s">
        <v>206</v>
      </c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206"/>
  <sheetViews>
    <sheetView tabSelected="1" zoomScalePageLayoutView="0" workbookViewId="0" topLeftCell="B1">
      <selection activeCell="D187" sqref="D187"/>
    </sheetView>
  </sheetViews>
  <sheetFormatPr defaultColWidth="9.00390625" defaultRowHeight="12.75"/>
  <cols>
    <col min="1" max="1" width="4.25390625" style="28" customWidth="1"/>
    <col min="2" max="2" width="6.375" style="28" customWidth="1"/>
    <col min="3" max="3" width="6.00390625" style="5" customWidth="1"/>
    <col min="4" max="4" width="48.375" style="0" customWidth="1"/>
    <col min="5" max="5" width="21.875" style="78" customWidth="1"/>
    <col min="6" max="6" width="14.625" style="58" customWidth="1"/>
  </cols>
  <sheetData>
    <row r="2" spans="1:11" ht="12.75">
      <c r="A2" s="26"/>
      <c r="B2" s="27"/>
      <c r="C2" s="17"/>
      <c r="D2" s="14" t="s">
        <v>22</v>
      </c>
      <c r="E2" s="77" t="s">
        <v>173</v>
      </c>
      <c r="G2" s="3"/>
      <c r="H2" s="3"/>
      <c r="I2" s="3"/>
      <c r="J2" s="12"/>
      <c r="K2" s="8"/>
    </row>
    <row r="3" spans="1:11" ht="12.75">
      <c r="A3" s="18"/>
      <c r="B3" s="24"/>
      <c r="C3" s="3"/>
      <c r="D3" s="12" t="s">
        <v>29</v>
      </c>
      <c r="E3" s="58" t="s">
        <v>383</v>
      </c>
      <c r="G3" s="3"/>
      <c r="H3" s="3"/>
      <c r="I3" s="3"/>
      <c r="J3" s="12"/>
      <c r="K3" s="8"/>
    </row>
    <row r="4" spans="1:11" ht="12.75">
      <c r="A4" s="18"/>
      <c r="B4" s="24"/>
      <c r="C4" s="3"/>
      <c r="D4" s="12"/>
      <c r="E4" s="58" t="s">
        <v>108</v>
      </c>
      <c r="G4" s="3"/>
      <c r="H4" s="3"/>
      <c r="I4" s="3"/>
      <c r="J4" s="12"/>
      <c r="K4" s="8"/>
    </row>
    <row r="5" spans="1:11" ht="12.75">
      <c r="A5" s="18"/>
      <c r="B5" s="24"/>
      <c r="C5" s="3"/>
      <c r="D5" s="12"/>
      <c r="E5" s="58" t="s">
        <v>385</v>
      </c>
      <c r="G5" s="3"/>
      <c r="H5" s="3"/>
      <c r="I5" s="3"/>
      <c r="J5" s="12"/>
      <c r="K5" s="8"/>
    </row>
    <row r="6" spans="1:11" ht="12.75">
      <c r="A6" s="21" t="s">
        <v>23</v>
      </c>
      <c r="B6" s="22" t="s">
        <v>24</v>
      </c>
      <c r="C6" s="1"/>
      <c r="D6" s="1" t="s">
        <v>25</v>
      </c>
      <c r="E6" s="79" t="s">
        <v>341</v>
      </c>
      <c r="G6" s="3"/>
      <c r="H6" s="3"/>
      <c r="I6" s="3"/>
      <c r="J6" s="3"/>
      <c r="K6" s="9"/>
    </row>
    <row r="7" spans="1:11" ht="12.75">
      <c r="A7" s="19" t="s">
        <v>48</v>
      </c>
      <c r="B7" s="23"/>
      <c r="C7" s="11"/>
      <c r="D7" s="30" t="s">
        <v>57</v>
      </c>
      <c r="E7" s="80">
        <f>SUM(+E8+E15+E64+E38+E49)</f>
        <v>11147010.98</v>
      </c>
      <c r="G7" s="12"/>
      <c r="H7" s="12"/>
      <c r="I7" s="12"/>
      <c r="J7" s="12"/>
      <c r="K7" s="8"/>
    </row>
    <row r="8" spans="1:11" ht="12.75">
      <c r="A8" s="18"/>
      <c r="B8" s="42" t="s">
        <v>50</v>
      </c>
      <c r="C8" s="43"/>
      <c r="D8" s="51" t="s">
        <v>168</v>
      </c>
      <c r="E8" s="81">
        <f>SUM(E9:E14)</f>
        <v>545000</v>
      </c>
      <c r="G8" s="12"/>
      <c r="H8" s="12"/>
      <c r="I8" s="12"/>
      <c r="J8" s="12"/>
      <c r="K8" s="8"/>
    </row>
    <row r="9" spans="1:11" ht="12.75">
      <c r="A9" s="18"/>
      <c r="B9" s="24"/>
      <c r="C9" s="3">
        <v>3030</v>
      </c>
      <c r="D9" s="12" t="s">
        <v>43</v>
      </c>
      <c r="E9" s="78">
        <v>520000</v>
      </c>
      <c r="G9" s="12"/>
      <c r="H9" s="12"/>
      <c r="I9" s="12"/>
      <c r="J9" s="12"/>
      <c r="K9" s="8"/>
    </row>
    <row r="10" spans="1:11" ht="12.75">
      <c r="A10" s="18"/>
      <c r="B10" s="24"/>
      <c r="C10" s="3">
        <v>4210</v>
      </c>
      <c r="D10" s="12" t="s">
        <v>34</v>
      </c>
      <c r="E10" s="78">
        <v>5000</v>
      </c>
      <c r="G10" s="12"/>
      <c r="H10" s="12"/>
      <c r="I10" s="12"/>
      <c r="J10" s="12"/>
      <c r="K10" s="8"/>
    </row>
    <row r="11" spans="1:11" ht="12.75">
      <c r="A11" s="18"/>
      <c r="B11" s="24"/>
      <c r="C11" s="3">
        <v>4220</v>
      </c>
      <c r="D11" s="37" t="s">
        <v>42</v>
      </c>
      <c r="E11" s="78">
        <v>1000</v>
      </c>
      <c r="G11" s="12"/>
      <c r="H11" s="12"/>
      <c r="I11" s="12"/>
      <c r="J11" s="12"/>
      <c r="K11" s="8"/>
    </row>
    <row r="12" spans="1:11" ht="12.75">
      <c r="A12" s="18"/>
      <c r="B12" s="24"/>
      <c r="C12" s="5">
        <v>4270</v>
      </c>
      <c r="D12" t="s">
        <v>36</v>
      </c>
      <c r="E12" s="78">
        <v>2000</v>
      </c>
      <c r="G12" s="12"/>
      <c r="H12" s="12"/>
      <c r="I12" s="12"/>
      <c r="J12" s="12"/>
      <c r="K12" s="8"/>
    </row>
    <row r="13" spans="1:11" ht="12.75">
      <c r="A13" s="18"/>
      <c r="B13" s="24"/>
      <c r="C13" s="3">
        <v>4300</v>
      </c>
      <c r="D13" s="12" t="s">
        <v>37</v>
      </c>
      <c r="E13" s="78">
        <v>16000</v>
      </c>
      <c r="G13" s="12"/>
      <c r="H13" s="12"/>
      <c r="I13" s="12"/>
      <c r="J13" s="12"/>
      <c r="K13" s="8"/>
    </row>
    <row r="14" spans="1:11" ht="12.75">
      <c r="A14" s="18"/>
      <c r="B14" s="24"/>
      <c r="C14" s="5">
        <v>4360</v>
      </c>
      <c r="D14" t="s">
        <v>207</v>
      </c>
      <c r="E14" s="78">
        <v>1000</v>
      </c>
      <c r="G14" s="12"/>
      <c r="H14" s="12"/>
      <c r="I14" s="12"/>
      <c r="J14" s="12"/>
      <c r="K14" s="8"/>
    </row>
    <row r="15" spans="1:11" ht="12.75">
      <c r="A15" s="18"/>
      <c r="B15" s="42" t="s">
        <v>51</v>
      </c>
      <c r="C15" s="43"/>
      <c r="D15" s="51" t="s">
        <v>52</v>
      </c>
      <c r="E15" s="81">
        <f>SUM(E16:E36)</f>
        <v>10295286.98</v>
      </c>
      <c r="G15" s="12"/>
      <c r="H15" s="12"/>
      <c r="I15" s="12"/>
      <c r="J15" s="12"/>
      <c r="K15" s="8"/>
    </row>
    <row r="16" spans="1:11" ht="12.75">
      <c r="A16" s="18"/>
      <c r="B16" s="24"/>
      <c r="C16" s="5">
        <v>3020</v>
      </c>
      <c r="D16" t="s">
        <v>274</v>
      </c>
      <c r="E16" s="78">
        <v>145000</v>
      </c>
      <c r="G16" s="12"/>
      <c r="H16" s="12"/>
      <c r="I16" s="12"/>
      <c r="J16" s="12"/>
      <c r="K16" s="8"/>
    </row>
    <row r="17" spans="1:11" ht="12.75">
      <c r="A17" s="18"/>
      <c r="B17" s="24"/>
      <c r="C17" s="5">
        <v>4010</v>
      </c>
      <c r="D17" t="s">
        <v>31</v>
      </c>
      <c r="E17" s="78">
        <v>6676817</v>
      </c>
      <c r="G17" s="12"/>
      <c r="H17" s="12"/>
      <c r="I17" s="12"/>
      <c r="J17" s="12"/>
      <c r="K17" s="8"/>
    </row>
    <row r="18" spans="1:11" ht="12.75">
      <c r="A18" s="18"/>
      <c r="B18" s="24"/>
      <c r="C18" s="5">
        <v>4040</v>
      </c>
      <c r="D18" t="s">
        <v>32</v>
      </c>
      <c r="E18" s="78">
        <v>450014</v>
      </c>
      <c r="G18" s="12"/>
      <c r="H18" s="12"/>
      <c r="I18" s="12"/>
      <c r="J18" s="12"/>
      <c r="K18" s="8"/>
    </row>
    <row r="19" spans="1:11" ht="12.75">
      <c r="A19" s="18"/>
      <c r="B19" s="24"/>
      <c r="C19" s="5">
        <v>4110</v>
      </c>
      <c r="D19" t="s">
        <v>33</v>
      </c>
      <c r="E19" s="78">
        <v>1168721</v>
      </c>
      <c r="G19" s="12"/>
      <c r="H19" s="12"/>
      <c r="I19" s="12"/>
      <c r="J19" s="12"/>
      <c r="K19" s="8"/>
    </row>
    <row r="20" spans="1:11" ht="12.75">
      <c r="A20" s="18"/>
      <c r="B20" s="24"/>
      <c r="C20" s="5">
        <v>4120</v>
      </c>
      <c r="D20" t="s">
        <v>325</v>
      </c>
      <c r="E20" s="78">
        <v>159903</v>
      </c>
      <c r="G20" s="12"/>
      <c r="H20" s="12"/>
      <c r="I20" s="12"/>
      <c r="J20" s="12"/>
      <c r="K20" s="8"/>
    </row>
    <row r="21" spans="1:11" ht="12.75">
      <c r="A21" s="18"/>
      <c r="B21" s="24"/>
      <c r="C21" s="3">
        <v>4170</v>
      </c>
      <c r="D21" s="12" t="s">
        <v>154</v>
      </c>
      <c r="E21" s="78">
        <v>100000</v>
      </c>
      <c r="G21" s="12"/>
      <c r="H21" s="12"/>
      <c r="I21" s="12"/>
      <c r="J21" s="12"/>
      <c r="K21" s="8"/>
    </row>
    <row r="22" spans="1:11" ht="12.75">
      <c r="A22" s="18"/>
      <c r="B22" s="24"/>
      <c r="C22" s="5">
        <v>4210</v>
      </c>
      <c r="D22" t="s">
        <v>34</v>
      </c>
      <c r="E22" s="78">
        <v>96000</v>
      </c>
      <c r="G22" s="12"/>
      <c r="H22" s="12"/>
      <c r="I22" s="12"/>
      <c r="J22" s="12"/>
      <c r="K22" s="8"/>
    </row>
    <row r="23" spans="1:11" ht="12.75">
      <c r="A23" s="18"/>
      <c r="B23" s="24"/>
      <c r="C23" s="3">
        <v>4220</v>
      </c>
      <c r="D23" s="37" t="s">
        <v>42</v>
      </c>
      <c r="E23" s="78">
        <v>11000</v>
      </c>
      <c r="G23" s="12"/>
      <c r="H23" s="12"/>
      <c r="I23" s="12"/>
      <c r="J23" s="12"/>
      <c r="K23" s="8"/>
    </row>
    <row r="24" spans="1:11" ht="12.75">
      <c r="A24" s="18"/>
      <c r="B24" s="24"/>
      <c r="C24" s="5">
        <v>4260</v>
      </c>
      <c r="D24" t="s">
        <v>35</v>
      </c>
      <c r="E24" s="78">
        <v>320000</v>
      </c>
      <c r="G24" s="12"/>
      <c r="H24" s="12"/>
      <c r="I24" s="12"/>
      <c r="J24" s="12"/>
      <c r="K24" s="8"/>
    </row>
    <row r="25" spans="1:11" ht="12.75">
      <c r="A25" s="20"/>
      <c r="B25" s="15"/>
      <c r="C25" s="5">
        <v>4270</v>
      </c>
      <c r="D25" t="s">
        <v>36</v>
      </c>
      <c r="E25" s="78">
        <v>70000</v>
      </c>
      <c r="G25" s="12"/>
      <c r="H25" s="12"/>
      <c r="I25" s="12"/>
      <c r="J25" s="12"/>
      <c r="K25" s="8"/>
    </row>
    <row r="26" spans="1:5" ht="12.75">
      <c r="A26" s="20"/>
      <c r="B26" s="15"/>
      <c r="C26" s="5">
        <v>4280</v>
      </c>
      <c r="D26" t="s">
        <v>164</v>
      </c>
      <c r="E26" s="78">
        <v>8000</v>
      </c>
    </row>
    <row r="27" spans="1:6" ht="12.75">
      <c r="A27" s="20"/>
      <c r="B27" s="24"/>
      <c r="C27" s="5">
        <v>4300</v>
      </c>
      <c r="D27" t="s">
        <v>37</v>
      </c>
      <c r="E27" s="78">
        <v>406011.98</v>
      </c>
      <c r="F27"/>
    </row>
    <row r="28" spans="1:6" ht="12.75">
      <c r="A28" s="15"/>
      <c r="B28" s="24"/>
      <c r="C28" s="5">
        <v>4360</v>
      </c>
      <c r="D28" t="s">
        <v>207</v>
      </c>
      <c r="E28" s="78">
        <v>74000</v>
      </c>
      <c r="F28"/>
    </row>
    <row r="29" spans="1:6" ht="12.75">
      <c r="A29" s="24"/>
      <c r="B29" s="24"/>
      <c r="C29" s="5">
        <v>4410</v>
      </c>
      <c r="D29" t="s">
        <v>38</v>
      </c>
      <c r="E29" s="78">
        <v>30000</v>
      </c>
      <c r="F29"/>
    </row>
    <row r="30" spans="1:6" ht="12.75">
      <c r="A30" s="24"/>
      <c r="B30" s="24"/>
      <c r="C30" s="5">
        <v>4420</v>
      </c>
      <c r="D30" t="s">
        <v>53</v>
      </c>
      <c r="E30" s="78">
        <v>5000</v>
      </c>
      <c r="F30"/>
    </row>
    <row r="31" spans="1:6" ht="12.75">
      <c r="A31" s="18"/>
      <c r="B31" s="24"/>
      <c r="C31" s="5">
        <v>4430</v>
      </c>
      <c r="D31" t="s">
        <v>39</v>
      </c>
      <c r="E31" s="78">
        <v>90000</v>
      </c>
      <c r="F31"/>
    </row>
    <row r="32" spans="1:6" ht="12.75">
      <c r="A32" s="18"/>
      <c r="B32" s="24"/>
      <c r="C32" s="5">
        <v>4440</v>
      </c>
      <c r="D32" t="s">
        <v>54</v>
      </c>
      <c r="E32" s="78">
        <v>174889</v>
      </c>
      <c r="F32"/>
    </row>
    <row r="33" spans="1:6" ht="12.75">
      <c r="A33" s="18"/>
      <c r="B33" s="24"/>
      <c r="C33" s="5">
        <v>4530</v>
      </c>
      <c r="D33" t="s">
        <v>169</v>
      </c>
      <c r="E33" s="78">
        <v>5000</v>
      </c>
      <c r="F33"/>
    </row>
    <row r="34" spans="1:6" ht="12.75">
      <c r="A34" s="18"/>
      <c r="B34" s="24"/>
      <c r="C34" s="5">
        <v>4700</v>
      </c>
      <c r="D34" t="s">
        <v>259</v>
      </c>
      <c r="E34" s="78">
        <v>20000</v>
      </c>
      <c r="F34"/>
    </row>
    <row r="35" spans="1:6" ht="12.75">
      <c r="A35" s="18"/>
      <c r="B35" s="24"/>
      <c r="C35" s="5">
        <v>4710</v>
      </c>
      <c r="D35" t="s">
        <v>317</v>
      </c>
      <c r="E35" s="78">
        <v>19931</v>
      </c>
      <c r="F35"/>
    </row>
    <row r="36" spans="1:6" ht="12.75">
      <c r="A36" s="18"/>
      <c r="B36" s="24"/>
      <c r="C36" s="5">
        <v>6060</v>
      </c>
      <c r="D36" t="s">
        <v>55</v>
      </c>
      <c r="E36" s="78">
        <v>265000</v>
      </c>
      <c r="F36"/>
    </row>
    <row r="37" spans="1:6" ht="12.75">
      <c r="A37" s="18"/>
      <c r="B37" s="24"/>
      <c r="F37"/>
    </row>
    <row r="38" spans="1:6" ht="12.75">
      <c r="A38" s="18"/>
      <c r="B38" s="42" t="s">
        <v>51</v>
      </c>
      <c r="C38" s="43"/>
      <c r="D38" s="51" t="s">
        <v>52</v>
      </c>
      <c r="E38" s="81">
        <f>SUM(E40:E47)</f>
        <v>248129</v>
      </c>
      <c r="F38"/>
    </row>
    <row r="39" spans="1:6" ht="12.75">
      <c r="A39" s="18"/>
      <c r="B39" s="24"/>
      <c r="D39" s="94" t="s">
        <v>354</v>
      </c>
      <c r="F39"/>
    </row>
    <row r="40" spans="1:6" ht="12.75">
      <c r="A40" s="18"/>
      <c r="B40" s="24"/>
      <c r="C40" s="5">
        <v>3020</v>
      </c>
      <c r="D40" t="s">
        <v>274</v>
      </c>
      <c r="E40" s="78">
        <v>2000</v>
      </c>
      <c r="F40"/>
    </row>
    <row r="41" spans="1:7" ht="12.75">
      <c r="A41" s="18"/>
      <c r="B41" s="24"/>
      <c r="C41" s="5">
        <v>4010</v>
      </c>
      <c r="D41" t="s">
        <v>31</v>
      </c>
      <c r="E41" s="78">
        <v>183512</v>
      </c>
      <c r="F41"/>
      <c r="G41" s="28"/>
    </row>
    <row r="42" spans="1:6" ht="12.75">
      <c r="A42" s="18"/>
      <c r="B42" s="24"/>
      <c r="C42" s="5">
        <v>4040</v>
      </c>
      <c r="D42" t="s">
        <v>32</v>
      </c>
      <c r="E42" s="78">
        <v>15395</v>
      </c>
      <c r="F42"/>
    </row>
    <row r="43" spans="1:6" ht="12.75">
      <c r="A43" s="18"/>
      <c r="B43" s="24"/>
      <c r="C43" s="5">
        <v>4110</v>
      </c>
      <c r="D43" t="s">
        <v>33</v>
      </c>
      <c r="E43" s="78">
        <v>31133</v>
      </c>
      <c r="F43"/>
    </row>
    <row r="44" spans="1:6" ht="12.75">
      <c r="A44" s="18"/>
      <c r="B44" s="24"/>
      <c r="C44" s="5">
        <v>4120</v>
      </c>
      <c r="D44" t="s">
        <v>325</v>
      </c>
      <c r="E44" s="78">
        <v>4437</v>
      </c>
      <c r="F44"/>
    </row>
    <row r="45" spans="1:6" ht="12.75">
      <c r="A45" s="18"/>
      <c r="B45" s="24"/>
      <c r="C45" s="5">
        <v>4440</v>
      </c>
      <c r="D45" t="s">
        <v>54</v>
      </c>
      <c r="E45" s="78">
        <v>6652</v>
      </c>
      <c r="F45"/>
    </row>
    <row r="46" spans="1:6" ht="12.75">
      <c r="A46" s="18"/>
      <c r="B46" s="24"/>
      <c r="C46" s="5">
        <v>4700</v>
      </c>
      <c r="D46" t="s">
        <v>259</v>
      </c>
      <c r="E46" s="78">
        <v>2000</v>
      </c>
      <c r="F46"/>
    </row>
    <row r="47" spans="1:6" ht="12.75">
      <c r="A47" s="18"/>
      <c r="B47" s="24"/>
      <c r="C47" s="5">
        <v>4710</v>
      </c>
      <c r="D47" t="s">
        <v>317</v>
      </c>
      <c r="E47" s="78">
        <v>3000</v>
      </c>
      <c r="F47"/>
    </row>
    <row r="48" spans="1:6" ht="12.75">
      <c r="A48" s="18"/>
      <c r="B48" s="24"/>
      <c r="F48"/>
    </row>
    <row r="49" spans="1:6" ht="12.75">
      <c r="A49" s="18"/>
      <c r="B49" s="42" t="s">
        <v>51</v>
      </c>
      <c r="C49" s="43"/>
      <c r="D49" s="51" t="s">
        <v>52</v>
      </c>
      <c r="E49" s="81">
        <f>SUM(E51:E54)</f>
        <v>6495</v>
      </c>
      <c r="F49"/>
    </row>
    <row r="50" spans="1:6" ht="12.75">
      <c r="A50" s="18"/>
      <c r="B50" s="24"/>
      <c r="D50" s="94" t="s">
        <v>356</v>
      </c>
      <c r="F50"/>
    </row>
    <row r="51" spans="1:6" ht="12.75">
      <c r="A51" s="18"/>
      <c r="B51" s="24"/>
      <c r="C51" s="5">
        <v>4010</v>
      </c>
      <c r="D51" t="s">
        <v>31</v>
      </c>
      <c r="E51" s="78">
        <v>5400</v>
      </c>
      <c r="F51"/>
    </row>
    <row r="52" spans="1:6" ht="12.75">
      <c r="A52" s="18"/>
      <c r="B52" s="24"/>
      <c r="C52" s="5">
        <v>4110</v>
      </c>
      <c r="D52" t="s">
        <v>33</v>
      </c>
      <c r="E52" s="78">
        <v>929</v>
      </c>
      <c r="F52"/>
    </row>
    <row r="53" spans="1:6" ht="12.75">
      <c r="A53" s="18"/>
      <c r="B53" s="24"/>
      <c r="C53" s="5">
        <v>4120</v>
      </c>
      <c r="D53" t="s">
        <v>325</v>
      </c>
      <c r="E53" s="78">
        <v>97</v>
      </c>
      <c r="F53"/>
    </row>
    <row r="54" spans="1:6" ht="12.75">
      <c r="A54" s="18"/>
      <c r="B54" s="24"/>
      <c r="C54" s="5">
        <v>4710</v>
      </c>
      <c r="D54" t="s">
        <v>317</v>
      </c>
      <c r="E54" s="78">
        <v>69</v>
      </c>
      <c r="F54"/>
    </row>
    <row r="55" spans="1:6" ht="12.75">
      <c r="A55" s="18"/>
      <c r="B55" s="24"/>
      <c r="F55"/>
    </row>
    <row r="56" spans="1:6" ht="12.75">
      <c r="A56" s="18"/>
      <c r="B56" s="42" t="s">
        <v>51</v>
      </c>
      <c r="C56" s="43"/>
      <c r="D56" s="51" t="s">
        <v>52</v>
      </c>
      <c r="E56" s="81">
        <f>SUM(E58:E62)</f>
        <v>199600</v>
      </c>
      <c r="F56"/>
    </row>
    <row r="57" spans="1:6" ht="12.75">
      <c r="A57" s="18"/>
      <c r="B57" s="24"/>
      <c r="D57" s="94" t="s">
        <v>384</v>
      </c>
      <c r="F57"/>
    </row>
    <row r="58" spans="1:6" ht="12.75">
      <c r="A58" s="18"/>
      <c r="B58" s="24"/>
      <c r="C58" s="5">
        <v>4217</v>
      </c>
      <c r="D58" t="s">
        <v>34</v>
      </c>
      <c r="E58" s="78">
        <v>96900</v>
      </c>
      <c r="F58"/>
    </row>
    <row r="59" spans="1:6" ht="12.75">
      <c r="A59" s="18"/>
      <c r="B59" s="24"/>
      <c r="C59" s="5">
        <v>4307</v>
      </c>
      <c r="D59" t="s">
        <v>93</v>
      </c>
      <c r="E59" s="78">
        <v>27500</v>
      </c>
      <c r="F59"/>
    </row>
    <row r="60" spans="1:6" ht="12.75">
      <c r="A60" s="18"/>
      <c r="B60" s="24"/>
      <c r="C60" s="5">
        <v>4367</v>
      </c>
      <c r="D60" t="s">
        <v>207</v>
      </c>
      <c r="E60" s="78">
        <v>2000</v>
      </c>
      <c r="F60"/>
    </row>
    <row r="61" spans="1:6" ht="12.75">
      <c r="A61" s="18"/>
      <c r="B61" s="24"/>
      <c r="C61" s="5">
        <v>4707</v>
      </c>
      <c r="D61" t="s">
        <v>259</v>
      </c>
      <c r="E61" s="78">
        <v>18000</v>
      </c>
      <c r="F61"/>
    </row>
    <row r="62" spans="1:6" ht="12.75">
      <c r="A62" s="18"/>
      <c r="B62" s="24"/>
      <c r="C62" s="5">
        <v>6067</v>
      </c>
      <c r="D62" t="s">
        <v>55</v>
      </c>
      <c r="E62" s="78">
        <v>55200</v>
      </c>
      <c r="F62"/>
    </row>
    <row r="63" spans="1:6" ht="12.75">
      <c r="A63" s="18"/>
      <c r="B63" s="24"/>
      <c r="F63"/>
    </row>
    <row r="64" spans="1:6" ht="12.75">
      <c r="A64" s="18"/>
      <c r="B64" s="42" t="s">
        <v>56</v>
      </c>
      <c r="C64" s="45"/>
      <c r="D64" s="44" t="s">
        <v>1</v>
      </c>
      <c r="E64" s="81">
        <f>SUM(E65:E72)</f>
        <v>52100</v>
      </c>
      <c r="F64"/>
    </row>
    <row r="65" spans="1:6" ht="12.75">
      <c r="A65" s="18"/>
      <c r="B65" s="24"/>
      <c r="C65" s="5">
        <v>2900</v>
      </c>
      <c r="D65" t="s">
        <v>288</v>
      </c>
      <c r="E65" s="78">
        <v>1000</v>
      </c>
      <c r="F65"/>
    </row>
    <row r="66" spans="1:6" ht="12.75">
      <c r="A66" s="18"/>
      <c r="B66" s="24"/>
      <c r="D66" t="s">
        <v>289</v>
      </c>
      <c r="F66"/>
    </row>
    <row r="67" spans="1:6" ht="12.75">
      <c r="A67" s="18"/>
      <c r="B67" s="24"/>
      <c r="D67" t="s">
        <v>290</v>
      </c>
      <c r="F67"/>
    </row>
    <row r="68" spans="1:6" ht="12.75">
      <c r="A68" s="18"/>
      <c r="B68" s="24"/>
      <c r="D68" t="s">
        <v>291</v>
      </c>
      <c r="F68"/>
    </row>
    <row r="69" spans="1:6" ht="12.75">
      <c r="A69" s="18"/>
      <c r="B69" s="24"/>
      <c r="C69" s="3">
        <v>3030</v>
      </c>
      <c r="D69" s="12" t="s">
        <v>43</v>
      </c>
      <c r="E69" s="78">
        <v>36100</v>
      </c>
      <c r="F69"/>
    </row>
    <row r="70" spans="1:6" ht="12.75">
      <c r="A70" s="18"/>
      <c r="B70" s="24"/>
      <c r="C70" s="5">
        <v>4210</v>
      </c>
      <c r="D70" t="s">
        <v>34</v>
      </c>
      <c r="E70" s="78">
        <v>8000</v>
      </c>
      <c r="F70"/>
    </row>
    <row r="71" spans="1:6" ht="12.75">
      <c r="A71" s="18"/>
      <c r="B71" s="24"/>
      <c r="C71" s="5">
        <v>4220</v>
      </c>
      <c r="D71" s="2" t="s">
        <v>42</v>
      </c>
      <c r="E71" s="78">
        <v>2000</v>
      </c>
      <c r="F71"/>
    </row>
    <row r="72" spans="1:6" ht="12.75">
      <c r="A72" s="18"/>
      <c r="B72" s="24"/>
      <c r="C72" s="5">
        <v>4300</v>
      </c>
      <c r="D72" t="s">
        <v>93</v>
      </c>
      <c r="E72" s="78">
        <v>5000</v>
      </c>
      <c r="F72"/>
    </row>
    <row r="73" spans="1:6" ht="12.75">
      <c r="A73" s="19" t="s">
        <v>48</v>
      </c>
      <c r="B73" s="23"/>
      <c r="C73" s="11"/>
      <c r="D73" s="30" t="s">
        <v>155</v>
      </c>
      <c r="E73" s="80">
        <f>E74</f>
        <v>294750</v>
      </c>
      <c r="F73"/>
    </row>
    <row r="74" spans="1:6" ht="12.75">
      <c r="A74" s="18"/>
      <c r="B74" s="42" t="s">
        <v>58</v>
      </c>
      <c r="C74" s="43"/>
      <c r="D74" s="51" t="s">
        <v>82</v>
      </c>
      <c r="E74" s="81">
        <f>SUM(E75:E81)</f>
        <v>294750</v>
      </c>
      <c r="F74"/>
    </row>
    <row r="75" spans="1:6" ht="12.75">
      <c r="A75" s="18"/>
      <c r="B75" s="24"/>
      <c r="C75" s="5">
        <v>4010</v>
      </c>
      <c r="D75" t="s">
        <v>31</v>
      </c>
      <c r="E75" s="78">
        <v>186662.56</v>
      </c>
      <c r="F75"/>
    </row>
    <row r="76" spans="1:6" ht="12.75">
      <c r="A76" s="24"/>
      <c r="B76" s="24"/>
      <c r="C76" s="5">
        <v>4040</v>
      </c>
      <c r="D76" t="s">
        <v>32</v>
      </c>
      <c r="E76" s="78">
        <v>43005.44</v>
      </c>
      <c r="F76"/>
    </row>
    <row r="77" spans="1:6" ht="12.75">
      <c r="A77" s="24"/>
      <c r="B77" s="24"/>
      <c r="C77" s="5">
        <v>4110</v>
      </c>
      <c r="D77" t="s">
        <v>33</v>
      </c>
      <c r="E77" s="78">
        <v>39732</v>
      </c>
      <c r="F77"/>
    </row>
    <row r="78" spans="1:6" ht="12.75">
      <c r="A78" s="24"/>
      <c r="B78" s="24"/>
      <c r="C78" s="5">
        <v>4120</v>
      </c>
      <c r="D78" t="s">
        <v>325</v>
      </c>
      <c r="E78" s="78">
        <v>5661</v>
      </c>
      <c r="F78"/>
    </row>
    <row r="79" spans="1:6" ht="12.75">
      <c r="A79" s="24"/>
      <c r="B79" s="24"/>
      <c r="C79" s="5">
        <v>4300</v>
      </c>
      <c r="D79" t="s">
        <v>93</v>
      </c>
      <c r="E79" s="78">
        <v>1500</v>
      </c>
      <c r="F79"/>
    </row>
    <row r="80" spans="1:6" ht="12.75">
      <c r="A80" s="24"/>
      <c r="B80" s="24"/>
      <c r="C80" s="5">
        <v>4440</v>
      </c>
      <c r="D80" t="s">
        <v>54</v>
      </c>
      <c r="E80" s="78">
        <v>17739</v>
      </c>
      <c r="F80"/>
    </row>
    <row r="81" spans="1:6" ht="12.75">
      <c r="A81" s="24"/>
      <c r="B81" s="24"/>
      <c r="C81" s="5">
        <v>4710</v>
      </c>
      <c r="D81" t="s">
        <v>317</v>
      </c>
      <c r="E81" s="78">
        <v>450</v>
      </c>
      <c r="F81"/>
    </row>
    <row r="82" spans="1:6" ht="12.75">
      <c r="A82" s="24"/>
      <c r="B82" s="24"/>
      <c r="F82"/>
    </row>
    <row r="83" spans="1:6" ht="12.75">
      <c r="A83" s="19" t="s">
        <v>49</v>
      </c>
      <c r="B83" s="23"/>
      <c r="C83" s="11"/>
      <c r="D83" s="30" t="s">
        <v>64</v>
      </c>
      <c r="E83" s="81">
        <f>E84</f>
        <v>296600</v>
      </c>
      <c r="F83"/>
    </row>
    <row r="84" spans="1:6" ht="12.75">
      <c r="A84" s="52"/>
      <c r="B84" s="42" t="s">
        <v>217</v>
      </c>
      <c r="C84" s="43"/>
      <c r="D84" s="51" t="s">
        <v>218</v>
      </c>
      <c r="E84" s="81">
        <f>SUM(E85:E93)</f>
        <v>296600</v>
      </c>
      <c r="F84"/>
    </row>
    <row r="85" spans="1:6" ht="12.75">
      <c r="A85" s="47"/>
      <c r="B85" s="47"/>
      <c r="C85" s="5">
        <v>3020</v>
      </c>
      <c r="D85" t="s">
        <v>274</v>
      </c>
      <c r="E85" s="78">
        <v>3000</v>
      </c>
      <c r="F85"/>
    </row>
    <row r="86" spans="1:6" ht="12.75">
      <c r="A86" s="24"/>
      <c r="B86" s="24"/>
      <c r="C86" s="5">
        <v>4010</v>
      </c>
      <c r="D86" t="s">
        <v>31</v>
      </c>
      <c r="E86" s="78">
        <v>212593</v>
      </c>
      <c r="F86"/>
    </row>
    <row r="87" spans="1:6" ht="12.75">
      <c r="A87" s="24"/>
      <c r="B87" s="24"/>
      <c r="C87" s="5">
        <v>4040</v>
      </c>
      <c r="D87" t="s">
        <v>32</v>
      </c>
      <c r="E87" s="78">
        <v>16438</v>
      </c>
      <c r="F87"/>
    </row>
    <row r="88" spans="1:6" ht="12.75">
      <c r="A88" s="24"/>
      <c r="B88" s="24"/>
      <c r="C88" s="5">
        <v>4110</v>
      </c>
      <c r="D88" t="s">
        <v>33</v>
      </c>
      <c r="E88" s="78">
        <v>36545</v>
      </c>
      <c r="F88"/>
    </row>
    <row r="89" spans="1:6" ht="12.75">
      <c r="A89" s="24"/>
      <c r="B89" s="24"/>
      <c r="C89" s="5">
        <v>4120</v>
      </c>
      <c r="D89" t="s">
        <v>325</v>
      </c>
      <c r="E89" s="78">
        <v>5209</v>
      </c>
      <c r="F89"/>
    </row>
    <row r="90" spans="1:6" ht="12.75">
      <c r="A90" s="24"/>
      <c r="B90" s="24"/>
      <c r="C90" s="5">
        <v>4260</v>
      </c>
      <c r="D90" t="s">
        <v>35</v>
      </c>
      <c r="E90" s="78">
        <v>4000</v>
      </c>
      <c r="F90"/>
    </row>
    <row r="91" spans="1:6" ht="12.75">
      <c r="A91" s="24"/>
      <c r="B91" s="24"/>
      <c r="C91" s="5">
        <v>4300</v>
      </c>
      <c r="D91" t="s">
        <v>93</v>
      </c>
      <c r="E91" s="78">
        <v>10000</v>
      </c>
      <c r="F91"/>
    </row>
    <row r="92" spans="1:6" ht="12.75">
      <c r="A92" s="24"/>
      <c r="B92" s="24"/>
      <c r="C92" s="5">
        <v>4440</v>
      </c>
      <c r="D92" t="s">
        <v>54</v>
      </c>
      <c r="E92" s="78">
        <v>8315</v>
      </c>
      <c r="F92"/>
    </row>
    <row r="93" spans="1:6" ht="12.75">
      <c r="A93" s="24"/>
      <c r="B93" s="24"/>
      <c r="C93" s="5">
        <v>4710</v>
      </c>
      <c r="D93" t="s">
        <v>317</v>
      </c>
      <c r="E93" s="78">
        <v>500</v>
      </c>
      <c r="F93"/>
    </row>
    <row r="94" spans="1:6" ht="13.5" customHeight="1">
      <c r="A94" s="23" t="s">
        <v>60</v>
      </c>
      <c r="B94" s="23"/>
      <c r="C94" s="6"/>
      <c r="D94" s="4" t="s">
        <v>100</v>
      </c>
      <c r="E94" s="80">
        <f>SUM(E96)</f>
        <v>5294</v>
      </c>
      <c r="F94"/>
    </row>
    <row r="95" spans="1:6" ht="12.75">
      <c r="A95" s="23"/>
      <c r="B95" s="23"/>
      <c r="C95" s="6"/>
      <c r="D95" s="4" t="s">
        <v>101</v>
      </c>
      <c r="E95" s="80"/>
      <c r="F95"/>
    </row>
    <row r="96" spans="1:6" ht="12.75">
      <c r="A96" s="24"/>
      <c r="B96" s="42" t="s">
        <v>61</v>
      </c>
      <c r="C96" s="45"/>
      <c r="D96" s="44" t="s">
        <v>62</v>
      </c>
      <c r="E96" s="81">
        <f>SUM(E98:E101)</f>
        <v>5294</v>
      </c>
      <c r="F96"/>
    </row>
    <row r="97" spans="1:6" ht="12.75">
      <c r="A97" s="24"/>
      <c r="B97" s="24"/>
      <c r="D97" s="44" t="s">
        <v>63</v>
      </c>
      <c r="F97"/>
    </row>
    <row r="98" spans="1:6" ht="12.75">
      <c r="A98" s="24"/>
      <c r="B98" s="24"/>
      <c r="C98" s="5">
        <v>4110</v>
      </c>
      <c r="D98" t="s">
        <v>33</v>
      </c>
      <c r="E98" s="78">
        <v>705</v>
      </c>
      <c r="F98"/>
    </row>
    <row r="99" spans="1:6" ht="12.75">
      <c r="A99" s="24"/>
      <c r="B99" s="24"/>
      <c r="C99" s="5">
        <v>4120</v>
      </c>
      <c r="D99" t="s">
        <v>325</v>
      </c>
      <c r="E99" s="78">
        <v>101</v>
      </c>
      <c r="F99"/>
    </row>
    <row r="100" spans="1:5" ht="12.75">
      <c r="A100" s="24"/>
      <c r="B100" s="24"/>
      <c r="C100" s="5">
        <v>4170</v>
      </c>
      <c r="D100" s="37" t="s">
        <v>154</v>
      </c>
      <c r="E100" s="78">
        <v>4100</v>
      </c>
    </row>
    <row r="101" spans="1:5" ht="12.75">
      <c r="A101" s="24"/>
      <c r="B101" s="24"/>
      <c r="C101" s="5">
        <v>4210</v>
      </c>
      <c r="D101" s="2" t="s">
        <v>34</v>
      </c>
      <c r="E101" s="78">
        <v>388</v>
      </c>
    </row>
    <row r="102" spans="1:4" ht="12.75">
      <c r="A102" s="24"/>
      <c r="B102" s="24"/>
      <c r="D102" s="2"/>
    </row>
    <row r="103" spans="1:4" ht="12.75">
      <c r="A103" s="24"/>
      <c r="B103" s="24"/>
      <c r="D103" s="2"/>
    </row>
    <row r="104" spans="1:4" ht="12.75">
      <c r="A104" s="24"/>
      <c r="B104" s="24"/>
      <c r="D104" s="2"/>
    </row>
    <row r="105" spans="1:4" ht="12.75">
      <c r="A105" s="24"/>
      <c r="B105" s="24"/>
      <c r="D105" s="2"/>
    </row>
    <row r="106" spans="1:4" ht="12.75">
      <c r="A106" s="24"/>
      <c r="B106" s="24"/>
      <c r="D106" s="2"/>
    </row>
    <row r="107" spans="1:5" ht="12.75">
      <c r="A107" s="24"/>
      <c r="B107" s="24"/>
      <c r="C107" s="3"/>
      <c r="D107" s="11" t="s">
        <v>22</v>
      </c>
      <c r="E107" s="83" t="s">
        <v>173</v>
      </c>
    </row>
    <row r="108" spans="1:5" ht="12.75">
      <c r="A108" s="18"/>
      <c r="B108" s="24"/>
      <c r="C108" s="3"/>
      <c r="D108" s="3" t="s">
        <v>140</v>
      </c>
      <c r="E108" s="58" t="s">
        <v>383</v>
      </c>
    </row>
    <row r="109" spans="1:5" ht="12.75">
      <c r="A109" s="18"/>
      <c r="B109" s="24"/>
      <c r="C109" s="3"/>
      <c r="D109" s="3"/>
      <c r="E109" s="58" t="s">
        <v>108</v>
      </c>
    </row>
    <row r="110" spans="1:5" ht="12.75">
      <c r="A110" s="18"/>
      <c r="B110" s="24"/>
      <c r="C110" s="3"/>
      <c r="D110" s="3"/>
      <c r="E110" s="58" t="s">
        <v>386</v>
      </c>
    </row>
    <row r="111" spans="1:5" ht="12.75">
      <c r="A111" s="21" t="s">
        <v>23</v>
      </c>
      <c r="B111" s="22" t="s">
        <v>24</v>
      </c>
      <c r="C111" s="1"/>
      <c r="D111" s="1" t="s">
        <v>25</v>
      </c>
      <c r="E111" s="79" t="s">
        <v>341</v>
      </c>
    </row>
    <row r="112" spans="1:5" ht="12.75">
      <c r="A112" s="23" t="s">
        <v>135</v>
      </c>
      <c r="B112" s="23"/>
      <c r="C112" s="6"/>
      <c r="D112" s="4" t="s">
        <v>194</v>
      </c>
      <c r="E112" s="80">
        <f>+E113+E116+E120</f>
        <v>1918336.73</v>
      </c>
    </row>
    <row r="113" spans="1:5" ht="12.75">
      <c r="A113" s="20"/>
      <c r="B113" s="42" t="s">
        <v>136</v>
      </c>
      <c r="C113" s="43"/>
      <c r="D113" s="51" t="s">
        <v>27</v>
      </c>
      <c r="E113" s="81">
        <f>E114</f>
        <v>750000</v>
      </c>
    </row>
    <row r="114" spans="1:5" ht="12.75">
      <c r="A114" s="24"/>
      <c r="B114" s="24"/>
      <c r="C114" s="3">
        <v>3110</v>
      </c>
      <c r="D114" s="13" t="s">
        <v>44</v>
      </c>
      <c r="E114" s="78">
        <v>750000</v>
      </c>
    </row>
    <row r="115" spans="1:4" ht="12.75">
      <c r="A115" s="24"/>
      <c r="B115" s="24"/>
      <c r="C115" s="3"/>
      <c r="D115" s="13"/>
    </row>
    <row r="116" spans="1:5" ht="12.75">
      <c r="A116" s="24"/>
      <c r="B116" s="42" t="s">
        <v>136</v>
      </c>
      <c r="C116" s="43"/>
      <c r="D116" s="51" t="s">
        <v>360</v>
      </c>
      <c r="E116" s="81">
        <f>SUM(E117:E118)</f>
        <v>1500</v>
      </c>
    </row>
    <row r="117" spans="1:5" ht="12.75">
      <c r="A117" s="24"/>
      <c r="B117" s="24"/>
      <c r="C117" s="3">
        <v>3110</v>
      </c>
      <c r="D117" s="13" t="s">
        <v>44</v>
      </c>
      <c r="E117" s="78">
        <v>1470</v>
      </c>
    </row>
    <row r="118" spans="1:5" ht="12.75">
      <c r="A118" s="24"/>
      <c r="B118" s="24"/>
      <c r="C118" s="5">
        <v>4210</v>
      </c>
      <c r="D118" s="2" t="s">
        <v>34</v>
      </c>
      <c r="E118" s="78">
        <v>30</v>
      </c>
    </row>
    <row r="119" spans="1:2" ht="12.75">
      <c r="A119" s="24"/>
      <c r="B119" s="24"/>
    </row>
    <row r="120" spans="1:6" s="44" customFormat="1" ht="12.75">
      <c r="A120" s="42"/>
      <c r="B120" s="42" t="s">
        <v>160</v>
      </c>
      <c r="C120" s="45"/>
      <c r="D120" s="44" t="s">
        <v>377</v>
      </c>
      <c r="E120" s="81">
        <f>SUM(E121:E126)</f>
        <v>1166836.73</v>
      </c>
      <c r="F120" s="74"/>
    </row>
    <row r="121" spans="1:5" ht="12.75">
      <c r="A121" s="24"/>
      <c r="B121" s="24"/>
      <c r="C121" s="3">
        <v>3110</v>
      </c>
      <c r="D121" s="13" t="s">
        <v>44</v>
      </c>
      <c r="E121" s="78">
        <v>1143500</v>
      </c>
    </row>
    <row r="122" spans="1:5" ht="12.75">
      <c r="A122" s="24"/>
      <c r="B122" s="24"/>
      <c r="C122" s="5">
        <v>4010</v>
      </c>
      <c r="D122" t="s">
        <v>31</v>
      </c>
      <c r="E122" s="78">
        <v>14490</v>
      </c>
    </row>
    <row r="123" spans="1:5" ht="12.75">
      <c r="A123" s="24"/>
      <c r="B123" s="24"/>
      <c r="C123" s="5">
        <v>4110</v>
      </c>
      <c r="D123" t="s">
        <v>33</v>
      </c>
      <c r="E123" s="78">
        <v>2491.73</v>
      </c>
    </row>
    <row r="124" spans="1:5" ht="12.75">
      <c r="A124" s="24"/>
      <c r="B124" s="24"/>
      <c r="C124" s="5">
        <v>4120</v>
      </c>
      <c r="D124" t="s">
        <v>325</v>
      </c>
      <c r="E124" s="78">
        <v>355</v>
      </c>
    </row>
    <row r="125" spans="1:5" ht="12.75">
      <c r="A125" s="24"/>
      <c r="B125" s="24"/>
      <c r="C125" s="5">
        <v>4210</v>
      </c>
      <c r="D125" s="2" t="s">
        <v>34</v>
      </c>
      <c r="E125" s="78">
        <v>5000</v>
      </c>
    </row>
    <row r="126" spans="1:5" ht="12.75">
      <c r="A126" s="24"/>
      <c r="B126" s="24"/>
      <c r="C126" s="3">
        <v>4300</v>
      </c>
      <c r="D126" s="12" t="s">
        <v>93</v>
      </c>
      <c r="E126" s="78">
        <v>1000</v>
      </c>
    </row>
    <row r="127" spans="1:4" ht="12.75">
      <c r="A127" s="24"/>
      <c r="B127" s="24"/>
      <c r="C127" s="3"/>
      <c r="D127" s="12"/>
    </row>
    <row r="128" spans="1:5" ht="12.75">
      <c r="A128" s="24"/>
      <c r="B128" s="42" t="s">
        <v>160</v>
      </c>
      <c r="C128" s="45"/>
      <c r="D128" s="44" t="s">
        <v>387</v>
      </c>
      <c r="E128" s="81">
        <f>E129</f>
        <v>430000</v>
      </c>
    </row>
    <row r="129" spans="1:5" ht="12.75">
      <c r="A129" s="24"/>
      <c r="B129" s="24"/>
      <c r="C129" s="3">
        <v>3110</v>
      </c>
      <c r="D129" s="13" t="s">
        <v>44</v>
      </c>
      <c r="E129" s="78">
        <v>430000</v>
      </c>
    </row>
    <row r="130" spans="1:4" ht="12.75">
      <c r="A130" s="24"/>
      <c r="B130" s="24"/>
      <c r="C130" s="3"/>
      <c r="D130" s="12"/>
    </row>
    <row r="131" spans="1:6" s="44" customFormat="1" ht="12.75">
      <c r="A131" s="42" t="s">
        <v>271</v>
      </c>
      <c r="B131" s="42"/>
      <c r="C131" s="45"/>
      <c r="D131" s="44" t="s">
        <v>272</v>
      </c>
      <c r="E131" s="81">
        <f>E132+E149+E190</f>
        <v>17851583</v>
      </c>
      <c r="F131" s="74"/>
    </row>
    <row r="132" spans="1:6" s="44" customFormat="1" ht="12.75">
      <c r="A132" s="42"/>
      <c r="B132" s="42" t="s">
        <v>275</v>
      </c>
      <c r="C132" s="45"/>
      <c r="D132" s="44" t="s">
        <v>267</v>
      </c>
      <c r="E132" s="81">
        <f>E133+E139</f>
        <v>10137159</v>
      </c>
      <c r="F132" s="74"/>
    </row>
    <row r="133" spans="1:6" s="44" customFormat="1" ht="12.75">
      <c r="A133" s="42"/>
      <c r="B133" s="42"/>
      <c r="C133" s="45"/>
      <c r="D133" s="49" t="s">
        <v>195</v>
      </c>
      <c r="E133" s="81">
        <f>SUM(E134:E138)</f>
        <v>10102159</v>
      </c>
      <c r="F133" s="74"/>
    </row>
    <row r="134" spans="1:5" ht="12.75">
      <c r="A134" s="24"/>
      <c r="B134" s="24"/>
      <c r="C134" s="3">
        <v>3110</v>
      </c>
      <c r="D134" s="13" t="s">
        <v>44</v>
      </c>
      <c r="E134" s="78">
        <v>10068823</v>
      </c>
    </row>
    <row r="135" spans="1:5" ht="12.75">
      <c r="A135" s="24"/>
      <c r="B135" s="24"/>
      <c r="C135" s="5">
        <v>4010</v>
      </c>
      <c r="D135" t="s">
        <v>31</v>
      </c>
      <c r="E135" s="78">
        <v>27220</v>
      </c>
    </row>
    <row r="136" spans="1:5" ht="12.75">
      <c r="A136" s="24"/>
      <c r="B136" s="24"/>
      <c r="C136" s="5">
        <v>4110</v>
      </c>
      <c r="D136" t="s">
        <v>33</v>
      </c>
      <c r="E136" s="78">
        <v>4649</v>
      </c>
    </row>
    <row r="137" spans="1:5" ht="12.75">
      <c r="A137" s="24"/>
      <c r="B137" s="24"/>
      <c r="C137" s="5">
        <v>4120</v>
      </c>
      <c r="D137" t="s">
        <v>325</v>
      </c>
      <c r="E137" s="78">
        <v>667</v>
      </c>
    </row>
    <row r="138" spans="1:5" ht="12.75">
      <c r="A138" s="24"/>
      <c r="B138" s="24"/>
      <c r="C138" s="3">
        <v>4300</v>
      </c>
      <c r="D138" s="12" t="s">
        <v>93</v>
      </c>
      <c r="E138" s="78">
        <v>800</v>
      </c>
    </row>
    <row r="139" spans="1:6" ht="12.75">
      <c r="A139" s="24"/>
      <c r="B139" s="24"/>
      <c r="C139" s="3"/>
      <c r="D139" s="49" t="s">
        <v>197</v>
      </c>
      <c r="E139" s="81">
        <f>SUM(E140:E145)</f>
        <v>35000</v>
      </c>
      <c r="F139"/>
    </row>
    <row r="140" spans="1:6" ht="12.75">
      <c r="A140" s="24"/>
      <c r="B140" s="24"/>
      <c r="C140" s="3">
        <v>2910</v>
      </c>
      <c r="D140" s="13" t="s">
        <v>208</v>
      </c>
      <c r="E140" s="78">
        <v>29900</v>
      </c>
      <c r="F140"/>
    </row>
    <row r="141" spans="1:6" ht="12.75">
      <c r="A141" s="24"/>
      <c r="B141" s="24"/>
      <c r="C141" s="3"/>
      <c r="D141" s="13" t="s">
        <v>209</v>
      </c>
      <c r="F141"/>
    </row>
    <row r="142" spans="1:6" ht="12.75">
      <c r="A142" s="24"/>
      <c r="B142" s="24"/>
      <c r="C142" s="3"/>
      <c r="D142" s="13" t="s">
        <v>210</v>
      </c>
      <c r="F142"/>
    </row>
    <row r="143" spans="1:6" ht="12.75">
      <c r="A143" s="24"/>
      <c r="B143" s="24"/>
      <c r="C143" s="3"/>
      <c r="D143" s="13" t="s">
        <v>219</v>
      </c>
      <c r="F143"/>
    </row>
    <row r="144" spans="1:6" ht="12.75">
      <c r="A144" s="24"/>
      <c r="B144" s="24"/>
      <c r="C144" s="5">
        <v>4560</v>
      </c>
      <c r="D144" s="50" t="s">
        <v>211</v>
      </c>
      <c r="E144" s="78">
        <v>5100</v>
      </c>
      <c r="F144"/>
    </row>
    <row r="145" spans="1:6" ht="12.75">
      <c r="A145" s="24"/>
      <c r="B145" s="24"/>
      <c r="D145" s="50" t="s">
        <v>209</v>
      </c>
      <c r="F145"/>
    </row>
    <row r="146" spans="1:6" ht="12.75">
      <c r="A146" s="24"/>
      <c r="B146" s="24"/>
      <c r="D146" s="13" t="s">
        <v>210</v>
      </c>
      <c r="F146"/>
    </row>
    <row r="147" spans="1:6" ht="12.75">
      <c r="A147" s="24"/>
      <c r="B147" s="24"/>
      <c r="D147" s="13" t="s">
        <v>219</v>
      </c>
      <c r="F147"/>
    </row>
    <row r="148" spans="1:6" ht="13.5" customHeight="1">
      <c r="A148" s="24"/>
      <c r="B148" s="24"/>
      <c r="F148"/>
    </row>
    <row r="149" spans="1:6" ht="13.5" customHeight="1">
      <c r="A149" s="24"/>
      <c r="B149" s="42" t="s">
        <v>276</v>
      </c>
      <c r="C149" s="43"/>
      <c r="D149" s="49" t="s">
        <v>181</v>
      </c>
      <c r="E149" s="81">
        <f>E152+E167+E180</f>
        <v>7633240</v>
      </c>
      <c r="F149"/>
    </row>
    <row r="150" spans="1:6" ht="13.5" customHeight="1">
      <c r="A150" s="24"/>
      <c r="B150" s="42"/>
      <c r="C150" s="43"/>
      <c r="D150" s="49" t="s">
        <v>182</v>
      </c>
      <c r="F150"/>
    </row>
    <row r="151" spans="1:6" ht="13.5" customHeight="1">
      <c r="A151" s="24"/>
      <c r="B151" s="42"/>
      <c r="C151" s="43"/>
      <c r="D151" s="49" t="s">
        <v>198</v>
      </c>
      <c r="F151"/>
    </row>
    <row r="152" spans="1:6" ht="13.5" customHeight="1">
      <c r="A152" s="24"/>
      <c r="B152" s="42"/>
      <c r="C152" s="43"/>
      <c r="D152" s="49" t="s">
        <v>195</v>
      </c>
      <c r="E152" s="81">
        <f>SUM(E153:E166)</f>
        <v>7470240</v>
      </c>
      <c r="F152"/>
    </row>
    <row r="153" spans="1:6" ht="13.5" customHeight="1">
      <c r="A153" s="24"/>
      <c r="B153" s="42"/>
      <c r="C153" s="5">
        <v>3020</v>
      </c>
      <c r="D153" t="s">
        <v>274</v>
      </c>
      <c r="E153" s="84">
        <v>2500</v>
      </c>
      <c r="F153"/>
    </row>
    <row r="154" spans="1:6" ht="13.5" customHeight="1">
      <c r="A154" s="24"/>
      <c r="B154" s="24"/>
      <c r="C154" s="3">
        <v>3110</v>
      </c>
      <c r="D154" s="13" t="s">
        <v>44</v>
      </c>
      <c r="E154" s="84">
        <v>6896133</v>
      </c>
      <c r="F154"/>
    </row>
    <row r="155" spans="1:6" ht="13.5" customHeight="1">
      <c r="A155" s="24"/>
      <c r="B155" s="24"/>
      <c r="C155" s="5">
        <v>4010</v>
      </c>
      <c r="D155" t="s">
        <v>31</v>
      </c>
      <c r="E155" s="84">
        <v>136000</v>
      </c>
      <c r="F155"/>
    </row>
    <row r="156" spans="1:6" ht="13.5" customHeight="1">
      <c r="A156" s="24"/>
      <c r="B156" s="24"/>
      <c r="C156" s="5">
        <v>4040</v>
      </c>
      <c r="D156" t="s">
        <v>32</v>
      </c>
      <c r="E156" s="84">
        <v>23228</v>
      </c>
      <c r="F156"/>
    </row>
    <row r="157" spans="1:6" ht="13.5" customHeight="1">
      <c r="A157" s="24"/>
      <c r="B157" s="24"/>
      <c r="C157" s="5">
        <v>4110</v>
      </c>
      <c r="D157" t="s">
        <v>33</v>
      </c>
      <c r="E157" s="84">
        <v>377184</v>
      </c>
      <c r="F157"/>
    </row>
    <row r="158" spans="1:6" ht="13.5" customHeight="1">
      <c r="A158" s="24"/>
      <c r="B158" s="24"/>
      <c r="C158" s="5">
        <v>4120</v>
      </c>
      <c r="D158" t="s">
        <v>325</v>
      </c>
      <c r="E158" s="84">
        <v>3874</v>
      </c>
      <c r="F158"/>
    </row>
    <row r="159" spans="1:6" ht="13.5" customHeight="1">
      <c r="A159" s="24"/>
      <c r="B159" s="24"/>
      <c r="C159" s="5">
        <v>4170</v>
      </c>
      <c r="D159" t="s">
        <v>154</v>
      </c>
      <c r="E159" s="84">
        <v>2000</v>
      </c>
      <c r="F159"/>
    </row>
    <row r="160" spans="1:6" ht="13.5" customHeight="1">
      <c r="A160" s="24"/>
      <c r="B160" s="24"/>
      <c r="C160" s="5">
        <v>4210</v>
      </c>
      <c r="D160" s="2" t="s">
        <v>34</v>
      </c>
      <c r="E160" s="84">
        <v>5000</v>
      </c>
      <c r="F160"/>
    </row>
    <row r="161" spans="1:6" ht="13.5" customHeight="1">
      <c r="A161" s="24"/>
      <c r="B161" s="24"/>
      <c r="C161" s="5">
        <v>4260</v>
      </c>
      <c r="D161" s="2" t="s">
        <v>35</v>
      </c>
      <c r="E161" s="84">
        <v>12000</v>
      </c>
      <c r="F161"/>
    </row>
    <row r="162" spans="1:6" ht="13.5" customHeight="1">
      <c r="A162" s="24"/>
      <c r="B162" s="24"/>
      <c r="C162" s="3">
        <v>4270</v>
      </c>
      <c r="D162" s="12" t="s">
        <v>179</v>
      </c>
      <c r="E162" s="84">
        <v>2000</v>
      </c>
      <c r="F162"/>
    </row>
    <row r="163" spans="1:6" ht="13.5" customHeight="1">
      <c r="A163" s="24"/>
      <c r="B163" s="24"/>
      <c r="C163" s="3">
        <v>4300</v>
      </c>
      <c r="D163" s="12" t="s">
        <v>93</v>
      </c>
      <c r="E163" s="84">
        <v>4000</v>
      </c>
      <c r="F163"/>
    </row>
    <row r="164" spans="1:6" ht="13.5" customHeight="1">
      <c r="A164" s="24"/>
      <c r="B164" s="24"/>
      <c r="C164" s="5">
        <v>4440</v>
      </c>
      <c r="D164" t="s">
        <v>54</v>
      </c>
      <c r="E164" s="84">
        <v>5821</v>
      </c>
      <c r="F164"/>
    </row>
    <row r="165" spans="1:6" ht="13.5" customHeight="1">
      <c r="A165" s="24"/>
      <c r="B165" s="24"/>
      <c r="C165" s="5">
        <v>4700</v>
      </c>
      <c r="D165" t="s">
        <v>165</v>
      </c>
      <c r="E165" s="84">
        <v>500</v>
      </c>
      <c r="F165"/>
    </row>
    <row r="166" spans="1:6" ht="13.5" customHeight="1">
      <c r="A166" s="24"/>
      <c r="B166" s="24"/>
      <c r="D166" t="s">
        <v>172</v>
      </c>
      <c r="E166" s="84"/>
      <c r="F166"/>
    </row>
    <row r="167" spans="1:6" ht="13.5" customHeight="1">
      <c r="A167" s="24"/>
      <c r="B167" s="24"/>
      <c r="C167" s="3"/>
      <c r="D167" s="49" t="s">
        <v>196</v>
      </c>
      <c r="E167" s="81">
        <f>SUM(E168:E179)</f>
        <v>100000</v>
      </c>
      <c r="F167"/>
    </row>
    <row r="168" spans="1:6" ht="13.5" customHeight="1">
      <c r="A168" s="24"/>
      <c r="B168" s="24"/>
      <c r="C168" s="5">
        <v>3020</v>
      </c>
      <c r="D168" t="s">
        <v>274</v>
      </c>
      <c r="E168" s="84">
        <v>500</v>
      </c>
      <c r="F168"/>
    </row>
    <row r="169" spans="1:6" ht="13.5" customHeight="1">
      <c r="A169" s="24"/>
      <c r="B169" s="24"/>
      <c r="C169" s="5">
        <v>4010</v>
      </c>
      <c r="D169" t="s">
        <v>31</v>
      </c>
      <c r="E169" s="84">
        <v>59637</v>
      </c>
      <c r="F169"/>
    </row>
    <row r="170" spans="1:6" ht="13.5" customHeight="1">
      <c r="A170" s="24"/>
      <c r="B170" s="24"/>
      <c r="C170" s="5">
        <v>4040</v>
      </c>
      <c r="D170" t="s">
        <v>32</v>
      </c>
      <c r="E170" s="84">
        <v>4000</v>
      </c>
      <c r="F170"/>
    </row>
    <row r="171" spans="1:6" ht="13.5" customHeight="1">
      <c r="A171" s="24"/>
      <c r="B171" s="24"/>
      <c r="C171" s="5">
        <v>4110</v>
      </c>
      <c r="D171" t="s">
        <v>33</v>
      </c>
      <c r="E171" s="84">
        <v>10000</v>
      </c>
      <c r="F171"/>
    </row>
    <row r="172" spans="1:6" ht="12.75">
      <c r="A172" s="24"/>
      <c r="B172" s="24"/>
      <c r="C172" s="5">
        <v>4120</v>
      </c>
      <c r="D172" t="s">
        <v>325</v>
      </c>
      <c r="E172" s="84">
        <v>1200</v>
      </c>
      <c r="F172"/>
    </row>
    <row r="173" spans="1:6" ht="12.75">
      <c r="A173" s="24"/>
      <c r="B173" s="24"/>
      <c r="C173" s="5">
        <v>4210</v>
      </c>
      <c r="D173" s="2" t="s">
        <v>34</v>
      </c>
      <c r="E173" s="84">
        <v>3000</v>
      </c>
      <c r="F173"/>
    </row>
    <row r="174" spans="1:6" ht="12.75">
      <c r="A174" s="24"/>
      <c r="B174" s="24"/>
      <c r="C174" s="5">
        <v>4260</v>
      </c>
      <c r="D174" s="2" t="s">
        <v>35</v>
      </c>
      <c r="E174" s="84">
        <v>5000</v>
      </c>
      <c r="F174"/>
    </row>
    <row r="175" spans="1:6" ht="12.75">
      <c r="A175" s="24"/>
      <c r="B175" s="24"/>
      <c r="C175" s="3">
        <v>4270</v>
      </c>
      <c r="D175" s="12" t="s">
        <v>179</v>
      </c>
      <c r="E175" s="84">
        <v>500</v>
      </c>
      <c r="F175"/>
    </row>
    <row r="176" spans="1:6" ht="12.75">
      <c r="A176" s="24"/>
      <c r="B176" s="24"/>
      <c r="C176" s="3">
        <v>4300</v>
      </c>
      <c r="D176" s="12" t="s">
        <v>93</v>
      </c>
      <c r="E176" s="84">
        <v>14000</v>
      </c>
      <c r="F176"/>
    </row>
    <row r="177" spans="1:6" ht="12.75">
      <c r="A177" s="24"/>
      <c r="B177" s="24"/>
      <c r="C177" s="5">
        <v>4440</v>
      </c>
      <c r="D177" t="s">
        <v>54</v>
      </c>
      <c r="E177" s="84">
        <v>1663</v>
      </c>
      <c r="F177"/>
    </row>
    <row r="178" spans="1:6" ht="12.75">
      <c r="A178" s="24"/>
      <c r="B178" s="24"/>
      <c r="C178" s="5">
        <v>4700</v>
      </c>
      <c r="D178" t="s">
        <v>165</v>
      </c>
      <c r="E178" s="84">
        <v>500</v>
      </c>
      <c r="F178"/>
    </row>
    <row r="179" spans="1:6" ht="12.75">
      <c r="A179" s="24"/>
      <c r="B179" s="24"/>
      <c r="D179" t="s">
        <v>172</v>
      </c>
      <c r="F179"/>
    </row>
    <row r="180" spans="1:6" ht="12.75">
      <c r="A180" s="24"/>
      <c r="B180" s="24"/>
      <c r="C180" s="3"/>
      <c r="D180" s="49" t="s">
        <v>197</v>
      </c>
      <c r="E180" s="81">
        <f>SUM(E181:E185)</f>
        <v>63000</v>
      </c>
      <c r="F180"/>
    </row>
    <row r="181" spans="1:6" ht="12.75">
      <c r="A181" s="24"/>
      <c r="B181" s="24"/>
      <c r="C181" s="3">
        <v>2910</v>
      </c>
      <c r="D181" s="13" t="s">
        <v>208</v>
      </c>
      <c r="E181" s="78">
        <v>48000</v>
      </c>
      <c r="F181"/>
    </row>
    <row r="182" spans="1:6" ht="12.75">
      <c r="A182" s="24"/>
      <c r="B182" s="24"/>
      <c r="C182" s="3"/>
      <c r="D182" s="13" t="s">
        <v>209</v>
      </c>
      <c r="F182"/>
    </row>
    <row r="183" spans="1:6" ht="12.75">
      <c r="A183" s="24"/>
      <c r="B183" s="24"/>
      <c r="C183" s="3"/>
      <c r="D183" s="13" t="s">
        <v>210</v>
      </c>
      <c r="F183"/>
    </row>
    <row r="184" spans="1:6" ht="12.75">
      <c r="A184" s="24"/>
      <c r="B184" s="24"/>
      <c r="C184" s="3"/>
      <c r="D184" s="13" t="s">
        <v>219</v>
      </c>
      <c r="F184"/>
    </row>
    <row r="185" spans="1:6" ht="12.75">
      <c r="A185" s="24"/>
      <c r="B185" s="24"/>
      <c r="C185" s="5">
        <v>4560</v>
      </c>
      <c r="D185" s="50" t="s">
        <v>211</v>
      </c>
      <c r="E185" s="78">
        <v>15000</v>
      </c>
      <c r="F185"/>
    </row>
    <row r="186" spans="1:6" ht="12.75">
      <c r="A186" s="24"/>
      <c r="B186" s="24"/>
      <c r="D186" s="50" t="s">
        <v>209</v>
      </c>
      <c r="F186"/>
    </row>
    <row r="187" spans="1:6" ht="12.75">
      <c r="A187" s="24"/>
      <c r="B187" s="24"/>
      <c r="D187" s="13" t="s">
        <v>210</v>
      </c>
      <c r="F187"/>
    </row>
    <row r="188" spans="1:6" ht="12.75">
      <c r="A188" s="24"/>
      <c r="B188" s="24"/>
      <c r="D188" s="13" t="s">
        <v>219</v>
      </c>
      <c r="F188"/>
    </row>
    <row r="189" spans="1:6" ht="12.75">
      <c r="A189" s="24"/>
      <c r="B189" s="24"/>
      <c r="D189" s="13"/>
      <c r="F189"/>
    </row>
    <row r="190" spans="1:6" ht="12.75">
      <c r="A190" s="24"/>
      <c r="B190" s="45">
        <v>85513</v>
      </c>
      <c r="C190" s="45"/>
      <c r="D190" s="44" t="s">
        <v>90</v>
      </c>
      <c r="E190" s="81">
        <f>E196</f>
        <v>81184</v>
      </c>
      <c r="F190"/>
    </row>
    <row r="191" spans="1:6" ht="12.75">
      <c r="A191" s="24"/>
      <c r="B191" s="45"/>
      <c r="C191" s="45"/>
      <c r="D191" s="44" t="s">
        <v>306</v>
      </c>
      <c r="F191"/>
    </row>
    <row r="192" spans="1:6" ht="12.75">
      <c r="A192" s="24"/>
      <c r="B192" s="45"/>
      <c r="C192" s="45"/>
      <c r="D192" s="44" t="s">
        <v>307</v>
      </c>
      <c r="F192"/>
    </row>
    <row r="193" spans="1:6" ht="12.75">
      <c r="A193" s="24"/>
      <c r="B193" s="45"/>
      <c r="C193" s="45"/>
      <c r="D193" s="44" t="s">
        <v>308</v>
      </c>
      <c r="F193"/>
    </row>
    <row r="194" spans="1:6" ht="12.75">
      <c r="A194" s="24"/>
      <c r="B194" s="45"/>
      <c r="C194" s="45"/>
      <c r="D194" s="44" t="s">
        <v>309</v>
      </c>
      <c r="F194"/>
    </row>
    <row r="195" spans="1:6" ht="12.75">
      <c r="A195" s="24"/>
      <c r="B195" s="45"/>
      <c r="C195" s="45"/>
      <c r="D195" s="44" t="s">
        <v>310</v>
      </c>
      <c r="F195"/>
    </row>
    <row r="196" spans="1:6" ht="12.75">
      <c r="A196" s="24"/>
      <c r="B196" s="5"/>
      <c r="C196" s="5">
        <v>4130</v>
      </c>
      <c r="D196" t="s">
        <v>89</v>
      </c>
      <c r="E196" s="78">
        <v>81184</v>
      </c>
      <c r="F196"/>
    </row>
    <row r="197" spans="1:6" ht="12.75">
      <c r="A197" s="24"/>
      <c r="B197" s="24"/>
      <c r="C197" s="3"/>
      <c r="D197" s="13"/>
      <c r="F197"/>
    </row>
    <row r="198" spans="1:6" ht="12.75">
      <c r="A198" s="6">
        <v>854</v>
      </c>
      <c r="B198" s="6"/>
      <c r="C198" s="6"/>
      <c r="D198" s="4" t="s">
        <v>41</v>
      </c>
      <c r="E198" s="81">
        <f>E199</f>
        <v>23600</v>
      </c>
      <c r="F198"/>
    </row>
    <row r="199" spans="1:6" ht="12.75">
      <c r="A199" s="24"/>
      <c r="B199" s="24" t="s">
        <v>157</v>
      </c>
      <c r="C199" s="3"/>
      <c r="D199" s="13" t="s">
        <v>273</v>
      </c>
      <c r="E199" s="78">
        <f>E200</f>
        <v>23600</v>
      </c>
      <c r="F199"/>
    </row>
    <row r="200" spans="1:6" ht="12.75">
      <c r="A200" s="24"/>
      <c r="B200" s="6"/>
      <c r="C200" s="5">
        <v>3240</v>
      </c>
      <c r="D200" t="s">
        <v>153</v>
      </c>
      <c r="E200" s="78">
        <v>23600</v>
      </c>
      <c r="F200"/>
    </row>
    <row r="201" spans="1:6" ht="12.75">
      <c r="A201" s="24"/>
      <c r="B201" s="6"/>
      <c r="E201"/>
      <c r="F201"/>
    </row>
    <row r="202" spans="1:6" ht="12.75">
      <c r="A202" s="24"/>
      <c r="B202" s="24"/>
      <c r="C202" s="3"/>
      <c r="D202" s="13"/>
      <c r="E202"/>
      <c r="F202"/>
    </row>
    <row r="203" spans="1:6" ht="12.75">
      <c r="A203" s="24"/>
      <c r="B203" s="24"/>
      <c r="C203" s="3"/>
      <c r="D203" s="13"/>
      <c r="E203"/>
      <c r="F203"/>
    </row>
    <row r="204" spans="1:6" ht="12.75">
      <c r="A204" s="24"/>
      <c r="B204" s="24"/>
      <c r="C204" s="3"/>
      <c r="D204" s="13"/>
      <c r="E204"/>
      <c r="F204"/>
    </row>
    <row r="205" spans="1:4" ht="12.75">
      <c r="A205" s="24"/>
      <c r="B205" s="24"/>
      <c r="C205" s="3"/>
      <c r="D205" s="13"/>
    </row>
    <row r="206" spans="1:4" ht="12.75">
      <c r="A206" s="24"/>
      <c r="B206" s="24"/>
      <c r="C206" s="3"/>
      <c r="D206" s="13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2022-04-08T09:17:28Z</cp:lastPrinted>
  <dcterms:created xsi:type="dcterms:W3CDTF">2014-09-04T08:28:49Z</dcterms:created>
  <dcterms:modified xsi:type="dcterms:W3CDTF">2022-04-20T08:23:09Z</dcterms:modified>
  <cp:category/>
  <cp:version/>
  <cp:contentType/>
  <cp:contentStatus/>
</cp:coreProperties>
</file>