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<sst xmlns="http://schemas.openxmlformats.org/spreadsheetml/2006/main" count="1683" uniqueCount="530">
  <si>
    <t>Dz</t>
  </si>
  <si>
    <t>Pozostała działalność</t>
  </si>
  <si>
    <t>Szkoły podstawowe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</si>
  <si>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</si>
  <si>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</si>
  <si>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</si>
  <si>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</si>
  <si>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</si>
  <si>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</si>
  <si>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</si>
  <si>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</si>
  <si>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</si>
  <si>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Środowiskowy Dom Samopomocy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</si>
  <si>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</si>
  <si>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</si>
  <si>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</si>
  <si>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</si>
  <si>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</si>
  <si>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</si>
  <si>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</si>
  <si>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</si>
  <si>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</si>
  <si>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</si>
  <si>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</si>
  <si>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</si>
  <si>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</si>
  <si>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</si>
  <si>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11</t>
  </si>
  <si>
    <t>Ochrona zdrowia</t>
  </si>
  <si>
    <t>Przeciwdziałanie alkoholizmowi</t>
  </si>
  <si>
    <t>Przedszkole Nr 8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</si>
  <si>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</si>
  <si>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</si>
  <si>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</si>
  <si>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</si>
  <si>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</si>
  <si>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</si>
  <si>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</si>
  <si>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</si>
  <si>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</si>
  <si>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</si>
  <si>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</si>
  <si>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</si>
  <si>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</si>
  <si>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</si>
  <si>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</si>
  <si>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</si>
  <si>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</si>
  <si>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</si>
  <si>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</si>
  <si>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</si>
  <si>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</si>
  <si>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</si>
  <si>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</si>
  <si>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</si>
  <si>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</si>
  <si>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</si>
  <si>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</si>
  <si>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</si>
  <si>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</si>
  <si>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</si>
  <si>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</si>
  <si>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</si>
  <si>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</si>
  <si>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</si>
  <si>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</si>
  <si>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</si>
  <si>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</si>
  <si>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</si>
  <si>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</si>
  <si>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</si>
  <si>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75023</t>
  </si>
  <si>
    <t>Urzędy gmin/miast i miast na prawach powiatu</t>
  </si>
  <si>
    <t>Odpisy na zakładowy fundusz świadczeń socjaln.</t>
  </si>
  <si>
    <t>Wydatki na zakupy inwestycujne jednostek budż.</t>
  </si>
  <si>
    <t>Administracja publiczna / zadania własne/</t>
  </si>
  <si>
    <t xml:space="preserve"> </t>
  </si>
  <si>
    <t>60016</t>
  </si>
  <si>
    <t>Transport i łączność / zadania własne/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</si>
  <si>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</si>
  <si>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</si>
  <si>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</si>
  <si>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</si>
  <si>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</si>
  <si>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</si>
  <si>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</si>
  <si>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</si>
  <si>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</si>
  <si>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</si>
  <si>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</si>
  <si>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</si>
  <si>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</si>
  <si>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</si>
  <si>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</si>
  <si>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</si>
  <si>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</si>
  <si>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</si>
  <si>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</si>
  <si>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</si>
  <si>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</si>
  <si>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</si>
  <si>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</si>
  <si>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</si>
  <si>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</si>
  <si>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</si>
  <si>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</si>
  <si>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</si>
  <si>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</si>
  <si>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</si>
  <si>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</si>
  <si>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</si>
  <si>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</si>
  <si>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</si>
  <si>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</si>
  <si>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</si>
  <si>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</si>
  <si>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</si>
  <si>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</si>
  <si>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</si>
  <si>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</si>
  <si>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</si>
  <si>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</si>
  <si>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</si>
  <si>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</si>
  <si>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</si>
  <si>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</si>
  <si>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</si>
  <si>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</si>
  <si>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</si>
  <si>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</si>
  <si>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</si>
  <si>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</si>
  <si>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</si>
  <si>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</si>
  <si>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</si>
  <si>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</si>
  <si>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</si>
  <si>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</si>
  <si>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</si>
  <si>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</si>
  <si>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</si>
  <si>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</si>
  <si>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</si>
  <si>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</si>
  <si>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</si>
  <si>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</si>
  <si>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</si>
  <si>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</si>
  <si>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</si>
  <si>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</si>
  <si>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</si>
  <si>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</si>
  <si>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</si>
  <si>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</si>
  <si>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</si>
  <si>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>Burmistrza Miasta Turku</t>
  </si>
  <si>
    <t xml:space="preserve">Dowożenie uczniów do szkół </t>
  </si>
  <si>
    <t xml:space="preserve">Administracja publiczna 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</si>
  <si>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</si>
  <si>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</si>
  <si>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</si>
  <si>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</si>
  <si>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</si>
  <si>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</si>
  <si>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</si>
  <si>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</si>
  <si>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</si>
  <si>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</si>
  <si>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</si>
  <si>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</si>
  <si>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</si>
  <si>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</si>
  <si>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</si>
  <si>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</si>
  <si>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</si>
  <si>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</si>
  <si>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</si>
  <si>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</si>
  <si>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</si>
  <si>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</si>
  <si>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</si>
  <si>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</si>
  <si>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</si>
  <si>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</si>
  <si>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</si>
  <si>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</si>
  <si>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</si>
  <si>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</si>
  <si>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85215</t>
  </si>
  <si>
    <t>71004</t>
  </si>
  <si>
    <t>Plany zagospodarowania przestrzennego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</si>
  <si>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</si>
  <si>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</si>
  <si>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</si>
  <si>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</si>
  <si>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</si>
  <si>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</si>
  <si>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</si>
  <si>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</si>
  <si>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</si>
  <si>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</si>
  <si>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</si>
  <si>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</si>
  <si>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</si>
  <si>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</si>
  <si>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</si>
  <si>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</si>
  <si>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</si>
  <si>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</si>
  <si>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</si>
  <si>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</si>
  <si>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</si>
  <si>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</si>
  <si>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0760</t>
  </si>
  <si>
    <t>Opłaty na rzecz budżetu państwa</t>
  </si>
  <si>
    <t>85415</t>
  </si>
  <si>
    <t>ubezpieczenia emerytalne i rentowe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</si>
  <si>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</si>
  <si>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</si>
  <si>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</si>
  <si>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</si>
  <si>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</si>
  <si>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</si>
  <si>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</si>
  <si>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</si>
  <si>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</si>
  <si>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</si>
  <si>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</si>
  <si>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</si>
  <si>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</si>
  <si>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</si>
  <si>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</si>
  <si>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</si>
  <si>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</si>
  <si>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</si>
  <si>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</si>
  <si>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</si>
  <si>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</si>
  <si>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</si>
  <si>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</si>
  <si>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</si>
  <si>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</si>
  <si>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</si>
  <si>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</si>
  <si>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</si>
  <si>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</si>
  <si>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</si>
  <si>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</si>
  <si>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</si>
  <si>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</si>
  <si>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</si>
  <si>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</si>
  <si>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</si>
  <si>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</si>
  <si>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</si>
  <si>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</si>
  <si>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</si>
  <si>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</si>
  <si>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</si>
  <si>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</si>
  <si>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</si>
  <si>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</si>
  <si>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</si>
  <si>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</si>
  <si>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</si>
  <si>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</si>
  <si>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</si>
  <si>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</si>
  <si>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</si>
  <si>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</si>
  <si>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</si>
  <si>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</si>
  <si>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</si>
  <si>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</si>
  <si>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</si>
  <si>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</si>
  <si>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</si>
  <si>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</si>
  <si>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</si>
  <si>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</si>
  <si>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</si>
  <si>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</si>
  <si>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</si>
  <si>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</si>
  <si>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</si>
  <si>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</si>
  <si>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</si>
  <si>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</si>
  <si>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</si>
  <si>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</si>
  <si>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</si>
  <si>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</si>
  <si>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</si>
  <si>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</si>
  <si>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</si>
  <si>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</si>
  <si>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</si>
  <si>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</si>
  <si>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</si>
  <si>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</si>
  <si>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ustawy, pobranych nienależnie lub w nadmiernej wysok.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</si>
  <si>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</si>
  <si>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</si>
  <si>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</si>
  <si>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</si>
  <si>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</si>
  <si>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</si>
  <si>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</si>
  <si>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</si>
  <si>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</si>
  <si>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</si>
  <si>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</si>
  <si>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</si>
  <si>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</si>
  <si>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</si>
  <si>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</si>
  <si>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</si>
  <si>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</si>
  <si>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</si>
  <si>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</si>
  <si>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</si>
  <si>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</si>
  <si>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</si>
  <si>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</si>
  <si>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</si>
  <si>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</si>
  <si>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</si>
  <si>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</si>
  <si>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</si>
  <si>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</si>
  <si>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</si>
  <si>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Różne wydatki na rzecz osób fizycznych 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</si>
  <si>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</si>
  <si>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</si>
  <si>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</si>
  <si>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</si>
  <si>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</si>
  <si>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</si>
  <si>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</si>
  <si>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</si>
  <si>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</si>
  <si>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</si>
  <si>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</si>
  <si>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</si>
  <si>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</si>
  <si>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</si>
  <si>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</si>
  <si>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</si>
  <si>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</si>
  <si>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</si>
  <si>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</si>
  <si>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</si>
  <si>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</si>
  <si>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</si>
  <si>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Centrum Obsługi Inwerstora</t>
  </si>
  <si>
    <t>80149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</si>
  <si>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</si>
  <si>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</si>
  <si>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</si>
  <si>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</si>
  <si>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</si>
  <si>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</si>
  <si>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</si>
  <si>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</si>
  <si>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</si>
  <si>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</si>
  <si>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</si>
  <si>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</si>
  <si>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</si>
  <si>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</si>
  <si>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</si>
  <si>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</si>
  <si>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</si>
  <si>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</si>
  <si>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</si>
  <si>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</si>
  <si>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</si>
  <si>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</si>
  <si>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</si>
  <si>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</si>
  <si>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</si>
  <si>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</si>
  <si>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</si>
  <si>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</si>
  <si>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Pomoc materialna dla uczniów o charakterze socjalnym</t>
  </si>
  <si>
    <t>Wydatki osobowe nie zaliczone do wynagrodzeń</t>
  </si>
  <si>
    <t>85501</t>
  </si>
  <si>
    <t>85502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</si>
  <si>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</si>
  <si>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</si>
  <si>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</si>
  <si>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</si>
  <si>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</si>
  <si>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</si>
  <si>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</si>
  <si>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</si>
  <si>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</si>
  <si>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</si>
  <si>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</si>
  <si>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</si>
  <si>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Załącznik Nr 18 do</t>
  </si>
  <si>
    <t>Pomoc materialna dla uczniów o charakterze motywacyjnym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</si>
  <si>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</si>
  <si>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</si>
  <si>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</si>
  <si>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</si>
  <si>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</si>
  <si>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</si>
  <si>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</si>
  <si>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</si>
  <si>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</si>
  <si>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</si>
  <si>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</si>
  <si>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</si>
  <si>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</si>
  <si>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</si>
  <si>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</si>
  <si>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</si>
  <si>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</si>
  <si>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</si>
  <si>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</si>
  <si>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</si>
  <si>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</si>
  <si>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</si>
  <si>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</si>
  <si>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</si>
  <si>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</si>
  <si>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</si>
  <si>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</si>
  <si>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</si>
  <si>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</si>
  <si>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</si>
  <si>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</si>
  <si>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</si>
  <si>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</si>
  <si>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</si>
  <si>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</si>
  <si>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</si>
  <si>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</si>
  <si>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</si>
  <si>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</si>
  <si>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</si>
  <si>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</si>
  <si>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</si>
  <si>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</si>
  <si>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</si>
  <si>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</si>
  <si>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</si>
  <si>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</si>
  <si>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</si>
  <si>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</si>
  <si>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</si>
  <si>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</si>
  <si>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</si>
  <si>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</si>
  <si>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Plan wydatków na rok 2022</t>
  </si>
  <si>
    <t>Plan dotacji na 2022r.</t>
  </si>
  <si>
    <t>Plan wydatków na 2022r.</t>
  </si>
  <si>
    <t>Plan wydatków na 2022.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</si>
  <si>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</si>
  <si>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</si>
  <si>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</si>
  <si>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</si>
  <si>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</si>
  <si>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</si>
  <si>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</si>
  <si>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</si>
  <si>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</si>
  <si>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</si>
  <si>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</si>
  <si>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</si>
  <si>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</si>
  <si>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</si>
  <si>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</si>
  <si>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</si>
  <si>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</si>
  <si>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</si>
  <si>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</si>
  <si>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</si>
  <si>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</si>
  <si>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</si>
  <si>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</si>
  <si>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</si>
  <si>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</si>
  <si>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</si>
  <si>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</si>
  <si>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do Zmiany Klimatu/</t>
  </si>
  <si>
    <t>inwestycyjnych zwiazanych z przeciwdziałaniem COVID-19</t>
  </si>
  <si>
    <t>Dodatki  mieszkaniowe</t>
  </si>
  <si>
    <t>Dodatki mieszkaniowe - dodatek energetyczny</t>
  </si>
  <si>
    <t>Ośrodki pomocy społecznej - zadanie zlecone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</si>
  <si>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</si>
  <si>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</si>
  <si>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</si>
  <si>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</si>
  <si>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</si>
  <si>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</si>
  <si>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</si>
  <si>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</si>
  <si>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</si>
  <si>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</si>
  <si>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</si>
  <si>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</si>
  <si>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</si>
  <si>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</si>
  <si>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</si>
  <si>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Cmentarze - porozumnienie</t>
  </si>
  <si>
    <t>Pozostała działaność - Dodatek osłonowy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</si>
  <si>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</si>
  <si>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</si>
  <si>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</si>
  <si>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</si>
  <si>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</si>
  <si>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Pozostała działaność - Pomoc obywatelom Ukrainy</t>
  </si>
  <si>
    <t>Pozostała działaność - Pomoc obywatelom Ukrainy - zadania zlecone</t>
  </si>
  <si>
    <t>Pozostała działaność - Pomoc obywatelom Ukrainy - zadania własne</t>
  </si>
  <si>
    <t>01095</t>
  </si>
  <si>
    <t>Zadania zlecone - Środki z Funduszu Pomocy</t>
  </si>
  <si>
    <t>Świadczenie rodzinne dla obywateli Ukrainy</t>
  </si>
  <si>
    <t>- środki z Funduszu Pomocy</t>
  </si>
  <si>
    <t>Szkoły podstawowe - Pomoc obywatelom Ukrainy</t>
  </si>
  <si>
    <t>Przedszkola - Pomoc obywatelom Ukrainy</t>
  </si>
  <si>
    <t>Usuwanie skutków klęsk żywiołowych</t>
  </si>
  <si>
    <t xml:space="preserve">Pozostała działalność /Miejski Plan Adaptacji </t>
  </si>
  <si>
    <t>Usuwania skutków klęsk żywiołowych</t>
  </si>
  <si>
    <t>Wpływy z odsetek od nieterminowych wpłat z tytułu podatków i opłat</t>
  </si>
  <si>
    <t>do Zarządzenia Nr 82/22</t>
  </si>
  <si>
    <t>z dnia 23.05.2022</t>
  </si>
  <si>
    <t>Szkoły podstwowe</t>
  </si>
  <si>
    <t>POZOSTAŁE ZADANIA W ZAKRESIE POLITYKI SPOŁECZNEJ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</si>
</sst>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7"/>
  <sheetViews>
    <sheetView zoomScale="124" zoomScaleNormal="124" workbookViewId="0" topLeftCell="A890">
      <selection activeCell="D548" sqref="D548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1" customWidth="1"/>
    <col min="6" max="6" width="6.625" style="0" customWidth="1"/>
    <col min="8" max="8" width="11.75390625" style="0" bestFit="1" customWidth="1"/>
  </cols>
  <sheetData>
    <row r="1" ht="12.75">
      <c r="E1" s="71" t="s">
        <v>140</v>
      </c>
    </row>
    <row r="2" spans="4:5" ht="12.75">
      <c r="D2" s="7" t="s">
        <v>455</v>
      </c>
      <c r="E2" s="71" t="s">
        <v>526</v>
      </c>
    </row>
    <row r="3" spans="4:5" ht="12.75">
      <c r="D3" s="6" t="s">
        <v>3</v>
      </c>
      <c r="E3" s="71" t="s">
        <v>155</v>
      </c>
    </row>
    <row r="4" spans="4:5" ht="12.75">
      <c r="D4" s="6"/>
      <c r="E4" s="72" t="s">
        <v>527</v>
      </c>
    </row>
    <row r="5" spans="1:5" ht="12.75">
      <c r="A5" s="1" t="s">
        <v>0</v>
      </c>
      <c r="B5" s="1" t="s">
        <v>4</v>
      </c>
      <c r="C5" s="1" t="s">
        <v>5</v>
      </c>
      <c r="D5" s="1" t="s">
        <v>6</v>
      </c>
      <c r="E5" s="74" t="s">
        <v>126</v>
      </c>
    </row>
    <row r="6" spans="1:5" ht="12.75">
      <c r="A6" s="7">
        <v>801</v>
      </c>
      <c r="B6" s="7"/>
      <c r="C6" s="7"/>
      <c r="D6" s="5" t="s">
        <v>11</v>
      </c>
      <c r="E6" s="84">
        <f>SUM(E7+E51+E56+E68+E37+E30)</f>
        <v>7946035.69</v>
      </c>
    </row>
    <row r="7" spans="1:5" s="5" customFormat="1" ht="12.75">
      <c r="A7" s="7"/>
      <c r="B7" s="7">
        <v>80101</v>
      </c>
      <c r="C7" s="7"/>
      <c r="D7" s="5" t="s">
        <v>2</v>
      </c>
      <c r="E7" s="84">
        <f>SUM(E8:E28)</f>
        <v>6731417.69</v>
      </c>
    </row>
    <row r="8" spans="3:8" ht="12.75">
      <c r="C8" s="6">
        <v>3020</v>
      </c>
      <c r="D8" t="s">
        <v>41</v>
      </c>
      <c r="E8" s="71">
        <v>40000</v>
      </c>
      <c r="H8" s="71"/>
    </row>
    <row r="9" spans="3:8" ht="12.75">
      <c r="C9" s="6">
        <v>4010</v>
      </c>
      <c r="D9" t="s">
        <v>42</v>
      </c>
      <c r="E9" s="71">
        <v>844238</v>
      </c>
      <c r="H9" s="71"/>
    </row>
    <row r="10" spans="3:8" ht="12.75">
      <c r="C10" s="6">
        <v>4040</v>
      </c>
      <c r="D10" t="s">
        <v>43</v>
      </c>
      <c r="E10" s="71">
        <v>63150</v>
      </c>
      <c r="H10" s="71"/>
    </row>
    <row r="11" spans="3:8" ht="12.75">
      <c r="C11" s="6">
        <v>4110</v>
      </c>
      <c r="D11" t="s">
        <v>44</v>
      </c>
      <c r="E11" s="71">
        <v>941224.4</v>
      </c>
      <c r="H11" s="71"/>
    </row>
    <row r="12" spans="3:8" ht="12.75">
      <c r="C12" s="6">
        <v>4120</v>
      </c>
      <c r="D12" t="s">
        <v>435</v>
      </c>
      <c r="E12" s="71">
        <v>133965</v>
      </c>
      <c r="H12" s="71"/>
    </row>
    <row r="13" spans="3:8" ht="12.75">
      <c r="C13" s="6">
        <v>4170</v>
      </c>
      <c r="D13" t="s">
        <v>209</v>
      </c>
      <c r="E13" s="71">
        <v>20000</v>
      </c>
      <c r="H13" s="71"/>
    </row>
    <row r="14" spans="3:8" ht="12.75">
      <c r="C14" s="6">
        <v>4210</v>
      </c>
      <c r="D14" t="s">
        <v>47</v>
      </c>
      <c r="E14" s="71">
        <v>60000</v>
      </c>
      <c r="H14" s="71"/>
    </row>
    <row r="15" spans="3:5" ht="12.75">
      <c r="C15" s="6">
        <v>4240</v>
      </c>
      <c r="D15" t="s">
        <v>359</v>
      </c>
      <c r="E15" s="71">
        <v>26000</v>
      </c>
    </row>
    <row r="16" spans="3:5" ht="12.75">
      <c r="C16" s="6">
        <v>4260</v>
      </c>
      <c r="D16" t="s">
        <v>48</v>
      </c>
      <c r="E16" s="71">
        <v>270000</v>
      </c>
    </row>
    <row r="17" spans="3:5" ht="12.75">
      <c r="C17" s="6">
        <v>4270</v>
      </c>
      <c r="D17" t="s">
        <v>49</v>
      </c>
      <c r="E17" s="71">
        <v>24000</v>
      </c>
    </row>
    <row r="18" spans="3:5" ht="12.75">
      <c r="C18" s="6">
        <v>4280</v>
      </c>
      <c r="D18" t="s">
        <v>223</v>
      </c>
      <c r="E18" s="71">
        <v>6000</v>
      </c>
    </row>
    <row r="19" spans="3:5" ht="12.75">
      <c r="C19" s="6">
        <v>4300</v>
      </c>
      <c r="D19" t="s">
        <v>50</v>
      </c>
      <c r="E19" s="71">
        <v>110000</v>
      </c>
    </row>
    <row r="20" spans="3:5" ht="12.75">
      <c r="C20" s="6">
        <v>4360</v>
      </c>
      <c r="D20" t="s">
        <v>287</v>
      </c>
      <c r="E20" s="71">
        <v>15000</v>
      </c>
    </row>
    <row r="21" spans="3:5" ht="12.75">
      <c r="C21" s="6">
        <v>4410</v>
      </c>
      <c r="D21" t="s">
        <v>51</v>
      </c>
      <c r="E21" s="71">
        <v>3600</v>
      </c>
    </row>
    <row r="22" spans="3:5" ht="12.75">
      <c r="C22" s="6">
        <v>4430</v>
      </c>
      <c r="D22" t="s">
        <v>52</v>
      </c>
      <c r="E22" s="71">
        <v>8000</v>
      </c>
    </row>
    <row r="23" spans="3:5" ht="12.75">
      <c r="C23" s="6">
        <v>4440</v>
      </c>
      <c r="D23" t="s">
        <v>53</v>
      </c>
      <c r="E23" s="71">
        <v>221472</v>
      </c>
    </row>
    <row r="24" spans="3:5" ht="12.75">
      <c r="C24" s="6">
        <v>4700</v>
      </c>
      <c r="D24" t="s">
        <v>257</v>
      </c>
      <c r="E24" s="71">
        <v>2000</v>
      </c>
    </row>
    <row r="25" spans="3:5" ht="12.75">
      <c r="C25" s="6">
        <v>4710</v>
      </c>
      <c r="D25" t="s">
        <v>425</v>
      </c>
      <c r="E25" s="71">
        <v>15000</v>
      </c>
    </row>
    <row r="26" spans="3:5" ht="12.75">
      <c r="C26" s="6">
        <v>4790</v>
      </c>
      <c r="D26" t="s">
        <v>460</v>
      </c>
      <c r="E26" s="71">
        <v>3534183</v>
      </c>
    </row>
    <row r="27" spans="3:5" ht="12.75">
      <c r="C27" s="6">
        <v>4800</v>
      </c>
      <c r="D27" t="s">
        <v>461</v>
      </c>
      <c r="E27" s="71">
        <v>326240</v>
      </c>
    </row>
    <row r="28" spans="3:5" ht="12.75">
      <c r="C28" s="6">
        <v>6060</v>
      </c>
      <c r="D28" t="s">
        <v>74</v>
      </c>
      <c r="E28" s="71">
        <v>67345.29</v>
      </c>
    </row>
    <row r="30" spans="2:5" ht="12.75">
      <c r="B30" s="7">
        <v>80101</v>
      </c>
      <c r="C30" s="7"/>
      <c r="D30" s="5" t="s">
        <v>520</v>
      </c>
      <c r="E30" s="85">
        <f>SUM(E32:E35)</f>
        <v>20348</v>
      </c>
    </row>
    <row r="31" spans="2:4" ht="12.75">
      <c r="B31" s="7"/>
      <c r="C31" s="7"/>
      <c r="D31" s="135" t="s">
        <v>519</v>
      </c>
    </row>
    <row r="32" spans="2:5" ht="12.75">
      <c r="B32" s="7"/>
      <c r="C32" s="6">
        <v>4790</v>
      </c>
      <c r="D32" t="s">
        <v>460</v>
      </c>
      <c r="E32" s="71">
        <v>16057.23</v>
      </c>
    </row>
    <row r="33" spans="2:5" ht="12.75">
      <c r="B33" s="7"/>
      <c r="C33" s="6">
        <v>4110</v>
      </c>
      <c r="D33" t="s">
        <v>44</v>
      </c>
      <c r="E33" s="71">
        <v>2745.79</v>
      </c>
    </row>
    <row r="34" spans="2:5" ht="12.75">
      <c r="B34" s="7"/>
      <c r="C34" s="6">
        <v>4120</v>
      </c>
      <c r="D34" t="s">
        <v>464</v>
      </c>
      <c r="E34" s="71">
        <v>393.4</v>
      </c>
    </row>
    <row r="35" spans="2:5" ht="12.75">
      <c r="B35" s="7"/>
      <c r="C35" s="6">
        <v>4240</v>
      </c>
      <c r="D35" t="s">
        <v>465</v>
      </c>
      <c r="E35" s="71">
        <v>1151.58</v>
      </c>
    </row>
    <row r="37" spans="2:5" ht="12.75">
      <c r="B37" s="56">
        <v>80107</v>
      </c>
      <c r="C37" s="56"/>
      <c r="D37" s="55" t="s">
        <v>55</v>
      </c>
      <c r="E37" s="85">
        <f>SUM(E38:E49)</f>
        <v>346475</v>
      </c>
    </row>
    <row r="38" spans="3:5" ht="12.75">
      <c r="C38" s="6">
        <v>3020</v>
      </c>
      <c r="D38" t="s">
        <v>41</v>
      </c>
      <c r="E38" s="71">
        <v>2170</v>
      </c>
    </row>
    <row r="39" spans="3:5" ht="12.75">
      <c r="C39" s="6">
        <v>4110</v>
      </c>
      <c r="D39" t="s">
        <v>44</v>
      </c>
      <c r="E39" s="71">
        <v>42303</v>
      </c>
    </row>
    <row r="40" spans="3:5" ht="12.75">
      <c r="C40" s="6">
        <v>4120</v>
      </c>
      <c r="D40" t="s">
        <v>464</v>
      </c>
      <c r="E40" s="71">
        <v>6030</v>
      </c>
    </row>
    <row r="41" spans="3:5" ht="12.75">
      <c r="C41" s="6">
        <v>4210</v>
      </c>
      <c r="D41" t="s">
        <v>47</v>
      </c>
      <c r="E41" s="71">
        <v>4800</v>
      </c>
    </row>
    <row r="42" spans="3:5" ht="12.75">
      <c r="C42" s="6">
        <v>4240</v>
      </c>
      <c r="D42" t="s">
        <v>465</v>
      </c>
      <c r="E42" s="71">
        <v>2000</v>
      </c>
    </row>
    <row r="43" spans="3:5" ht="12.75">
      <c r="C43" s="6">
        <v>4260</v>
      </c>
      <c r="D43" t="s">
        <v>48</v>
      </c>
      <c r="E43" s="71">
        <v>30000</v>
      </c>
    </row>
    <row r="44" spans="3:5" ht="12.75">
      <c r="C44" s="6">
        <v>4270</v>
      </c>
      <c r="D44" t="s">
        <v>49</v>
      </c>
      <c r="E44" s="71">
        <v>800</v>
      </c>
    </row>
    <row r="45" spans="3:5" ht="12.75">
      <c r="C45" s="6">
        <v>4300</v>
      </c>
      <c r="D45" t="s">
        <v>50</v>
      </c>
      <c r="E45" s="71">
        <v>1200</v>
      </c>
    </row>
    <row r="46" spans="3:5" ht="12.75">
      <c r="C46" s="6">
        <v>4440</v>
      </c>
      <c r="D46" t="s">
        <v>53</v>
      </c>
      <c r="E46" s="71">
        <v>12260</v>
      </c>
    </row>
    <row r="47" spans="3:5" ht="12.75">
      <c r="C47" s="6">
        <v>4710</v>
      </c>
      <c r="D47" t="s">
        <v>466</v>
      </c>
      <c r="E47" s="71">
        <v>1000</v>
      </c>
    </row>
    <row r="48" spans="3:5" ht="12.75">
      <c r="C48" s="6">
        <v>4790</v>
      </c>
      <c r="D48" t="s">
        <v>462</v>
      </c>
      <c r="E48" s="71">
        <v>222729</v>
      </c>
    </row>
    <row r="49" spans="3:5" ht="12.75">
      <c r="C49" s="6">
        <v>4800</v>
      </c>
      <c r="D49" t="s">
        <v>463</v>
      </c>
      <c r="E49" s="71">
        <v>21183</v>
      </c>
    </row>
    <row r="51" spans="2:5" ht="12.75">
      <c r="B51" s="7">
        <v>80146</v>
      </c>
      <c r="C51" s="7"/>
      <c r="D51" s="5" t="s">
        <v>149</v>
      </c>
      <c r="E51" s="84">
        <f>SUM(E52:E55)</f>
        <v>31814</v>
      </c>
    </row>
    <row r="52" spans="2:5" ht="12.75">
      <c r="B52" s="7"/>
      <c r="C52" s="6">
        <v>4210</v>
      </c>
      <c r="D52" t="s">
        <v>47</v>
      </c>
      <c r="E52" s="102">
        <v>6000</v>
      </c>
    </row>
    <row r="53" spans="2:5" ht="12.75">
      <c r="B53" s="7"/>
      <c r="C53" s="6">
        <v>4300</v>
      </c>
      <c r="D53" t="s">
        <v>50</v>
      </c>
      <c r="E53" s="102">
        <v>4690</v>
      </c>
    </row>
    <row r="54" spans="3:5" ht="12.75">
      <c r="C54" s="6">
        <v>4410</v>
      </c>
      <c r="D54" t="s">
        <v>51</v>
      </c>
      <c r="E54" s="71">
        <v>2124</v>
      </c>
    </row>
    <row r="55" spans="3:5" ht="12.75">
      <c r="C55" s="6">
        <v>4700</v>
      </c>
      <c r="D55" t="s">
        <v>257</v>
      </c>
      <c r="E55" s="71">
        <v>19000</v>
      </c>
    </row>
    <row r="56" spans="2:5" ht="12.75">
      <c r="B56" s="56">
        <v>80148</v>
      </c>
      <c r="C56" s="56"/>
      <c r="D56" s="55" t="s">
        <v>293</v>
      </c>
      <c r="E56" s="85">
        <f>SUM(E57:E67)</f>
        <v>476417</v>
      </c>
    </row>
    <row r="57" spans="2:5" ht="12.75">
      <c r="B57" s="56"/>
      <c r="C57" s="6">
        <v>3020</v>
      </c>
      <c r="D57" t="s">
        <v>41</v>
      </c>
      <c r="E57" s="102">
        <v>8500</v>
      </c>
    </row>
    <row r="58" spans="3:5" ht="12.75">
      <c r="C58" s="6">
        <v>4010</v>
      </c>
      <c r="D58" t="s">
        <v>42</v>
      </c>
      <c r="E58" s="102">
        <v>350104</v>
      </c>
    </row>
    <row r="59" spans="3:5" ht="12.75">
      <c r="C59" s="6">
        <v>4040</v>
      </c>
      <c r="D59" t="s">
        <v>43</v>
      </c>
      <c r="E59" s="102">
        <v>24500</v>
      </c>
    </row>
    <row r="60" spans="3:5" ht="12.75">
      <c r="C60" s="6">
        <v>4110</v>
      </c>
      <c r="D60" t="s">
        <v>44</v>
      </c>
      <c r="E60" s="102">
        <v>57304</v>
      </c>
    </row>
    <row r="61" spans="3:5" ht="12.75">
      <c r="C61" s="6">
        <v>4120</v>
      </c>
      <c r="D61" t="s">
        <v>435</v>
      </c>
      <c r="E61" s="102">
        <v>8168</v>
      </c>
    </row>
    <row r="62" spans="3:5" ht="12.75">
      <c r="C62" s="6">
        <v>4210</v>
      </c>
      <c r="D62" t="s">
        <v>47</v>
      </c>
      <c r="E62" s="102">
        <v>4800</v>
      </c>
    </row>
    <row r="63" spans="3:5" ht="12.75">
      <c r="C63" s="6">
        <v>4260</v>
      </c>
      <c r="D63" t="s">
        <v>48</v>
      </c>
      <c r="E63" s="102">
        <v>8000</v>
      </c>
    </row>
    <row r="64" spans="3:5" ht="12.75">
      <c r="C64" s="6">
        <v>4270</v>
      </c>
      <c r="D64" t="s">
        <v>49</v>
      </c>
      <c r="E64" s="102">
        <v>1200</v>
      </c>
    </row>
    <row r="65" spans="3:5" ht="12.75">
      <c r="C65" s="6">
        <v>4300</v>
      </c>
      <c r="D65" t="s">
        <v>50</v>
      </c>
      <c r="E65" s="102">
        <v>1200</v>
      </c>
    </row>
    <row r="66" spans="3:5" ht="12.75">
      <c r="C66" s="6">
        <v>4440</v>
      </c>
      <c r="D66" t="s">
        <v>53</v>
      </c>
      <c r="E66" s="102">
        <v>11641</v>
      </c>
    </row>
    <row r="67" spans="3:5" ht="12.75">
      <c r="C67" s="6">
        <v>4710</v>
      </c>
      <c r="D67" t="s">
        <v>425</v>
      </c>
      <c r="E67" s="102">
        <v>1000</v>
      </c>
    </row>
    <row r="68" spans="2:5" ht="12.75">
      <c r="B68" s="56">
        <v>80150</v>
      </c>
      <c r="C68" s="56"/>
      <c r="D68" s="113" t="s">
        <v>360</v>
      </c>
      <c r="E68" s="85">
        <f>SUM(E72:E81)</f>
        <v>339564</v>
      </c>
    </row>
    <row r="69" ht="12.75">
      <c r="D69" s="113" t="s">
        <v>363</v>
      </c>
    </row>
    <row r="70" ht="12.75">
      <c r="D70" s="113" t="s">
        <v>364</v>
      </c>
    </row>
    <row r="71" ht="12.75">
      <c r="D71" s="115" t="s">
        <v>365</v>
      </c>
    </row>
    <row r="72" spans="3:5" ht="12.75">
      <c r="C72" s="6">
        <v>3020</v>
      </c>
      <c r="D72" t="s">
        <v>41</v>
      </c>
      <c r="E72" s="71">
        <v>2190</v>
      </c>
    </row>
    <row r="73" spans="3:5" ht="12.75">
      <c r="C73" s="6">
        <v>4110</v>
      </c>
      <c r="D73" t="s">
        <v>44</v>
      </c>
      <c r="E73" s="71">
        <v>43381</v>
      </c>
    </row>
    <row r="74" spans="3:5" ht="12.75">
      <c r="C74" s="6">
        <v>4120</v>
      </c>
      <c r="D74" t="s">
        <v>435</v>
      </c>
      <c r="E74" s="71">
        <v>6183</v>
      </c>
    </row>
    <row r="75" spans="3:5" ht="12.75">
      <c r="C75" s="6">
        <v>4210</v>
      </c>
      <c r="D75" t="s">
        <v>47</v>
      </c>
      <c r="E75" s="71">
        <v>6687</v>
      </c>
    </row>
    <row r="76" spans="3:5" ht="12.75">
      <c r="C76" s="6">
        <v>4240</v>
      </c>
      <c r="D76" t="s">
        <v>359</v>
      </c>
      <c r="E76" s="71">
        <v>2000</v>
      </c>
    </row>
    <row r="77" spans="3:5" ht="12.75">
      <c r="C77" s="6">
        <v>4270</v>
      </c>
      <c r="D77" t="s">
        <v>49</v>
      </c>
      <c r="E77" s="71">
        <v>1500</v>
      </c>
    </row>
    <row r="78" spans="3:5" ht="12.75">
      <c r="C78" s="6">
        <v>4440</v>
      </c>
      <c r="D78" t="s">
        <v>53</v>
      </c>
      <c r="E78" s="71">
        <v>11356</v>
      </c>
    </row>
    <row r="79" spans="3:5" ht="12.75">
      <c r="C79" s="6">
        <v>4710</v>
      </c>
      <c r="D79" t="s">
        <v>425</v>
      </c>
      <c r="E79" s="71">
        <v>1000</v>
      </c>
    </row>
    <row r="80" spans="3:5" ht="12.75">
      <c r="C80" s="6">
        <v>4790</v>
      </c>
      <c r="D80" t="s">
        <v>462</v>
      </c>
      <c r="E80" s="71">
        <v>243007</v>
      </c>
    </row>
    <row r="81" spans="3:5" ht="12.75">
      <c r="C81" s="6">
        <v>4800</v>
      </c>
      <c r="D81" t="s">
        <v>463</v>
      </c>
      <c r="E81" s="71">
        <v>22260</v>
      </c>
    </row>
    <row r="83" spans="1:5" ht="12.75">
      <c r="A83" s="7">
        <v>854</v>
      </c>
      <c r="B83" s="7"/>
      <c r="C83" s="7"/>
      <c r="D83" s="5" t="s">
        <v>54</v>
      </c>
      <c r="E83" s="84">
        <f>SUM(E84)</f>
        <v>103800</v>
      </c>
    </row>
    <row r="84" spans="1:5" s="55" customFormat="1" ht="12.75">
      <c r="A84" s="56"/>
      <c r="B84" s="56">
        <v>85416</v>
      </c>
      <c r="C84" s="56"/>
      <c r="D84" s="55" t="s">
        <v>401</v>
      </c>
      <c r="E84" s="85">
        <f>SUM(E85:E85)</f>
        <v>103800</v>
      </c>
    </row>
    <row r="85" spans="3:5" ht="12.75">
      <c r="C85" s="6">
        <v>3240</v>
      </c>
      <c r="D85" s="57" t="s">
        <v>208</v>
      </c>
      <c r="E85" s="71">
        <v>103800</v>
      </c>
    </row>
    <row r="86" ht="12.75">
      <c r="D86" s="57"/>
    </row>
    <row r="87" ht="12.75">
      <c r="D87" s="57"/>
    </row>
    <row r="88" ht="13.5" customHeight="1">
      <c r="D88" s="55"/>
    </row>
    <row r="89" ht="13.5" customHeight="1"/>
    <row r="90" ht="13.5" customHeight="1">
      <c r="D90" s="55"/>
    </row>
    <row r="91" ht="12.75">
      <c r="E91" s="71" t="s">
        <v>210</v>
      </c>
    </row>
    <row r="92" spans="4:5" ht="12.75">
      <c r="D92" s="7" t="s">
        <v>455</v>
      </c>
      <c r="E92" s="71" t="s">
        <v>526</v>
      </c>
    </row>
    <row r="93" spans="4:5" ht="12.75">
      <c r="D93" s="6" t="s">
        <v>8</v>
      </c>
      <c r="E93" s="71" t="s">
        <v>155</v>
      </c>
    </row>
    <row r="94" spans="4:5" ht="12.75">
      <c r="D94" s="6"/>
      <c r="E94" s="72" t="s">
        <v>527</v>
      </c>
    </row>
    <row r="95" spans="1:5" ht="12.75">
      <c r="A95" s="1" t="s">
        <v>0</v>
      </c>
      <c r="B95" s="1" t="s">
        <v>4</v>
      </c>
      <c r="C95" s="1" t="s">
        <v>5</v>
      </c>
      <c r="D95" s="1" t="s">
        <v>6</v>
      </c>
      <c r="E95" s="74" t="s">
        <v>126</v>
      </c>
    </row>
    <row r="96" spans="1:5" ht="12.75">
      <c r="A96" s="7">
        <v>801</v>
      </c>
      <c r="B96" s="7"/>
      <c r="C96" s="7"/>
      <c r="D96" s="5" t="s">
        <v>11</v>
      </c>
      <c r="E96" s="84">
        <f>+E120+E97+E126+E140+E145+E157</f>
        <v>6163618.3</v>
      </c>
    </row>
    <row r="97" spans="1:5" s="5" customFormat="1" ht="12.75">
      <c r="A97" s="7"/>
      <c r="B97" s="7">
        <v>80101</v>
      </c>
      <c r="C97" s="7"/>
      <c r="D97" s="5" t="s">
        <v>2</v>
      </c>
      <c r="E97" s="84">
        <f>SUM(E98:E118)</f>
        <v>5181574.3</v>
      </c>
    </row>
    <row r="98" spans="3:5" ht="12.75">
      <c r="C98" s="6">
        <v>3020</v>
      </c>
      <c r="D98" t="s">
        <v>41</v>
      </c>
      <c r="E98" s="71">
        <v>35000</v>
      </c>
    </row>
    <row r="99" spans="3:5" ht="12.75">
      <c r="C99" s="6">
        <v>4010</v>
      </c>
      <c r="D99" t="s">
        <v>42</v>
      </c>
      <c r="E99" s="71">
        <v>443562</v>
      </c>
    </row>
    <row r="100" spans="3:5" ht="12.75">
      <c r="C100" s="6">
        <v>4040</v>
      </c>
      <c r="D100" t="s">
        <v>43</v>
      </c>
      <c r="E100" s="71">
        <v>27634</v>
      </c>
    </row>
    <row r="101" spans="3:5" ht="12.75">
      <c r="C101" s="6">
        <v>4110</v>
      </c>
      <c r="D101" t="s">
        <v>44</v>
      </c>
      <c r="E101" s="71">
        <v>760711.1</v>
      </c>
    </row>
    <row r="102" spans="3:5" ht="12.75">
      <c r="C102" s="6">
        <v>4120</v>
      </c>
      <c r="D102" t="s">
        <v>435</v>
      </c>
      <c r="E102" s="71">
        <v>108470</v>
      </c>
    </row>
    <row r="103" spans="3:5" ht="12.75">
      <c r="C103" s="6">
        <v>4170</v>
      </c>
      <c r="D103" t="s">
        <v>209</v>
      </c>
      <c r="E103" s="71">
        <v>15000</v>
      </c>
    </row>
    <row r="104" spans="3:5" ht="12.75">
      <c r="C104" s="6">
        <v>4210</v>
      </c>
      <c r="D104" t="s">
        <v>47</v>
      </c>
      <c r="E104" s="71">
        <v>40000</v>
      </c>
    </row>
    <row r="105" spans="3:5" ht="12.75">
      <c r="C105" s="6">
        <v>4240</v>
      </c>
      <c r="D105" t="s">
        <v>359</v>
      </c>
      <c r="E105" s="71">
        <v>20000</v>
      </c>
    </row>
    <row r="106" spans="3:5" ht="12.75">
      <c r="C106" s="6">
        <v>4260</v>
      </c>
      <c r="D106" t="s">
        <v>48</v>
      </c>
      <c r="E106" s="71">
        <v>199253</v>
      </c>
    </row>
    <row r="107" spans="3:5" ht="12.75">
      <c r="C107" s="6">
        <v>4270</v>
      </c>
      <c r="D107" t="s">
        <v>49</v>
      </c>
      <c r="E107" s="71">
        <v>12000</v>
      </c>
    </row>
    <row r="108" spans="3:5" ht="12.75">
      <c r="C108" s="6">
        <v>4280</v>
      </c>
      <c r="D108" t="s">
        <v>223</v>
      </c>
      <c r="E108" s="71">
        <v>3000</v>
      </c>
    </row>
    <row r="109" spans="3:5" ht="12.75">
      <c r="C109" s="6">
        <v>4300</v>
      </c>
      <c r="D109" t="s">
        <v>50</v>
      </c>
      <c r="E109" s="71">
        <v>60000</v>
      </c>
    </row>
    <row r="110" spans="3:5" ht="12.75">
      <c r="C110" s="6">
        <v>4360</v>
      </c>
      <c r="D110" t="s">
        <v>287</v>
      </c>
      <c r="E110" s="71">
        <v>9000</v>
      </c>
    </row>
    <row r="111" spans="3:5" ht="12.75">
      <c r="C111" s="6">
        <v>4410</v>
      </c>
      <c r="D111" t="s">
        <v>51</v>
      </c>
      <c r="E111" s="71">
        <v>1800</v>
      </c>
    </row>
    <row r="112" spans="3:5" ht="12.75">
      <c r="C112" s="6">
        <v>4430</v>
      </c>
      <c r="D112" t="s">
        <v>52</v>
      </c>
      <c r="E112" s="71">
        <v>5500</v>
      </c>
    </row>
    <row r="113" spans="3:5" ht="12.75">
      <c r="C113" s="6">
        <v>4440</v>
      </c>
      <c r="D113" t="s">
        <v>53</v>
      </c>
      <c r="E113" s="71">
        <v>170136</v>
      </c>
    </row>
    <row r="114" spans="3:5" ht="12.75">
      <c r="C114" s="6">
        <v>4700</v>
      </c>
      <c r="D114" t="s">
        <v>256</v>
      </c>
      <c r="E114" s="71">
        <v>1000</v>
      </c>
    </row>
    <row r="115" spans="1:5" ht="12.75">
      <c r="A115"/>
      <c r="C115" s="6">
        <v>4710</v>
      </c>
      <c r="D115" t="s">
        <v>425</v>
      </c>
      <c r="E115" s="71">
        <v>8000</v>
      </c>
    </row>
    <row r="116" spans="1:5" ht="12.75">
      <c r="A116"/>
      <c r="C116" s="6">
        <v>4790</v>
      </c>
      <c r="D116" t="s">
        <v>460</v>
      </c>
      <c r="E116" s="71">
        <v>2945770</v>
      </c>
    </row>
    <row r="117" spans="1:5" ht="12.75">
      <c r="A117"/>
      <c r="C117" s="49">
        <v>4800</v>
      </c>
      <c r="D117" s="10" t="s">
        <v>461</v>
      </c>
      <c r="E117" s="71">
        <v>255353</v>
      </c>
    </row>
    <row r="118" spans="1:5" ht="12.75">
      <c r="A118"/>
      <c r="C118" s="6">
        <v>6060</v>
      </c>
      <c r="D118" t="s">
        <v>74</v>
      </c>
      <c r="E118" s="71">
        <v>60385.2</v>
      </c>
    </row>
    <row r="119" ht="12.75">
      <c r="A119"/>
    </row>
    <row r="120" spans="1:5" ht="12.75">
      <c r="A120"/>
      <c r="B120" s="7">
        <v>80101</v>
      </c>
      <c r="C120" s="7"/>
      <c r="D120" s="5" t="s">
        <v>520</v>
      </c>
      <c r="E120" s="85">
        <f>SUM(E122:E124)</f>
        <v>25392</v>
      </c>
    </row>
    <row r="121" spans="1:4" ht="12.75">
      <c r="A121"/>
      <c r="B121" s="7"/>
      <c r="C121" s="7"/>
      <c r="D121" s="135" t="s">
        <v>519</v>
      </c>
    </row>
    <row r="122" spans="1:5" ht="12.75">
      <c r="A122"/>
      <c r="B122" s="7"/>
      <c r="C122" s="6">
        <v>4790</v>
      </c>
      <c r="D122" t="s">
        <v>460</v>
      </c>
      <c r="E122" s="71">
        <v>21224</v>
      </c>
    </row>
    <row r="123" spans="1:5" ht="12.75">
      <c r="A123"/>
      <c r="B123" s="7"/>
      <c r="C123" s="6">
        <v>4110</v>
      </c>
      <c r="D123" t="s">
        <v>44</v>
      </c>
      <c r="E123" s="71">
        <v>3648</v>
      </c>
    </row>
    <row r="124" spans="1:5" ht="12.75">
      <c r="A124"/>
      <c r="B124" s="7"/>
      <c r="C124" s="6">
        <v>4120</v>
      </c>
      <c r="D124" t="s">
        <v>464</v>
      </c>
      <c r="E124" s="71">
        <v>520</v>
      </c>
    </row>
    <row r="125" ht="12.75">
      <c r="A125"/>
    </row>
    <row r="126" spans="1:5" ht="12.75">
      <c r="A126"/>
      <c r="B126" s="56">
        <v>80107</v>
      </c>
      <c r="C126" s="56"/>
      <c r="D126" s="55" t="s">
        <v>55</v>
      </c>
      <c r="E126" s="85">
        <f>SUM(E127:E138)</f>
        <v>299957</v>
      </c>
    </row>
    <row r="127" spans="1:5" ht="12.75">
      <c r="A127"/>
      <c r="C127" s="6">
        <v>3020</v>
      </c>
      <c r="D127" t="s">
        <v>41</v>
      </c>
      <c r="E127" s="71">
        <v>580</v>
      </c>
    </row>
    <row r="128" spans="1:5" ht="12.75">
      <c r="A128"/>
      <c r="C128" s="6">
        <v>4110</v>
      </c>
      <c r="D128" t="s">
        <v>44</v>
      </c>
      <c r="E128" s="71">
        <v>36630</v>
      </c>
    </row>
    <row r="129" spans="1:5" ht="12.75">
      <c r="A129"/>
      <c r="C129" s="6">
        <v>4120</v>
      </c>
      <c r="D129" t="s">
        <v>464</v>
      </c>
      <c r="E129" s="71">
        <v>5220</v>
      </c>
    </row>
    <row r="130" spans="1:5" ht="12.75">
      <c r="A130"/>
      <c r="C130" s="6">
        <v>4210</v>
      </c>
      <c r="D130" t="s">
        <v>47</v>
      </c>
      <c r="E130" s="71">
        <v>2400</v>
      </c>
    </row>
    <row r="131" spans="1:5" ht="12.75">
      <c r="A131"/>
      <c r="C131" s="6">
        <v>4240</v>
      </c>
      <c r="D131" t="s">
        <v>465</v>
      </c>
      <c r="E131" s="71">
        <v>1000</v>
      </c>
    </row>
    <row r="132" spans="1:5" ht="12.75">
      <c r="A132"/>
      <c r="C132" s="6">
        <v>4260</v>
      </c>
      <c r="D132" t="s">
        <v>48</v>
      </c>
      <c r="E132" s="71">
        <v>15000</v>
      </c>
    </row>
    <row r="133" spans="1:5" ht="12.75">
      <c r="A133"/>
      <c r="C133" s="6">
        <v>4270</v>
      </c>
      <c r="D133" t="s">
        <v>49</v>
      </c>
      <c r="E133" s="71">
        <v>400</v>
      </c>
    </row>
    <row r="134" spans="1:5" ht="12.75">
      <c r="A134"/>
      <c r="C134" s="6">
        <v>4300</v>
      </c>
      <c r="D134" t="s">
        <v>50</v>
      </c>
      <c r="E134" s="71">
        <v>600</v>
      </c>
    </row>
    <row r="135" spans="1:5" ht="12.75">
      <c r="A135"/>
      <c r="C135" s="6">
        <v>4440</v>
      </c>
      <c r="D135" t="s">
        <v>53</v>
      </c>
      <c r="E135" s="71">
        <v>13399</v>
      </c>
    </row>
    <row r="136" spans="1:5" ht="12.75">
      <c r="A136"/>
      <c r="C136" s="6">
        <v>4710</v>
      </c>
      <c r="D136" t="s">
        <v>466</v>
      </c>
      <c r="E136" s="71">
        <v>500</v>
      </c>
    </row>
    <row r="137" spans="1:5" ht="12.75">
      <c r="A137"/>
      <c r="C137" s="6">
        <v>4790</v>
      </c>
      <c r="D137" t="s">
        <v>462</v>
      </c>
      <c r="E137" s="71">
        <v>211000</v>
      </c>
    </row>
    <row r="138" spans="1:5" ht="12.75">
      <c r="A138"/>
      <c r="C138" s="6">
        <v>4800</v>
      </c>
      <c r="D138" t="s">
        <v>463</v>
      </c>
      <c r="E138" s="71">
        <v>13228</v>
      </c>
    </row>
    <row r="139" spans="1:4" ht="12.75">
      <c r="A139"/>
      <c r="C139" s="49"/>
      <c r="D139" s="10"/>
    </row>
    <row r="140" spans="1:5" ht="12.75">
      <c r="A140"/>
      <c r="B140" s="7">
        <v>80146</v>
      </c>
      <c r="C140" s="7"/>
      <c r="D140" s="5" t="s">
        <v>149</v>
      </c>
      <c r="E140" s="84">
        <f>SUM(E141:E144)</f>
        <v>26427</v>
      </c>
    </row>
    <row r="141" spans="1:5" ht="12.75">
      <c r="A141"/>
      <c r="B141" s="7"/>
      <c r="C141" s="6">
        <v>4210</v>
      </c>
      <c r="D141" t="s">
        <v>47</v>
      </c>
      <c r="E141" s="87">
        <v>6000</v>
      </c>
    </row>
    <row r="142" spans="1:5" ht="12.75">
      <c r="A142"/>
      <c r="C142" s="6">
        <v>4300</v>
      </c>
      <c r="D142" t="s">
        <v>50</v>
      </c>
      <c r="E142" s="71">
        <v>3000</v>
      </c>
    </row>
    <row r="143" spans="1:5" ht="12.75">
      <c r="A143"/>
      <c r="C143" s="6">
        <v>4410</v>
      </c>
      <c r="D143" t="s">
        <v>51</v>
      </c>
      <c r="E143" s="71">
        <v>2304</v>
      </c>
    </row>
    <row r="144" spans="1:5" ht="12.75">
      <c r="A144"/>
      <c r="C144" s="6">
        <v>4700</v>
      </c>
      <c r="D144" t="s">
        <v>256</v>
      </c>
      <c r="E144" s="71">
        <v>15123</v>
      </c>
    </row>
    <row r="145" spans="1:5" ht="12.75">
      <c r="A145"/>
      <c r="B145" s="56">
        <v>80148</v>
      </c>
      <c r="C145" s="56"/>
      <c r="D145" s="55" t="s">
        <v>293</v>
      </c>
      <c r="E145" s="85">
        <f>SUM(E146:E156)</f>
        <v>386224</v>
      </c>
    </row>
    <row r="146" spans="1:5" ht="12.75">
      <c r="A146"/>
      <c r="B146" s="56"/>
      <c r="C146" s="6">
        <v>3020</v>
      </c>
      <c r="D146" t="s">
        <v>41</v>
      </c>
      <c r="E146" s="102">
        <v>3000</v>
      </c>
    </row>
    <row r="147" spans="1:5" ht="12.75">
      <c r="A147"/>
      <c r="C147" s="6">
        <v>4010</v>
      </c>
      <c r="D147" t="s">
        <v>42</v>
      </c>
      <c r="E147" s="71">
        <v>297560</v>
      </c>
    </row>
    <row r="148" spans="1:5" ht="12.75">
      <c r="A148"/>
      <c r="C148" s="6">
        <v>4040</v>
      </c>
      <c r="D148" t="s">
        <v>43</v>
      </c>
      <c r="E148" s="71">
        <v>18446</v>
      </c>
    </row>
    <row r="149" spans="1:5" ht="12.75">
      <c r="A149"/>
      <c r="C149" s="6">
        <v>4110</v>
      </c>
      <c r="D149" t="s">
        <v>44</v>
      </c>
      <c r="E149" s="71">
        <v>42780</v>
      </c>
    </row>
    <row r="150" spans="1:5" ht="12.75">
      <c r="A150"/>
      <c r="C150" s="6">
        <v>4120</v>
      </c>
      <c r="D150" t="s">
        <v>435</v>
      </c>
      <c r="E150" s="71">
        <v>6100</v>
      </c>
    </row>
    <row r="151" spans="1:5" ht="12.75">
      <c r="A151"/>
      <c r="C151" s="6">
        <v>4210</v>
      </c>
      <c r="D151" t="s">
        <v>47</v>
      </c>
      <c r="E151" s="71">
        <v>2400</v>
      </c>
    </row>
    <row r="152" spans="1:5" ht="12.75">
      <c r="A152"/>
      <c r="C152" s="6">
        <v>4260</v>
      </c>
      <c r="D152" t="s">
        <v>48</v>
      </c>
      <c r="E152" s="71">
        <v>4000</v>
      </c>
    </row>
    <row r="153" spans="1:5" ht="12.75">
      <c r="A153"/>
      <c r="C153" s="6">
        <v>4270</v>
      </c>
      <c r="D153" t="s">
        <v>49</v>
      </c>
      <c r="E153" s="71">
        <v>600</v>
      </c>
    </row>
    <row r="154" spans="1:5" ht="12.75">
      <c r="A154"/>
      <c r="C154" s="6">
        <v>4300</v>
      </c>
      <c r="D154" t="s">
        <v>50</v>
      </c>
      <c r="E154" s="71">
        <v>600</v>
      </c>
    </row>
    <row r="155" spans="1:5" ht="12.75">
      <c r="A155"/>
      <c r="C155" s="6">
        <v>4440</v>
      </c>
      <c r="D155" t="s">
        <v>53</v>
      </c>
      <c r="E155" s="71">
        <v>10238</v>
      </c>
    </row>
    <row r="156" spans="1:5" ht="12.75">
      <c r="A156"/>
      <c r="C156" s="6">
        <v>4710</v>
      </c>
      <c r="D156" t="s">
        <v>425</v>
      </c>
      <c r="E156" s="71">
        <v>500</v>
      </c>
    </row>
    <row r="157" spans="1:5" ht="12.75">
      <c r="A157"/>
      <c r="B157" s="56">
        <v>80150</v>
      </c>
      <c r="C157" s="56"/>
      <c r="D157" s="113" t="s">
        <v>360</v>
      </c>
      <c r="E157" s="85">
        <f>SUM(E161:E168)</f>
        <v>244044</v>
      </c>
    </row>
    <row r="158" spans="1:4" ht="12.75">
      <c r="A158"/>
      <c r="D158" s="113" t="s">
        <v>363</v>
      </c>
    </row>
    <row r="159" spans="1:4" ht="12.75">
      <c r="A159"/>
      <c r="D159" s="113" t="s">
        <v>364</v>
      </c>
    </row>
    <row r="160" spans="1:4" ht="12.75">
      <c r="A160"/>
      <c r="D160" s="115" t="s">
        <v>365</v>
      </c>
    </row>
    <row r="161" spans="1:5" ht="12.75">
      <c r="A161"/>
      <c r="C161" s="6">
        <v>3020</v>
      </c>
      <c r="D161" t="s">
        <v>41</v>
      </c>
      <c r="E161" s="71">
        <v>550</v>
      </c>
    </row>
    <row r="162" spans="3:5" ht="12.75">
      <c r="C162" s="6">
        <v>4110</v>
      </c>
      <c r="D162" t="s">
        <v>44</v>
      </c>
      <c r="E162" s="71">
        <v>32785</v>
      </c>
    </row>
    <row r="163" spans="3:5" ht="12.75">
      <c r="C163" s="6">
        <v>4120</v>
      </c>
      <c r="D163" t="s">
        <v>435</v>
      </c>
      <c r="E163" s="71">
        <v>4770</v>
      </c>
    </row>
    <row r="164" spans="3:5" ht="12.75">
      <c r="C164" s="6">
        <v>4240</v>
      </c>
      <c r="D164" t="s">
        <v>359</v>
      </c>
      <c r="E164" s="71">
        <v>1000</v>
      </c>
    </row>
    <row r="165" spans="3:5" ht="12.75">
      <c r="C165" s="6">
        <v>4440</v>
      </c>
      <c r="D165" t="s">
        <v>53</v>
      </c>
      <c r="E165" s="71">
        <v>10050</v>
      </c>
    </row>
    <row r="166" spans="3:5" ht="12.75">
      <c r="C166" s="6">
        <v>4710</v>
      </c>
      <c r="D166" t="s">
        <v>425</v>
      </c>
      <c r="E166" s="71">
        <v>500</v>
      </c>
    </row>
    <row r="167" spans="3:5" ht="12.75">
      <c r="C167" s="6">
        <v>4790</v>
      </c>
      <c r="D167" t="s">
        <v>462</v>
      </c>
      <c r="E167" s="71">
        <v>184469</v>
      </c>
    </row>
    <row r="168" spans="3:5" ht="12.75">
      <c r="C168" s="6">
        <v>4800</v>
      </c>
      <c r="D168" t="s">
        <v>463</v>
      </c>
      <c r="E168" s="71">
        <v>9920</v>
      </c>
    </row>
    <row r="170" spans="1:5" ht="12.75">
      <c r="A170" s="7">
        <v>854</v>
      </c>
      <c r="B170" s="7"/>
      <c r="C170" s="7"/>
      <c r="D170" s="5" t="s">
        <v>54</v>
      </c>
      <c r="E170" s="84">
        <f>SUM(E171)</f>
        <v>54600</v>
      </c>
    </row>
    <row r="171" spans="1:5" ht="12.75">
      <c r="A171"/>
      <c r="B171" s="56">
        <v>85416</v>
      </c>
      <c r="C171" s="56"/>
      <c r="D171" s="55" t="s">
        <v>401</v>
      </c>
      <c r="E171" s="85">
        <f>SUM(E172:E172)</f>
        <v>54600</v>
      </c>
    </row>
    <row r="172" spans="1:5" ht="12.75">
      <c r="A172"/>
      <c r="C172" s="6">
        <v>3240</v>
      </c>
      <c r="D172" s="57" t="s">
        <v>208</v>
      </c>
      <c r="E172" s="71">
        <v>54600</v>
      </c>
    </row>
    <row r="173" spans="1:4" ht="12.75">
      <c r="A173"/>
      <c r="D173" s="57"/>
    </row>
    <row r="174" spans="1:4" ht="12.75">
      <c r="A174"/>
      <c r="D174" s="57"/>
    </row>
    <row r="175" spans="1:4" ht="12.75">
      <c r="A175"/>
      <c r="D175" s="57"/>
    </row>
    <row r="176" spans="1:4" ht="12.75">
      <c r="A176"/>
      <c r="D176" s="57"/>
    </row>
    <row r="177" spans="1:4" ht="12.75">
      <c r="A177"/>
      <c r="D177" s="57"/>
    </row>
    <row r="178" spans="1:4" ht="12.75">
      <c r="A178"/>
      <c r="D178" s="57"/>
    </row>
    <row r="179" spans="1:4" ht="12.75">
      <c r="A179"/>
      <c r="D179" s="57"/>
    </row>
    <row r="180" spans="1:4" ht="12.75">
      <c r="A180"/>
      <c r="D180" s="57"/>
    </row>
    <row r="181" spans="1:4" ht="12.75">
      <c r="A181"/>
      <c r="D181" s="57"/>
    </row>
    <row r="182" ht="12.75">
      <c r="D182" s="57"/>
    </row>
    <row r="183" ht="12.75">
      <c r="D183" s="57"/>
    </row>
    <row r="184" ht="12.75">
      <c r="D184" s="57"/>
    </row>
    <row r="185" ht="12.75">
      <c r="D185" s="57"/>
    </row>
    <row r="187" ht="12.75">
      <c r="E187" s="71" t="s">
        <v>211</v>
      </c>
    </row>
    <row r="188" spans="4:5" ht="12.75">
      <c r="D188" s="7" t="s">
        <v>455</v>
      </c>
      <c r="E188" s="71" t="s">
        <v>526</v>
      </c>
    </row>
    <row r="189" spans="4:5" ht="12.75">
      <c r="D189" s="6" t="s">
        <v>9</v>
      </c>
      <c r="E189" s="71" t="s">
        <v>155</v>
      </c>
    </row>
    <row r="190" spans="4:5" ht="12.75">
      <c r="D190" s="6"/>
      <c r="E190" s="72" t="s">
        <v>527</v>
      </c>
    </row>
    <row r="191" spans="1:5" ht="12.75">
      <c r="A191" s="1" t="s">
        <v>0</v>
      </c>
      <c r="B191" s="1" t="s">
        <v>4</v>
      </c>
      <c r="C191" s="1" t="s">
        <v>5</v>
      </c>
      <c r="D191" s="1" t="s">
        <v>6</v>
      </c>
      <c r="E191" s="74" t="s">
        <v>7</v>
      </c>
    </row>
    <row r="192" spans="1:5" ht="12.75">
      <c r="A192" s="7">
        <v>801</v>
      </c>
      <c r="B192" s="7"/>
      <c r="C192" s="7"/>
      <c r="D192" s="5" t="s">
        <v>11</v>
      </c>
      <c r="E192" s="84">
        <f>SUM(E193+E237+E243+E255+E223+E217)</f>
        <v>10928210.43</v>
      </c>
    </row>
    <row r="193" spans="1:5" s="5" customFormat="1" ht="12.75">
      <c r="A193" s="7"/>
      <c r="B193" s="7">
        <v>80101</v>
      </c>
      <c r="C193" s="7"/>
      <c r="D193" s="5" t="s">
        <v>2</v>
      </c>
      <c r="E193" s="84">
        <f>SUM(E194:E215)</f>
        <v>9196591.43</v>
      </c>
    </row>
    <row r="194" spans="3:5" ht="12.75">
      <c r="C194" s="6">
        <v>3020</v>
      </c>
      <c r="D194" t="s">
        <v>41</v>
      </c>
      <c r="E194" s="71">
        <v>45000</v>
      </c>
    </row>
    <row r="195" spans="3:5" ht="12.75">
      <c r="C195" s="6">
        <v>4010</v>
      </c>
      <c r="D195" t="s">
        <v>42</v>
      </c>
      <c r="E195" s="71">
        <v>932732</v>
      </c>
    </row>
    <row r="196" spans="3:5" ht="12.75">
      <c r="C196" s="6">
        <v>4040</v>
      </c>
      <c r="D196" t="s">
        <v>43</v>
      </c>
      <c r="E196" s="71">
        <v>66248</v>
      </c>
    </row>
    <row r="197" spans="3:5" ht="12.75">
      <c r="C197" s="6">
        <v>4110</v>
      </c>
      <c r="D197" t="s">
        <v>44</v>
      </c>
      <c r="E197" s="71">
        <v>1228131.4</v>
      </c>
    </row>
    <row r="198" spans="1:5" ht="12.75">
      <c r="A198"/>
      <c r="B198"/>
      <c r="C198" s="6">
        <v>4120</v>
      </c>
      <c r="D198" t="s">
        <v>435</v>
      </c>
      <c r="E198" s="71">
        <v>176984</v>
      </c>
    </row>
    <row r="199" spans="1:5" ht="12.75">
      <c r="A199"/>
      <c r="B199"/>
      <c r="C199" s="6">
        <v>4140</v>
      </c>
      <c r="D199" t="s">
        <v>254</v>
      </c>
      <c r="E199" s="71">
        <v>17000</v>
      </c>
    </row>
    <row r="200" spans="1:5" ht="12.75">
      <c r="A200"/>
      <c r="B200"/>
      <c r="C200" s="6">
        <v>4170</v>
      </c>
      <c r="D200" t="s">
        <v>209</v>
      </c>
      <c r="E200" s="71">
        <v>25000</v>
      </c>
    </row>
    <row r="201" spans="1:5" ht="12.75">
      <c r="A201"/>
      <c r="B201"/>
      <c r="C201" s="6">
        <v>4210</v>
      </c>
      <c r="D201" t="s">
        <v>47</v>
      </c>
      <c r="E201" s="71">
        <v>65000</v>
      </c>
    </row>
    <row r="202" spans="1:5" ht="12.75">
      <c r="A202"/>
      <c r="B202"/>
      <c r="C202" s="6">
        <v>4240</v>
      </c>
      <c r="D202" t="s">
        <v>359</v>
      </c>
      <c r="E202" s="71">
        <v>26000</v>
      </c>
    </row>
    <row r="203" spans="1:5" ht="12.75">
      <c r="A203"/>
      <c r="B203"/>
      <c r="C203" s="6">
        <v>4260</v>
      </c>
      <c r="D203" t="s">
        <v>48</v>
      </c>
      <c r="E203" s="71">
        <v>540000</v>
      </c>
    </row>
    <row r="204" spans="1:5" ht="12.75">
      <c r="A204"/>
      <c r="B204"/>
      <c r="C204" s="6">
        <v>4270</v>
      </c>
      <c r="D204" t="s">
        <v>49</v>
      </c>
      <c r="E204" s="71">
        <v>24000</v>
      </c>
    </row>
    <row r="205" spans="1:5" ht="12.75">
      <c r="A205"/>
      <c r="B205"/>
      <c r="C205" s="6">
        <v>4280</v>
      </c>
      <c r="D205" t="s">
        <v>223</v>
      </c>
      <c r="E205" s="71">
        <v>6000</v>
      </c>
    </row>
    <row r="206" spans="1:5" ht="12.75">
      <c r="A206"/>
      <c r="B206"/>
      <c r="C206" s="6">
        <v>4300</v>
      </c>
      <c r="D206" t="s">
        <v>50</v>
      </c>
      <c r="E206" s="71">
        <v>110000</v>
      </c>
    </row>
    <row r="207" spans="1:5" ht="12.75">
      <c r="A207"/>
      <c r="B207"/>
      <c r="C207" s="6">
        <v>4360</v>
      </c>
      <c r="D207" t="s">
        <v>287</v>
      </c>
      <c r="E207" s="71">
        <v>10000</v>
      </c>
    </row>
    <row r="208" spans="1:5" ht="12.75">
      <c r="A208"/>
      <c r="B208"/>
      <c r="C208" s="6">
        <v>4410</v>
      </c>
      <c r="D208" t="s">
        <v>51</v>
      </c>
      <c r="E208" s="71">
        <v>3600</v>
      </c>
    </row>
    <row r="209" spans="1:5" ht="12.75">
      <c r="A209"/>
      <c r="B209"/>
      <c r="C209" s="6">
        <v>4430</v>
      </c>
      <c r="D209" t="s">
        <v>52</v>
      </c>
      <c r="E209" s="71">
        <v>13000</v>
      </c>
    </row>
    <row r="210" spans="1:5" ht="12.75">
      <c r="A210"/>
      <c r="B210"/>
      <c r="C210" s="6">
        <v>4440</v>
      </c>
      <c r="D210" t="s">
        <v>53</v>
      </c>
      <c r="E210" s="71">
        <v>293093</v>
      </c>
    </row>
    <row r="211" spans="1:5" ht="12.75">
      <c r="A211"/>
      <c r="B211"/>
      <c r="C211" s="6">
        <v>4700</v>
      </c>
      <c r="D211" t="s">
        <v>256</v>
      </c>
      <c r="E211" s="71">
        <v>2000</v>
      </c>
    </row>
    <row r="212" spans="1:5" ht="12.75">
      <c r="A212"/>
      <c r="B212"/>
      <c r="C212" s="6">
        <v>4710</v>
      </c>
      <c r="D212" t="s">
        <v>425</v>
      </c>
      <c r="E212" s="71">
        <v>26130</v>
      </c>
    </row>
    <row r="213" spans="1:5" ht="12.75">
      <c r="A213"/>
      <c r="B213"/>
      <c r="C213" s="6">
        <v>4790</v>
      </c>
      <c r="D213" t="s">
        <v>460</v>
      </c>
      <c r="E213" s="71">
        <v>5028760</v>
      </c>
    </row>
    <row r="214" spans="1:5" ht="12.75">
      <c r="A214"/>
      <c r="B214"/>
      <c r="C214" s="49">
        <v>4800</v>
      </c>
      <c r="D214" s="10" t="s">
        <v>461</v>
      </c>
      <c r="E214" s="71">
        <v>422740</v>
      </c>
    </row>
    <row r="215" spans="1:5" ht="12.75">
      <c r="A215"/>
      <c r="B215"/>
      <c r="C215" s="6">
        <v>6060</v>
      </c>
      <c r="D215" t="s">
        <v>74</v>
      </c>
      <c r="E215" s="71">
        <v>135173.03</v>
      </c>
    </row>
    <row r="216" spans="1:2" ht="12.75">
      <c r="A216"/>
      <c r="B216"/>
    </row>
    <row r="217" spans="1:5" ht="12.75">
      <c r="A217"/>
      <c r="B217" s="7">
        <v>80101</v>
      </c>
      <c r="C217" s="7"/>
      <c r="D217" s="5" t="s">
        <v>520</v>
      </c>
      <c r="E217" s="85">
        <f>SUM(E219:E221)</f>
        <v>17906</v>
      </c>
    </row>
    <row r="218" spans="1:4" ht="12.75">
      <c r="A218"/>
      <c r="B218" s="7"/>
      <c r="C218" s="7"/>
      <c r="D218" s="135" t="s">
        <v>519</v>
      </c>
    </row>
    <row r="219" spans="1:5" ht="12.75">
      <c r="A219"/>
      <c r="B219" s="7"/>
      <c r="C219" s="6">
        <v>4790</v>
      </c>
      <c r="D219" t="s">
        <v>460</v>
      </c>
      <c r="E219" s="71">
        <v>14967</v>
      </c>
    </row>
    <row r="220" spans="1:5" ht="12.75">
      <c r="A220"/>
      <c r="B220" s="7"/>
      <c r="C220" s="6">
        <v>4110</v>
      </c>
      <c r="D220" t="s">
        <v>44</v>
      </c>
      <c r="E220" s="71">
        <v>2573</v>
      </c>
    </row>
    <row r="221" spans="1:5" ht="12.75">
      <c r="A221"/>
      <c r="B221" s="7"/>
      <c r="C221" s="6">
        <v>4120</v>
      </c>
      <c r="D221" t="s">
        <v>464</v>
      </c>
      <c r="E221" s="71">
        <v>366</v>
      </c>
    </row>
    <row r="222" spans="1:2" ht="12.75">
      <c r="A222"/>
      <c r="B222"/>
    </row>
    <row r="223" spans="1:5" ht="12.75">
      <c r="A223"/>
      <c r="B223" s="56">
        <v>80107</v>
      </c>
      <c r="C223" s="56"/>
      <c r="D223" s="55" t="s">
        <v>55</v>
      </c>
      <c r="E223" s="85">
        <f>SUM(E224:E235)</f>
        <v>448841</v>
      </c>
    </row>
    <row r="224" spans="1:5" ht="12.75">
      <c r="A224"/>
      <c r="C224" s="6">
        <v>3020</v>
      </c>
      <c r="D224" t="s">
        <v>41</v>
      </c>
      <c r="E224" s="71">
        <v>1200</v>
      </c>
    </row>
    <row r="225" spans="1:5" ht="12.75">
      <c r="A225"/>
      <c r="C225" s="6">
        <v>4110</v>
      </c>
      <c r="D225" t="s">
        <v>44</v>
      </c>
      <c r="E225" s="71">
        <v>54440</v>
      </c>
    </row>
    <row r="226" spans="1:5" ht="12.75">
      <c r="A226"/>
      <c r="C226" s="6">
        <v>4120</v>
      </c>
      <c r="D226" t="s">
        <v>464</v>
      </c>
      <c r="E226" s="71">
        <v>7760</v>
      </c>
    </row>
    <row r="227" spans="1:5" ht="12.75">
      <c r="A227"/>
      <c r="C227" s="6">
        <v>4210</v>
      </c>
      <c r="D227" t="s">
        <v>47</v>
      </c>
      <c r="E227" s="71">
        <v>4800</v>
      </c>
    </row>
    <row r="228" spans="1:5" ht="12.75">
      <c r="A228"/>
      <c r="C228" s="6">
        <v>4240</v>
      </c>
      <c r="D228" t="s">
        <v>465</v>
      </c>
      <c r="E228" s="71">
        <v>2000</v>
      </c>
    </row>
    <row r="229" spans="1:5" ht="12.75">
      <c r="A229"/>
      <c r="C229" s="6">
        <v>4260</v>
      </c>
      <c r="D229" t="s">
        <v>48</v>
      </c>
      <c r="E229" s="71">
        <v>36000</v>
      </c>
    </row>
    <row r="230" spans="1:5" ht="12.75">
      <c r="A230"/>
      <c r="C230" s="6">
        <v>4270</v>
      </c>
      <c r="D230" t="s">
        <v>49</v>
      </c>
      <c r="E230" s="71">
        <v>800</v>
      </c>
    </row>
    <row r="231" spans="1:5" ht="12.75">
      <c r="A231"/>
      <c r="C231" s="6">
        <v>4300</v>
      </c>
      <c r="D231" t="s">
        <v>50</v>
      </c>
      <c r="E231" s="71">
        <v>1200</v>
      </c>
    </row>
    <row r="232" spans="1:5" ht="12.75">
      <c r="A232"/>
      <c r="C232" s="6">
        <v>4440</v>
      </c>
      <c r="D232" t="s">
        <v>53</v>
      </c>
      <c r="E232" s="71">
        <v>16749</v>
      </c>
    </row>
    <row r="233" spans="1:5" ht="12.75">
      <c r="A233"/>
      <c r="C233" s="6">
        <v>4710</v>
      </c>
      <c r="D233" t="s">
        <v>466</v>
      </c>
      <c r="E233" s="71">
        <v>349</v>
      </c>
    </row>
    <row r="234" spans="1:5" ht="12.75">
      <c r="A234"/>
      <c r="C234" s="6">
        <v>4790</v>
      </c>
      <c r="D234" t="s">
        <v>462</v>
      </c>
      <c r="E234" s="71">
        <v>300400</v>
      </c>
    </row>
    <row r="235" spans="1:5" ht="12.75">
      <c r="A235"/>
      <c r="C235" s="6">
        <v>4800</v>
      </c>
      <c r="D235" t="s">
        <v>463</v>
      </c>
      <c r="E235" s="71">
        <v>23143</v>
      </c>
    </row>
    <row r="236" spans="1:4" ht="12.75">
      <c r="A236"/>
      <c r="B236"/>
      <c r="C236" s="49"/>
      <c r="D236" s="10"/>
    </row>
    <row r="237" spans="1:5" ht="12.75">
      <c r="A237"/>
      <c r="B237" s="7">
        <v>80146</v>
      </c>
      <c r="C237" s="7"/>
      <c r="D237" s="5" t="s">
        <v>149</v>
      </c>
      <c r="E237" s="84">
        <f>SUM(E238:E242)</f>
        <v>46293</v>
      </c>
    </row>
    <row r="238" spans="1:5" ht="12.75">
      <c r="A238"/>
      <c r="B238" s="7"/>
      <c r="C238" s="51">
        <v>4210</v>
      </c>
      <c r="D238" t="s">
        <v>47</v>
      </c>
      <c r="E238" s="87">
        <v>12000</v>
      </c>
    </row>
    <row r="239" spans="1:5" ht="12.75">
      <c r="A239"/>
      <c r="B239" s="7"/>
      <c r="C239" s="6">
        <v>4300</v>
      </c>
      <c r="D239" t="s">
        <v>50</v>
      </c>
      <c r="E239" s="87">
        <v>3650</v>
      </c>
    </row>
    <row r="240" spans="1:5" ht="12.75">
      <c r="A240"/>
      <c r="C240" s="6">
        <v>4410</v>
      </c>
      <c r="D240" t="s">
        <v>51</v>
      </c>
      <c r="E240" s="71">
        <v>3493</v>
      </c>
    </row>
    <row r="241" spans="1:5" ht="12.75">
      <c r="A241"/>
      <c r="C241" s="6">
        <v>4700</v>
      </c>
      <c r="D241" t="s">
        <v>229</v>
      </c>
      <c r="E241" s="71">
        <v>27150</v>
      </c>
    </row>
    <row r="242" spans="1:4" ht="12.75">
      <c r="A242"/>
      <c r="D242" t="s">
        <v>230</v>
      </c>
    </row>
    <row r="243" spans="1:5" ht="12.75">
      <c r="A243"/>
      <c r="B243" s="56">
        <v>80148</v>
      </c>
      <c r="C243" s="56"/>
      <c r="D243" s="55" t="s">
        <v>293</v>
      </c>
      <c r="E243" s="85">
        <f>SUM(E244:E254)</f>
        <v>525137</v>
      </c>
    </row>
    <row r="244" spans="1:5" ht="12.75">
      <c r="A244"/>
      <c r="B244" s="56"/>
      <c r="C244" s="6">
        <v>3020</v>
      </c>
      <c r="D244" t="s">
        <v>41</v>
      </c>
      <c r="E244" s="102">
        <v>6000</v>
      </c>
    </row>
    <row r="245" spans="1:5" ht="12.75">
      <c r="A245"/>
      <c r="C245" s="6">
        <v>4010</v>
      </c>
      <c r="D245" t="s">
        <v>42</v>
      </c>
      <c r="E245" s="71">
        <v>388670</v>
      </c>
    </row>
    <row r="246" spans="1:5" ht="12.75">
      <c r="A246"/>
      <c r="C246" s="6">
        <v>4040</v>
      </c>
      <c r="D246" t="s">
        <v>43</v>
      </c>
      <c r="E246" s="71">
        <v>23950</v>
      </c>
    </row>
    <row r="247" spans="1:5" ht="12.75">
      <c r="A247"/>
      <c r="C247" s="6">
        <v>4110</v>
      </c>
      <c r="D247" t="s">
        <v>44</v>
      </c>
      <c r="E247" s="71">
        <v>63500</v>
      </c>
    </row>
    <row r="248" spans="1:5" ht="12.75">
      <c r="A248"/>
      <c r="C248" s="6">
        <v>4120</v>
      </c>
      <c r="D248" t="s">
        <v>435</v>
      </c>
      <c r="E248" s="71">
        <v>9050</v>
      </c>
    </row>
    <row r="249" spans="1:5" ht="12.75">
      <c r="A249"/>
      <c r="C249" s="6">
        <v>4210</v>
      </c>
      <c r="D249" t="s">
        <v>47</v>
      </c>
      <c r="E249" s="71">
        <v>4800</v>
      </c>
    </row>
    <row r="250" spans="1:5" ht="12.75">
      <c r="A250"/>
      <c r="C250" s="6">
        <v>4260</v>
      </c>
      <c r="D250" t="s">
        <v>48</v>
      </c>
      <c r="E250" s="71">
        <v>10000</v>
      </c>
    </row>
    <row r="251" spans="1:5" ht="12.75">
      <c r="A251"/>
      <c r="C251" s="6">
        <v>4270</v>
      </c>
      <c r="D251" t="s">
        <v>49</v>
      </c>
      <c r="E251" s="71">
        <v>1200</v>
      </c>
    </row>
    <row r="252" spans="1:5" ht="12.75">
      <c r="A252"/>
      <c r="C252" s="6">
        <v>4300</v>
      </c>
      <c r="D252" t="s">
        <v>50</v>
      </c>
      <c r="E252" s="71">
        <v>1200</v>
      </c>
    </row>
    <row r="253" spans="1:5" ht="12.75">
      <c r="A253"/>
      <c r="C253" s="6">
        <v>4440</v>
      </c>
      <c r="D253" t="s">
        <v>53</v>
      </c>
      <c r="E253" s="71">
        <v>14967</v>
      </c>
    </row>
    <row r="254" spans="3:5" ht="12.75">
      <c r="C254" s="6">
        <v>4710</v>
      </c>
      <c r="D254" t="s">
        <v>425</v>
      </c>
      <c r="E254" s="71">
        <v>1800</v>
      </c>
    </row>
    <row r="255" spans="2:5" ht="12.75">
      <c r="B255" s="56">
        <v>80150</v>
      </c>
      <c r="C255" s="56"/>
      <c r="D255" s="113" t="s">
        <v>360</v>
      </c>
      <c r="E255" s="85">
        <f>SUM(E259:E267)</f>
        <v>693442</v>
      </c>
    </row>
    <row r="256" ht="12.75">
      <c r="D256" s="113" t="s">
        <v>363</v>
      </c>
    </row>
    <row r="257" ht="12.75">
      <c r="D257" s="113" t="s">
        <v>364</v>
      </c>
    </row>
    <row r="258" ht="12.75">
      <c r="D258" s="115" t="s">
        <v>365</v>
      </c>
    </row>
    <row r="259" spans="3:5" ht="12.75">
      <c r="C259" s="6">
        <v>3020</v>
      </c>
      <c r="D259" t="s">
        <v>41</v>
      </c>
      <c r="E259" s="71">
        <v>2000</v>
      </c>
    </row>
    <row r="260" spans="3:5" ht="12.75">
      <c r="C260" s="6">
        <v>4110</v>
      </c>
      <c r="D260" t="s">
        <v>44</v>
      </c>
      <c r="E260" s="71">
        <v>95300</v>
      </c>
    </row>
    <row r="261" spans="3:5" ht="12.75">
      <c r="C261" s="6">
        <v>4120</v>
      </c>
      <c r="D261" t="s">
        <v>435</v>
      </c>
      <c r="E261" s="71">
        <v>12897</v>
      </c>
    </row>
    <row r="262" spans="3:5" ht="12.75">
      <c r="C262" s="6">
        <v>4240</v>
      </c>
      <c r="D262" t="s">
        <v>359</v>
      </c>
      <c r="E262" s="71">
        <v>2000</v>
      </c>
    </row>
    <row r="263" spans="3:5" ht="12.75">
      <c r="C263" s="6">
        <v>4270</v>
      </c>
      <c r="D263" t="s">
        <v>49</v>
      </c>
      <c r="E263" s="71">
        <v>1000</v>
      </c>
    </row>
    <row r="264" spans="3:5" ht="12.75">
      <c r="C264" s="6">
        <v>4440</v>
      </c>
      <c r="D264" t="s">
        <v>53</v>
      </c>
      <c r="E264" s="71">
        <v>25123</v>
      </c>
    </row>
    <row r="265" spans="3:5" ht="12.75">
      <c r="C265" s="6">
        <v>4710</v>
      </c>
      <c r="D265" t="s">
        <v>425</v>
      </c>
      <c r="E265" s="71">
        <v>1300</v>
      </c>
    </row>
    <row r="266" spans="3:5" ht="12.75">
      <c r="C266" s="6">
        <v>4790</v>
      </c>
      <c r="D266" t="s">
        <v>462</v>
      </c>
      <c r="E266" s="71">
        <v>518230</v>
      </c>
    </row>
    <row r="267" spans="3:5" ht="12.75">
      <c r="C267" s="6">
        <v>4800</v>
      </c>
      <c r="D267" t="s">
        <v>463</v>
      </c>
      <c r="E267" s="71">
        <v>35592</v>
      </c>
    </row>
    <row r="269" spans="1:5" ht="12.75">
      <c r="A269" s="7">
        <v>854</v>
      </c>
      <c r="B269" s="7"/>
      <c r="C269" s="7"/>
      <c r="D269" s="5" t="s">
        <v>54</v>
      </c>
      <c r="E269" s="84">
        <f>SUM(E270)</f>
        <v>83400</v>
      </c>
    </row>
    <row r="270" spans="2:5" ht="12.75">
      <c r="B270" s="56">
        <v>85416</v>
      </c>
      <c r="C270" s="56"/>
      <c r="D270" s="55" t="s">
        <v>401</v>
      </c>
      <c r="E270" s="85">
        <f>SUM(E271:E271)</f>
        <v>83400</v>
      </c>
    </row>
    <row r="271" spans="3:5" ht="12.75">
      <c r="C271" s="6">
        <v>3240</v>
      </c>
      <c r="D271" s="57" t="s">
        <v>208</v>
      </c>
      <c r="E271" s="71">
        <v>83400</v>
      </c>
    </row>
    <row r="280" ht="12.75">
      <c r="E280" s="71" t="s">
        <v>24</v>
      </c>
    </row>
    <row r="281" spans="4:5" ht="12.75">
      <c r="D281" s="7" t="s">
        <v>455</v>
      </c>
      <c r="E281" s="71" t="s">
        <v>526</v>
      </c>
    </row>
    <row r="282" spans="4:5" ht="12.75">
      <c r="D282" s="9" t="s">
        <v>10</v>
      </c>
      <c r="E282" s="71" t="s">
        <v>155</v>
      </c>
    </row>
    <row r="283" spans="4:5" ht="12.75">
      <c r="D283" s="2"/>
      <c r="E283" s="72" t="s">
        <v>527</v>
      </c>
    </row>
    <row r="284" spans="1:5" ht="12.75">
      <c r="A284" s="1" t="s">
        <v>0</v>
      </c>
      <c r="B284" s="1" t="s">
        <v>4</v>
      </c>
      <c r="C284" s="1" t="s">
        <v>5</v>
      </c>
      <c r="D284" s="1" t="s">
        <v>6</v>
      </c>
      <c r="E284" s="74" t="s">
        <v>7</v>
      </c>
    </row>
    <row r="285" spans="1:5" ht="12.75">
      <c r="A285" s="7">
        <v>750</v>
      </c>
      <c r="D285" s="5" t="s">
        <v>377</v>
      </c>
      <c r="E285" s="84">
        <f>E296+E286</f>
        <v>1476518</v>
      </c>
    </row>
    <row r="286" spans="1:5" ht="12.75">
      <c r="A286" s="7"/>
      <c r="B286" s="52" t="s">
        <v>71</v>
      </c>
      <c r="C286" s="53"/>
      <c r="D286" s="65" t="s">
        <v>72</v>
      </c>
      <c r="E286" s="84">
        <f>SUM(E287:E295)</f>
        <v>92594</v>
      </c>
    </row>
    <row r="287" spans="1:5" ht="12.75">
      <c r="A287" s="7"/>
      <c r="B287" s="52"/>
      <c r="C287" s="69">
        <v>3030</v>
      </c>
      <c r="D287" s="68" t="s">
        <v>331</v>
      </c>
      <c r="E287" s="102">
        <v>6000</v>
      </c>
    </row>
    <row r="288" spans="1:5" ht="12.75">
      <c r="A288" s="7"/>
      <c r="C288" s="6">
        <v>4010</v>
      </c>
      <c r="D288" t="s">
        <v>42</v>
      </c>
      <c r="E288" s="102">
        <v>65000</v>
      </c>
    </row>
    <row r="289" spans="1:5" ht="12.75">
      <c r="A289" s="7"/>
      <c r="C289" s="6">
        <v>4040</v>
      </c>
      <c r="D289" t="s">
        <v>43</v>
      </c>
      <c r="E289" s="102">
        <v>4900</v>
      </c>
    </row>
    <row r="290" spans="1:5" ht="12.75">
      <c r="A290" s="7"/>
      <c r="C290" s="6">
        <v>4110</v>
      </c>
      <c r="D290" t="s">
        <v>44</v>
      </c>
      <c r="E290" s="102">
        <v>10300</v>
      </c>
    </row>
    <row r="291" spans="1:5" ht="12.75">
      <c r="A291" s="7"/>
      <c r="C291" s="6">
        <v>4120</v>
      </c>
      <c r="D291" t="s">
        <v>435</v>
      </c>
      <c r="E291" s="102">
        <v>1500</v>
      </c>
    </row>
    <row r="292" spans="1:5" ht="12.75">
      <c r="A292" s="7"/>
      <c r="C292" s="6">
        <v>4170</v>
      </c>
      <c r="D292" t="s">
        <v>209</v>
      </c>
      <c r="E292" s="102">
        <v>700</v>
      </c>
    </row>
    <row r="293" spans="1:5" ht="12.75">
      <c r="A293" s="7"/>
      <c r="C293" s="6">
        <v>4280</v>
      </c>
      <c r="D293" t="s">
        <v>223</v>
      </c>
      <c r="E293" s="102">
        <v>500</v>
      </c>
    </row>
    <row r="294" spans="1:5" ht="12.75">
      <c r="A294" s="7"/>
      <c r="C294" s="6">
        <v>4440</v>
      </c>
      <c r="D294" t="s">
        <v>53</v>
      </c>
      <c r="E294" s="102">
        <v>2494</v>
      </c>
    </row>
    <row r="295" spans="1:5" ht="12.75">
      <c r="A295" s="7"/>
      <c r="C295" s="6">
        <v>4710</v>
      </c>
      <c r="D295" t="s">
        <v>425</v>
      </c>
      <c r="E295" s="102">
        <v>1200</v>
      </c>
    </row>
    <row r="296" spans="1:5" s="5" customFormat="1" ht="12.75">
      <c r="A296" s="7"/>
      <c r="B296" s="7">
        <v>75085</v>
      </c>
      <c r="C296" s="7"/>
      <c r="D296" s="5" t="s">
        <v>376</v>
      </c>
      <c r="E296" s="84">
        <f>SUM(E297:E314)</f>
        <v>1383924</v>
      </c>
    </row>
    <row r="297" spans="1:5" s="5" customFormat="1" ht="12.75">
      <c r="A297" s="7"/>
      <c r="B297" s="7"/>
      <c r="C297" s="6">
        <v>3020</v>
      </c>
      <c r="D297" t="s">
        <v>41</v>
      </c>
      <c r="E297" s="87">
        <v>6000</v>
      </c>
    </row>
    <row r="298" spans="3:5" ht="12.75">
      <c r="C298" s="6">
        <v>4010</v>
      </c>
      <c r="D298" t="s">
        <v>42</v>
      </c>
      <c r="E298" s="71">
        <v>940000</v>
      </c>
    </row>
    <row r="299" spans="1:5" ht="12.75">
      <c r="A299"/>
      <c r="B299"/>
      <c r="C299" s="6">
        <v>4040</v>
      </c>
      <c r="D299" t="s">
        <v>43</v>
      </c>
      <c r="E299" s="71">
        <v>76000</v>
      </c>
    </row>
    <row r="300" spans="1:5" ht="12.75">
      <c r="A300"/>
      <c r="B300"/>
      <c r="C300" s="6">
        <v>4110</v>
      </c>
      <c r="D300" t="s">
        <v>44</v>
      </c>
      <c r="E300" s="71">
        <v>180300</v>
      </c>
    </row>
    <row r="301" spans="1:5" ht="12.75">
      <c r="A301"/>
      <c r="B301"/>
      <c r="C301" s="6">
        <v>4120</v>
      </c>
      <c r="D301" t="s">
        <v>435</v>
      </c>
      <c r="E301" s="71">
        <v>23700</v>
      </c>
    </row>
    <row r="302" spans="1:5" ht="12.75">
      <c r="A302"/>
      <c r="B302"/>
      <c r="C302" s="6">
        <v>4170</v>
      </c>
      <c r="D302" t="s">
        <v>209</v>
      </c>
      <c r="E302" s="71">
        <v>5300</v>
      </c>
    </row>
    <row r="303" spans="1:5" ht="12.75">
      <c r="A303"/>
      <c r="B303"/>
      <c r="C303" s="6">
        <v>4210</v>
      </c>
      <c r="D303" t="s">
        <v>47</v>
      </c>
      <c r="E303" s="71">
        <v>30000</v>
      </c>
    </row>
    <row r="304" spans="1:5" ht="12.75">
      <c r="A304"/>
      <c r="B304"/>
      <c r="C304" s="6">
        <v>4260</v>
      </c>
      <c r="D304" t="s">
        <v>48</v>
      </c>
      <c r="E304" s="71">
        <v>32000</v>
      </c>
    </row>
    <row r="305" spans="1:5" ht="12.75">
      <c r="A305"/>
      <c r="B305"/>
      <c r="C305" s="6">
        <v>4270</v>
      </c>
      <c r="D305" t="s">
        <v>49</v>
      </c>
      <c r="E305" s="71">
        <v>5000</v>
      </c>
    </row>
    <row r="306" spans="1:5" ht="12.75">
      <c r="A306"/>
      <c r="B306"/>
      <c r="C306" s="6">
        <v>4280</v>
      </c>
      <c r="D306" t="s">
        <v>223</v>
      </c>
      <c r="E306" s="71">
        <v>2500</v>
      </c>
    </row>
    <row r="307" spans="1:5" ht="12.75">
      <c r="A307"/>
      <c r="B307"/>
      <c r="C307" s="6">
        <v>4300</v>
      </c>
      <c r="D307" t="s">
        <v>50</v>
      </c>
      <c r="E307" s="71">
        <v>30000</v>
      </c>
    </row>
    <row r="308" spans="1:5" ht="12.75">
      <c r="A308"/>
      <c r="B308"/>
      <c r="C308" s="6">
        <v>4360</v>
      </c>
      <c r="D308" t="s">
        <v>287</v>
      </c>
      <c r="E308" s="71">
        <v>11000</v>
      </c>
    </row>
    <row r="309" spans="1:5" ht="12.75">
      <c r="A309"/>
      <c r="B309"/>
      <c r="C309" s="6">
        <v>4410</v>
      </c>
      <c r="D309" t="s">
        <v>51</v>
      </c>
      <c r="E309" s="71">
        <v>3000</v>
      </c>
    </row>
    <row r="310" spans="1:5" ht="12.75">
      <c r="A310"/>
      <c r="B310"/>
      <c r="C310" s="6">
        <v>4430</v>
      </c>
      <c r="D310" t="s">
        <v>52</v>
      </c>
      <c r="E310" s="71">
        <v>5000</v>
      </c>
    </row>
    <row r="311" spans="1:5" ht="12.75">
      <c r="A311"/>
      <c r="B311"/>
      <c r="C311" s="6">
        <v>4440</v>
      </c>
      <c r="D311" t="s">
        <v>53</v>
      </c>
      <c r="E311" s="71">
        <v>26331</v>
      </c>
    </row>
    <row r="312" spans="1:5" ht="12.75">
      <c r="A312"/>
      <c r="B312"/>
      <c r="C312" s="6">
        <v>4700</v>
      </c>
      <c r="D312" t="s">
        <v>229</v>
      </c>
      <c r="E312" s="71">
        <v>3000</v>
      </c>
    </row>
    <row r="313" spans="1:4" ht="12.75">
      <c r="A313"/>
      <c r="B313"/>
      <c r="D313" t="s">
        <v>230</v>
      </c>
    </row>
    <row r="314" spans="1:5" ht="12.75">
      <c r="A314"/>
      <c r="B314"/>
      <c r="C314" s="6">
        <v>4710</v>
      </c>
      <c r="D314" t="s">
        <v>425</v>
      </c>
      <c r="E314" s="71">
        <v>4793</v>
      </c>
    </row>
    <row r="315" spans="1:5" s="55" customFormat="1" ht="12.75">
      <c r="A315" s="56">
        <v>801</v>
      </c>
      <c r="B315" s="56"/>
      <c r="C315" s="56"/>
      <c r="D315" s="55" t="s">
        <v>11</v>
      </c>
      <c r="E315" s="85">
        <f>E316+E322</f>
        <v>366134</v>
      </c>
    </row>
    <row r="316" spans="1:5" s="5" customFormat="1" ht="12.75">
      <c r="A316" s="7"/>
      <c r="B316" s="7">
        <v>80113</v>
      </c>
      <c r="C316" s="7"/>
      <c r="D316" s="5" t="s">
        <v>156</v>
      </c>
      <c r="E316" s="84">
        <f>SUM(E317:E321)</f>
        <v>18000</v>
      </c>
    </row>
    <row r="317" spans="1:5" s="5" customFormat="1" ht="12.75">
      <c r="A317" s="7"/>
      <c r="B317" s="7"/>
      <c r="C317" s="6">
        <v>4170</v>
      </c>
      <c r="D317" t="s">
        <v>209</v>
      </c>
      <c r="E317" s="86">
        <v>2000</v>
      </c>
    </row>
    <row r="318" spans="1:5" s="5" customFormat="1" ht="12.75">
      <c r="A318" s="7"/>
      <c r="B318" s="7"/>
      <c r="C318" s="6">
        <v>4210</v>
      </c>
      <c r="D318" t="s">
        <v>47</v>
      </c>
      <c r="E318" s="86">
        <v>8000</v>
      </c>
    </row>
    <row r="319" spans="1:5" s="5" customFormat="1" ht="12.75">
      <c r="A319" s="7"/>
      <c r="B319" s="7"/>
      <c r="C319" s="6">
        <v>4270</v>
      </c>
      <c r="D319" t="s">
        <v>49</v>
      </c>
      <c r="E319" s="86">
        <v>2500</v>
      </c>
    </row>
    <row r="320" spans="1:5" s="5" customFormat="1" ht="12.75">
      <c r="A320" s="7"/>
      <c r="B320" s="7"/>
      <c r="C320" s="6">
        <v>4300</v>
      </c>
      <c r="D320" t="s">
        <v>50</v>
      </c>
      <c r="E320" s="86">
        <v>2000</v>
      </c>
    </row>
    <row r="321" spans="3:5" ht="12.75">
      <c r="C321" s="6">
        <v>4430</v>
      </c>
      <c r="D321" t="s">
        <v>52</v>
      </c>
      <c r="E321" s="86">
        <v>3500</v>
      </c>
    </row>
    <row r="322" spans="1:5" s="5" customFormat="1" ht="12.75">
      <c r="A322" s="7"/>
      <c r="B322" s="7">
        <v>80195</v>
      </c>
      <c r="C322" s="7"/>
      <c r="D322" s="5" t="s">
        <v>1</v>
      </c>
      <c r="E322" s="84">
        <f>SUM(E323:E326)</f>
        <v>348134</v>
      </c>
    </row>
    <row r="323" spans="3:5" ht="12.75">
      <c r="C323" s="6">
        <v>4210</v>
      </c>
      <c r="D323" t="s">
        <v>47</v>
      </c>
      <c r="E323" s="71">
        <v>5500</v>
      </c>
    </row>
    <row r="324" spans="3:5" ht="12.75">
      <c r="C324" s="6">
        <v>4300</v>
      </c>
      <c r="D324" t="s">
        <v>50</v>
      </c>
      <c r="E324" s="71">
        <v>3500</v>
      </c>
    </row>
    <row r="325" spans="3:5" ht="12.75">
      <c r="C325" s="6">
        <v>4360</v>
      </c>
      <c r="D325" t="s">
        <v>287</v>
      </c>
      <c r="E325" s="71">
        <v>3000</v>
      </c>
    </row>
    <row r="326" spans="3:5" ht="12.75">
      <c r="C326" s="6">
        <v>4440</v>
      </c>
      <c r="D326" t="s">
        <v>53</v>
      </c>
      <c r="E326" s="71">
        <v>336134</v>
      </c>
    </row>
    <row r="327" spans="1:5" ht="12.75">
      <c r="A327" s="7"/>
      <c r="D327" s="57"/>
      <c r="E327" s="87"/>
    </row>
    <row r="328" spans="1:5" ht="12.75">
      <c r="A328" s="7"/>
      <c r="D328" s="57"/>
      <c r="E328" s="87"/>
    </row>
    <row r="329" spans="1:5" ht="12.75">
      <c r="A329" s="7"/>
      <c r="D329" s="68"/>
      <c r="E329" s="87"/>
    </row>
    <row r="330" spans="1:5" ht="12.75">
      <c r="A330" s="7"/>
      <c r="D330" s="68"/>
      <c r="E330" s="87"/>
    </row>
    <row r="331" spans="1:5" ht="12.75">
      <c r="A331" s="7"/>
      <c r="D331" s="68"/>
      <c r="E331" s="87"/>
    </row>
    <row r="332" spans="1:5" ht="12.75">
      <c r="A332" s="7"/>
      <c r="D332" s="68"/>
      <c r="E332" s="87"/>
    </row>
    <row r="333" spans="1:5" ht="12.75">
      <c r="A333" s="7"/>
      <c r="D333" s="68"/>
      <c r="E333" s="87"/>
    </row>
    <row r="334" spans="1:5" ht="12.75">
      <c r="A334" s="7"/>
      <c r="E334" s="84"/>
    </row>
    <row r="335" spans="1:5" ht="12.75">
      <c r="A335" s="7"/>
      <c r="E335" s="84"/>
    </row>
    <row r="336" spans="1:5" ht="12.75">
      <c r="A336" s="7"/>
      <c r="E336" s="84"/>
    </row>
    <row r="337" spans="1:5" ht="12.75">
      <c r="A337" s="7"/>
      <c r="E337" s="84"/>
    </row>
    <row r="338" spans="1:5" ht="12.75">
      <c r="A338" s="7"/>
      <c r="E338" s="84"/>
    </row>
    <row r="339" spans="1:5" ht="12.75">
      <c r="A339" s="7"/>
      <c r="E339" s="84"/>
    </row>
    <row r="340" ht="12.75">
      <c r="E340" s="71" t="s">
        <v>27</v>
      </c>
    </row>
    <row r="341" spans="4:5" ht="12.75">
      <c r="D341" s="7" t="s">
        <v>455</v>
      </c>
      <c r="E341" s="71" t="s">
        <v>526</v>
      </c>
    </row>
    <row r="342" spans="4:5" ht="12.75">
      <c r="D342" s="9" t="s">
        <v>12</v>
      </c>
      <c r="E342" s="71" t="s">
        <v>155</v>
      </c>
    </row>
    <row r="343" spans="4:5" ht="12.75">
      <c r="D343" s="2"/>
      <c r="E343" s="72" t="s">
        <v>527</v>
      </c>
    </row>
    <row r="344" ht="12.75">
      <c r="D344" s="2"/>
    </row>
    <row r="345" spans="1:5" ht="12.75">
      <c r="A345" s="1" t="s">
        <v>0</v>
      </c>
      <c r="B345" s="1" t="s">
        <v>4</v>
      </c>
      <c r="C345" s="1" t="s">
        <v>5</v>
      </c>
      <c r="D345" s="1" t="s">
        <v>6</v>
      </c>
      <c r="E345" s="74" t="s">
        <v>7</v>
      </c>
    </row>
    <row r="346" spans="1:5" ht="12.75">
      <c r="A346" s="7">
        <v>852</v>
      </c>
      <c r="B346" s="7"/>
      <c r="C346" s="7"/>
      <c r="D346" s="5" t="s">
        <v>186</v>
      </c>
      <c r="E346" s="84">
        <f>E347+E357</f>
        <v>502600</v>
      </c>
    </row>
    <row r="347" spans="2:5" ht="12.75">
      <c r="B347" s="6">
        <v>85203</v>
      </c>
      <c r="D347" t="s">
        <v>152</v>
      </c>
      <c r="E347" s="86">
        <f>SUM(E348:E355)</f>
        <v>37000</v>
      </c>
    </row>
    <row r="348" spans="3:5" ht="12.75">
      <c r="C348" s="6">
        <v>4110</v>
      </c>
      <c r="D348" t="s">
        <v>44</v>
      </c>
      <c r="E348" s="86">
        <v>2200</v>
      </c>
    </row>
    <row r="349" spans="3:5" ht="12.75">
      <c r="C349" s="6">
        <v>4120</v>
      </c>
      <c r="D349" t="s">
        <v>435</v>
      </c>
      <c r="E349" s="86">
        <v>300</v>
      </c>
    </row>
    <row r="350" spans="3:5" ht="12.75">
      <c r="C350" s="6">
        <v>4170</v>
      </c>
      <c r="D350" t="s">
        <v>209</v>
      </c>
      <c r="E350" s="86">
        <v>12000</v>
      </c>
    </row>
    <row r="351" spans="3:5" ht="12.75">
      <c r="C351" s="6">
        <v>4210</v>
      </c>
      <c r="D351" t="s">
        <v>47</v>
      </c>
      <c r="E351" s="86">
        <v>5200</v>
      </c>
    </row>
    <row r="352" spans="1:5" ht="12.75">
      <c r="A352" s="7"/>
      <c r="C352" s="6">
        <v>4220</v>
      </c>
      <c r="D352" t="s">
        <v>56</v>
      </c>
      <c r="E352" s="86">
        <v>10000</v>
      </c>
    </row>
    <row r="353" spans="1:5" ht="12.75">
      <c r="A353" s="7"/>
      <c r="C353" s="6">
        <v>4260</v>
      </c>
      <c r="D353" t="s">
        <v>48</v>
      </c>
      <c r="E353" s="86">
        <v>5000</v>
      </c>
    </row>
    <row r="354" spans="1:5" ht="12.75">
      <c r="A354" s="7"/>
      <c r="C354" s="6">
        <v>4360</v>
      </c>
      <c r="D354" t="s">
        <v>287</v>
      </c>
      <c r="E354" s="86">
        <v>1300</v>
      </c>
    </row>
    <row r="355" spans="1:5" ht="12.75">
      <c r="A355" s="7"/>
      <c r="C355" s="6">
        <v>4430</v>
      </c>
      <c r="D355" t="s">
        <v>52</v>
      </c>
      <c r="E355" s="86">
        <v>1000</v>
      </c>
    </row>
    <row r="356" spans="1:5" ht="12.75">
      <c r="A356" s="7"/>
      <c r="E356" s="84"/>
    </row>
    <row r="357" spans="1:5" s="5" customFormat="1" ht="12.75">
      <c r="A357" s="7">
        <v>852</v>
      </c>
      <c r="B357" s="7"/>
      <c r="C357" s="7"/>
      <c r="D357" s="5" t="s">
        <v>185</v>
      </c>
      <c r="E357" s="84">
        <f>SUM(E358)</f>
        <v>465600</v>
      </c>
    </row>
    <row r="358" spans="2:5" ht="12.75">
      <c r="B358" s="6">
        <v>85203</v>
      </c>
      <c r="D358" t="s">
        <v>152</v>
      </c>
      <c r="E358" s="71">
        <f>SUM(E359:E376)</f>
        <v>465600</v>
      </c>
    </row>
    <row r="359" spans="3:5" ht="12.75">
      <c r="C359" s="6">
        <v>4010</v>
      </c>
      <c r="D359" t="s">
        <v>42</v>
      </c>
      <c r="E359" s="71">
        <v>290000</v>
      </c>
    </row>
    <row r="360" spans="3:5" ht="12.75">
      <c r="C360" s="6">
        <v>4040</v>
      </c>
      <c r="D360" t="s">
        <v>43</v>
      </c>
      <c r="E360" s="71">
        <v>21342</v>
      </c>
    </row>
    <row r="361" spans="3:5" ht="12.75">
      <c r="C361" s="6">
        <v>4110</v>
      </c>
      <c r="D361" t="s">
        <v>44</v>
      </c>
      <c r="E361" s="71">
        <v>56000</v>
      </c>
    </row>
    <row r="362" spans="3:5" ht="12.75">
      <c r="C362" s="6">
        <v>4120</v>
      </c>
      <c r="D362" t="s">
        <v>435</v>
      </c>
      <c r="E362" s="71">
        <v>8000</v>
      </c>
    </row>
    <row r="363" spans="3:5" ht="12.75">
      <c r="C363" s="6">
        <v>4210</v>
      </c>
      <c r="D363" t="s">
        <v>47</v>
      </c>
      <c r="E363" s="71">
        <v>6000</v>
      </c>
    </row>
    <row r="364" spans="3:5" ht="12.75">
      <c r="C364" s="6">
        <v>4220</v>
      </c>
      <c r="D364" t="s">
        <v>56</v>
      </c>
      <c r="E364" s="71">
        <v>20000</v>
      </c>
    </row>
    <row r="365" spans="3:5" ht="12.75">
      <c r="C365" s="6">
        <v>4260</v>
      </c>
      <c r="D365" t="s">
        <v>48</v>
      </c>
      <c r="E365" s="71">
        <v>20000</v>
      </c>
    </row>
    <row r="366" spans="3:5" ht="12.75">
      <c r="C366" s="6">
        <v>4270</v>
      </c>
      <c r="D366" t="s">
        <v>49</v>
      </c>
      <c r="E366" s="71">
        <v>3000</v>
      </c>
    </row>
    <row r="367" spans="3:5" ht="12.75">
      <c r="C367" s="6">
        <v>4280</v>
      </c>
      <c r="D367" t="s">
        <v>223</v>
      </c>
      <c r="E367" s="71">
        <v>500</v>
      </c>
    </row>
    <row r="368" spans="3:5" ht="12.75">
      <c r="C368" s="6">
        <v>4300</v>
      </c>
      <c r="D368" t="s">
        <v>50</v>
      </c>
      <c r="E368" s="71">
        <v>19000</v>
      </c>
    </row>
    <row r="369" spans="3:5" ht="12.75">
      <c r="C369" s="6">
        <v>4360</v>
      </c>
      <c r="D369" t="s">
        <v>287</v>
      </c>
      <c r="E369" s="71">
        <v>1550</v>
      </c>
    </row>
    <row r="370" spans="1:5" ht="12.75">
      <c r="A370"/>
      <c r="B370"/>
      <c r="C370" s="6">
        <v>4410</v>
      </c>
      <c r="D370" t="s">
        <v>51</v>
      </c>
      <c r="E370" s="71">
        <v>2000</v>
      </c>
    </row>
    <row r="371" spans="1:5" ht="12.75">
      <c r="A371"/>
      <c r="B371"/>
      <c r="C371" s="6">
        <v>4430</v>
      </c>
      <c r="D371" t="s">
        <v>52</v>
      </c>
      <c r="E371" s="71">
        <v>2700</v>
      </c>
    </row>
    <row r="372" spans="1:5" ht="12.75">
      <c r="A372"/>
      <c r="B372"/>
      <c r="C372" s="6">
        <v>4440</v>
      </c>
      <c r="D372" t="s">
        <v>53</v>
      </c>
      <c r="E372" s="71">
        <v>9008</v>
      </c>
    </row>
    <row r="373" spans="1:5" ht="12.75">
      <c r="A373"/>
      <c r="B373"/>
      <c r="C373" s="6">
        <v>4480</v>
      </c>
      <c r="D373" t="s">
        <v>61</v>
      </c>
      <c r="E373" s="71">
        <v>2500</v>
      </c>
    </row>
    <row r="374" spans="1:5" ht="12.75">
      <c r="A374"/>
      <c r="B374"/>
      <c r="C374" s="6">
        <v>4700</v>
      </c>
      <c r="D374" t="s">
        <v>229</v>
      </c>
      <c r="E374" s="71">
        <v>2000</v>
      </c>
    </row>
    <row r="375" spans="1:4" ht="12.75">
      <c r="A375"/>
      <c r="B375"/>
      <c r="D375" t="s">
        <v>230</v>
      </c>
    </row>
    <row r="376" spans="1:5" ht="12.75">
      <c r="A376"/>
      <c r="B376"/>
      <c r="C376" s="6">
        <v>4710</v>
      </c>
      <c r="D376" t="s">
        <v>425</v>
      </c>
      <c r="E376" s="71">
        <v>2000</v>
      </c>
    </row>
    <row r="394" ht="12.75">
      <c r="E394" s="71" t="s">
        <v>25</v>
      </c>
    </row>
    <row r="395" ht="12.75">
      <c r="E395" s="71" t="s">
        <v>526</v>
      </c>
    </row>
    <row r="396" spans="4:5" ht="12.75">
      <c r="D396" s="7" t="s">
        <v>455</v>
      </c>
      <c r="E396" s="71" t="s">
        <v>155</v>
      </c>
    </row>
    <row r="397" spans="4:5" ht="12.75">
      <c r="D397" s="7" t="s">
        <v>14</v>
      </c>
      <c r="E397" s="72" t="s">
        <v>527</v>
      </c>
    </row>
    <row r="398" spans="1:5" ht="12.75">
      <c r="A398" s="1" t="s">
        <v>0</v>
      </c>
      <c r="B398" s="1" t="s">
        <v>4</v>
      </c>
      <c r="C398" s="1" t="s">
        <v>5</v>
      </c>
      <c r="D398" s="1" t="s">
        <v>6</v>
      </c>
      <c r="E398" s="74" t="s">
        <v>7</v>
      </c>
    </row>
    <row r="399" spans="1:5" s="5" customFormat="1" ht="12.75">
      <c r="A399" s="7">
        <v>852</v>
      </c>
      <c r="B399" s="7"/>
      <c r="C399" s="7"/>
      <c r="D399" s="5" t="s">
        <v>183</v>
      </c>
      <c r="E399" s="84">
        <f>E406+E412+E439+E465+E400+E499+E410+E403+E451+E471+E436+E479+E487+E494+E468</f>
        <v>7074140.75</v>
      </c>
    </row>
    <row r="400" spans="1:5" s="2" customFormat="1" ht="12.75">
      <c r="A400" s="9"/>
      <c r="B400" s="9">
        <v>85202</v>
      </c>
      <c r="C400" s="9"/>
      <c r="D400" s="2" t="s">
        <v>191</v>
      </c>
      <c r="E400" s="85">
        <f>E401</f>
        <v>1250000</v>
      </c>
    </row>
    <row r="401" spans="1:5" s="2" customFormat="1" ht="12.75">
      <c r="A401" s="9"/>
      <c r="B401" s="9"/>
      <c r="C401" s="9">
        <v>4330</v>
      </c>
      <c r="D401" s="2" t="s">
        <v>206</v>
      </c>
      <c r="E401" s="86">
        <v>1250000</v>
      </c>
    </row>
    <row r="402" spans="1:5" s="5" customFormat="1" ht="13.5" customHeight="1">
      <c r="A402" s="7"/>
      <c r="B402" s="7"/>
      <c r="C402" s="6"/>
      <c r="D402" t="s">
        <v>207</v>
      </c>
      <c r="E402" s="86"/>
    </row>
    <row r="403" spans="1:5" s="5" customFormat="1" ht="13.5" customHeight="1">
      <c r="A403" s="7"/>
      <c r="B403" s="31" t="s">
        <v>366</v>
      </c>
      <c r="C403" s="60"/>
      <c r="D403" s="46" t="s">
        <v>367</v>
      </c>
      <c r="E403" s="109">
        <f>SUM(E404:E405)</f>
        <v>2000</v>
      </c>
    </row>
    <row r="404" spans="1:5" s="5" customFormat="1" ht="13.5" customHeight="1">
      <c r="A404" s="7"/>
      <c r="B404" s="59"/>
      <c r="C404" s="6">
        <v>4210</v>
      </c>
      <c r="D404" t="s">
        <v>47</v>
      </c>
      <c r="E404" s="101">
        <v>1000</v>
      </c>
    </row>
    <row r="405" spans="1:5" s="5" customFormat="1" ht="13.5" customHeight="1">
      <c r="A405" s="7"/>
      <c r="B405" s="59"/>
      <c r="C405" s="6">
        <v>4300</v>
      </c>
      <c r="D405" t="s">
        <v>50</v>
      </c>
      <c r="E405" s="101">
        <v>1000</v>
      </c>
    </row>
    <row r="406" spans="2:5" ht="12.75">
      <c r="B406" s="6">
        <v>85214</v>
      </c>
      <c r="D406" t="s">
        <v>258</v>
      </c>
      <c r="E406" s="85">
        <f>SUM(E408:E409)</f>
        <v>832000</v>
      </c>
    </row>
    <row r="407" ht="12.75">
      <c r="D407" t="s">
        <v>216</v>
      </c>
    </row>
    <row r="408" spans="3:5" ht="12.75">
      <c r="C408" s="6">
        <v>3110</v>
      </c>
      <c r="D408" t="s">
        <v>58</v>
      </c>
      <c r="E408" s="71">
        <v>817000</v>
      </c>
    </row>
    <row r="409" spans="3:5" ht="12.75">
      <c r="C409" s="6">
        <v>4300</v>
      </c>
      <c r="D409" t="s">
        <v>50</v>
      </c>
      <c r="E409" s="71">
        <v>15000</v>
      </c>
    </row>
    <row r="410" spans="2:5" ht="12.75">
      <c r="B410" s="6">
        <v>85216</v>
      </c>
      <c r="D410" t="s">
        <v>261</v>
      </c>
      <c r="E410" s="85">
        <f>SUM(E411:E411)</f>
        <v>616667</v>
      </c>
    </row>
    <row r="411" spans="3:5" ht="12.75">
      <c r="C411" s="6">
        <v>3110</v>
      </c>
      <c r="D411" t="s">
        <v>58</v>
      </c>
      <c r="E411" s="71">
        <v>616667</v>
      </c>
    </row>
    <row r="412" spans="2:5" ht="12.75">
      <c r="B412" s="6">
        <v>85219</v>
      </c>
      <c r="D412" t="s">
        <v>281</v>
      </c>
      <c r="E412" s="85">
        <f>SUM(E413:E434)</f>
        <v>1850194</v>
      </c>
    </row>
    <row r="413" spans="3:5" ht="12.75">
      <c r="C413" s="6">
        <v>3020</v>
      </c>
      <c r="D413" t="s">
        <v>41</v>
      </c>
      <c r="E413" s="71">
        <v>47106</v>
      </c>
    </row>
    <row r="414" spans="1:5" ht="12.75">
      <c r="A414"/>
      <c r="B414"/>
      <c r="C414" s="6">
        <v>4010</v>
      </c>
      <c r="D414" t="s">
        <v>42</v>
      </c>
      <c r="E414" s="71">
        <v>1265844</v>
      </c>
    </row>
    <row r="415" spans="1:5" ht="12.75">
      <c r="A415"/>
      <c r="B415"/>
      <c r="C415" s="6">
        <v>4040</v>
      </c>
      <c r="D415" t="s">
        <v>43</v>
      </c>
      <c r="E415" s="71">
        <v>92077</v>
      </c>
    </row>
    <row r="416" spans="1:5" ht="12.75">
      <c r="A416"/>
      <c r="B416"/>
      <c r="C416" s="6">
        <v>4110</v>
      </c>
      <c r="D416" t="s">
        <v>44</v>
      </c>
      <c r="E416" s="71">
        <v>229300</v>
      </c>
    </row>
    <row r="417" spans="1:5" ht="12.75">
      <c r="A417"/>
      <c r="B417"/>
      <c r="C417" s="6">
        <v>4120</v>
      </c>
      <c r="D417" t="s">
        <v>435</v>
      </c>
      <c r="E417" s="71">
        <v>27200</v>
      </c>
    </row>
    <row r="418" spans="1:5" ht="12.75">
      <c r="A418"/>
      <c r="B418"/>
      <c r="C418" s="6">
        <v>4140</v>
      </c>
      <c r="D418" t="s">
        <v>315</v>
      </c>
      <c r="E418" s="71">
        <v>100</v>
      </c>
    </row>
    <row r="419" spans="1:5" ht="12.75">
      <c r="A419"/>
      <c r="B419"/>
      <c r="C419" s="6">
        <v>4170</v>
      </c>
      <c r="D419" t="s">
        <v>209</v>
      </c>
      <c r="E419" s="71">
        <v>27000</v>
      </c>
    </row>
    <row r="420" spans="1:5" ht="12.75">
      <c r="A420"/>
      <c r="B420"/>
      <c r="C420" s="6">
        <v>4210</v>
      </c>
      <c r="D420" t="s">
        <v>47</v>
      </c>
      <c r="E420" s="71">
        <v>25000</v>
      </c>
    </row>
    <row r="421" spans="1:5" ht="12.75">
      <c r="A421"/>
      <c r="B421"/>
      <c r="C421" s="6">
        <v>4260</v>
      </c>
      <c r="D421" t="s">
        <v>48</v>
      </c>
      <c r="E421" s="71">
        <v>25000</v>
      </c>
    </row>
    <row r="422" spans="1:5" ht="12.75">
      <c r="A422"/>
      <c r="B422"/>
      <c r="C422" s="6">
        <v>4270</v>
      </c>
      <c r="D422" t="s">
        <v>49</v>
      </c>
      <c r="E422" s="71">
        <v>3000</v>
      </c>
    </row>
    <row r="423" spans="1:5" ht="12.75">
      <c r="A423"/>
      <c r="B423"/>
      <c r="C423" s="6">
        <v>4280</v>
      </c>
      <c r="D423" t="s">
        <v>223</v>
      </c>
      <c r="E423" s="71">
        <v>1000</v>
      </c>
    </row>
    <row r="424" spans="1:5" ht="12.75">
      <c r="A424"/>
      <c r="B424"/>
      <c r="C424" s="6">
        <v>4300</v>
      </c>
      <c r="D424" t="s">
        <v>50</v>
      </c>
      <c r="E424" s="71">
        <v>34432</v>
      </c>
    </row>
    <row r="425" spans="1:5" ht="12.75">
      <c r="A425"/>
      <c r="B425"/>
      <c r="C425" s="6">
        <v>4360</v>
      </c>
      <c r="D425" t="s">
        <v>287</v>
      </c>
      <c r="E425" s="71">
        <v>16234</v>
      </c>
    </row>
    <row r="426" spans="1:5" ht="12.75">
      <c r="A426"/>
      <c r="B426"/>
      <c r="C426" s="6">
        <v>4400</v>
      </c>
      <c r="D426" t="s">
        <v>246</v>
      </c>
      <c r="E426" s="71">
        <v>1000</v>
      </c>
    </row>
    <row r="427" spans="1:4" ht="12.75">
      <c r="A427"/>
      <c r="B427"/>
      <c r="D427" t="s">
        <v>236</v>
      </c>
    </row>
    <row r="428" spans="1:5" ht="12.75">
      <c r="A428"/>
      <c r="B428"/>
      <c r="C428" s="6">
        <v>4410</v>
      </c>
      <c r="D428" t="s">
        <v>51</v>
      </c>
      <c r="E428" s="71">
        <v>2000</v>
      </c>
    </row>
    <row r="429" spans="1:5" ht="12.75">
      <c r="A429"/>
      <c r="B429"/>
      <c r="C429" s="6">
        <v>4430</v>
      </c>
      <c r="D429" t="s">
        <v>52</v>
      </c>
      <c r="E429" s="71">
        <v>4000</v>
      </c>
    </row>
    <row r="430" spans="1:5" ht="12.75">
      <c r="A430"/>
      <c r="C430" s="6">
        <v>4440</v>
      </c>
      <c r="D430" t="s">
        <v>53</v>
      </c>
      <c r="E430" s="71">
        <v>42291</v>
      </c>
    </row>
    <row r="431" spans="1:5" ht="12.75">
      <c r="A431"/>
      <c r="C431" s="6">
        <v>4480</v>
      </c>
      <c r="D431" t="s">
        <v>61</v>
      </c>
      <c r="E431" s="71">
        <v>4110</v>
      </c>
    </row>
    <row r="432" spans="1:5" ht="12.75">
      <c r="A432"/>
      <c r="C432" s="6">
        <v>4520</v>
      </c>
      <c r="D432" t="s">
        <v>319</v>
      </c>
      <c r="E432" s="71">
        <v>1000</v>
      </c>
    </row>
    <row r="433" spans="1:5" ht="12.75">
      <c r="A433"/>
      <c r="C433" s="6">
        <v>4700</v>
      </c>
      <c r="D433" t="s">
        <v>226</v>
      </c>
      <c r="E433" s="71">
        <v>2500</v>
      </c>
    </row>
    <row r="434" spans="1:4" ht="12.75">
      <c r="A434"/>
      <c r="D434" t="s">
        <v>227</v>
      </c>
    </row>
    <row r="435" ht="12.75">
      <c r="A435"/>
    </row>
    <row r="436" spans="1:5" ht="12.75">
      <c r="A436"/>
      <c r="B436" s="6">
        <v>85219</v>
      </c>
      <c r="D436" t="s">
        <v>490</v>
      </c>
      <c r="E436" s="71">
        <f>E437</f>
        <v>6000</v>
      </c>
    </row>
    <row r="437" spans="1:5" ht="12.75">
      <c r="A437"/>
      <c r="C437" s="6">
        <v>3110</v>
      </c>
      <c r="D437" t="s">
        <v>58</v>
      </c>
      <c r="E437" s="71">
        <v>6000</v>
      </c>
    </row>
    <row r="438" ht="12.75">
      <c r="A438"/>
    </row>
    <row r="439" spans="1:5" ht="12.75">
      <c r="A439"/>
      <c r="B439" s="6">
        <v>85228</v>
      </c>
      <c r="D439" t="s">
        <v>153</v>
      </c>
      <c r="E439" s="85">
        <f>SUM(E440:E449)</f>
        <v>1650000</v>
      </c>
    </row>
    <row r="440" spans="1:5" ht="12.75">
      <c r="A440"/>
      <c r="C440" s="6">
        <v>4010</v>
      </c>
      <c r="D440" t="s">
        <v>42</v>
      </c>
      <c r="E440" s="71">
        <v>20000</v>
      </c>
    </row>
    <row r="441" spans="1:5" ht="12.75">
      <c r="A441"/>
      <c r="C441" s="6">
        <v>4110</v>
      </c>
      <c r="D441" t="s">
        <v>44</v>
      </c>
      <c r="E441" s="71">
        <v>110547</v>
      </c>
    </row>
    <row r="442" spans="1:5" ht="12.75">
      <c r="A442"/>
      <c r="C442" s="6">
        <v>4120</v>
      </c>
      <c r="D442" t="s">
        <v>435</v>
      </c>
      <c r="E442" s="71">
        <v>7516</v>
      </c>
    </row>
    <row r="443" spans="1:5" ht="12.75">
      <c r="A443"/>
      <c r="C443" s="6">
        <v>4170</v>
      </c>
      <c r="D443" t="s">
        <v>209</v>
      </c>
      <c r="E443" s="71">
        <v>700000</v>
      </c>
    </row>
    <row r="444" spans="1:5" ht="12.75">
      <c r="A444"/>
      <c r="C444" s="6">
        <v>4210</v>
      </c>
      <c r="D444" t="s">
        <v>47</v>
      </c>
      <c r="E444" s="71">
        <v>5400</v>
      </c>
    </row>
    <row r="445" spans="1:5" ht="12.75">
      <c r="A445"/>
      <c r="C445" s="6">
        <v>4280</v>
      </c>
      <c r="D445" t="s">
        <v>223</v>
      </c>
      <c r="E445" s="71">
        <v>1600</v>
      </c>
    </row>
    <row r="446" spans="1:5" ht="12.75">
      <c r="A446"/>
      <c r="C446" s="6">
        <v>4300</v>
      </c>
      <c r="D446" t="s">
        <v>50</v>
      </c>
      <c r="E446" s="71">
        <v>801500</v>
      </c>
    </row>
    <row r="447" spans="1:5" ht="12.75">
      <c r="A447"/>
      <c r="C447" s="6">
        <v>4360</v>
      </c>
      <c r="D447" t="s">
        <v>287</v>
      </c>
      <c r="E447" s="71">
        <v>500</v>
      </c>
    </row>
    <row r="448" spans="1:5" ht="12.75">
      <c r="A448"/>
      <c r="C448" s="6">
        <v>4410</v>
      </c>
      <c r="D448" t="s">
        <v>51</v>
      </c>
      <c r="E448" s="71">
        <v>937</v>
      </c>
    </row>
    <row r="449" spans="1:5" ht="12.75">
      <c r="A449"/>
      <c r="C449" s="6">
        <v>4710</v>
      </c>
      <c r="D449" t="s">
        <v>425</v>
      </c>
      <c r="E449" s="71">
        <v>2000</v>
      </c>
    </row>
    <row r="451" spans="1:5" ht="12.75">
      <c r="A451"/>
      <c r="B451" s="6">
        <v>85228</v>
      </c>
      <c r="D451" t="s">
        <v>420</v>
      </c>
      <c r="E451" s="85">
        <f>SUM(E452:E463)</f>
        <v>183000</v>
      </c>
    </row>
    <row r="452" spans="1:5" ht="12.75">
      <c r="A452"/>
      <c r="C452" s="6">
        <v>3020</v>
      </c>
      <c r="D452" t="s">
        <v>41</v>
      </c>
      <c r="E452" s="71">
        <v>1600</v>
      </c>
    </row>
    <row r="453" spans="1:5" ht="12.75">
      <c r="A453"/>
      <c r="C453" s="6">
        <v>4010</v>
      </c>
      <c r="D453" t="s">
        <v>42</v>
      </c>
      <c r="E453" s="71">
        <v>90993</v>
      </c>
    </row>
    <row r="454" spans="1:5" ht="12.75">
      <c r="A454"/>
      <c r="C454" s="6">
        <v>4040</v>
      </c>
      <c r="D454" t="s">
        <v>43</v>
      </c>
      <c r="E454" s="71">
        <v>14000</v>
      </c>
    </row>
    <row r="455" spans="1:5" ht="12.75">
      <c r="A455"/>
      <c r="C455" s="6">
        <v>4110</v>
      </c>
      <c r="D455" t="s">
        <v>44</v>
      </c>
      <c r="E455" s="71">
        <v>23000</v>
      </c>
    </row>
    <row r="456" spans="1:5" ht="12.75">
      <c r="A456"/>
      <c r="C456" s="6">
        <v>4120</v>
      </c>
      <c r="D456" t="s">
        <v>435</v>
      </c>
      <c r="E456" s="71">
        <v>3000</v>
      </c>
    </row>
    <row r="457" spans="1:5" ht="12.75">
      <c r="A457"/>
      <c r="C457" s="6">
        <v>4210</v>
      </c>
      <c r="D457" t="s">
        <v>47</v>
      </c>
      <c r="E457" s="71">
        <v>870</v>
      </c>
    </row>
    <row r="458" spans="1:5" ht="12.75">
      <c r="A458"/>
      <c r="C458" s="6">
        <v>4280</v>
      </c>
      <c r="D458" t="s">
        <v>223</v>
      </c>
      <c r="E458" s="71">
        <v>100</v>
      </c>
    </row>
    <row r="459" spans="1:5" ht="12.75">
      <c r="A459"/>
      <c r="C459" s="6">
        <v>4300</v>
      </c>
      <c r="D459" t="s">
        <v>50</v>
      </c>
      <c r="E459" s="71">
        <v>40000</v>
      </c>
    </row>
    <row r="460" spans="1:5" ht="12.75">
      <c r="A460"/>
      <c r="C460" s="6">
        <v>4360</v>
      </c>
      <c r="D460" t="s">
        <v>287</v>
      </c>
      <c r="E460" s="71">
        <v>1000</v>
      </c>
    </row>
    <row r="461" spans="1:5" ht="12.75">
      <c r="A461"/>
      <c r="C461" s="6">
        <v>4410</v>
      </c>
      <c r="D461" t="s">
        <v>51</v>
      </c>
      <c r="E461" s="71">
        <v>953</v>
      </c>
    </row>
    <row r="462" spans="1:5" ht="12.75">
      <c r="A462"/>
      <c r="C462" s="6">
        <v>4440</v>
      </c>
      <c r="D462" t="s">
        <v>53</v>
      </c>
      <c r="E462" s="71">
        <v>7484</v>
      </c>
    </row>
    <row r="463" spans="1:4" ht="12.75">
      <c r="A463"/>
      <c r="C463" s="6">
        <v>4710</v>
      </c>
      <c r="D463" t="s">
        <v>425</v>
      </c>
    </row>
    <row r="465" spans="2:5" ht="12.75">
      <c r="B465" s="6">
        <v>85230</v>
      </c>
      <c r="D465" t="s">
        <v>390</v>
      </c>
      <c r="E465" s="85">
        <f>SUM(E466:E466)</f>
        <v>152459.75</v>
      </c>
    </row>
    <row r="466" spans="3:5" ht="13.5" customHeight="1">
      <c r="C466" s="6">
        <v>3110</v>
      </c>
      <c r="D466" t="s">
        <v>58</v>
      </c>
      <c r="E466" s="71">
        <v>152459.75</v>
      </c>
    </row>
    <row r="467" ht="13.5" customHeight="1"/>
    <row r="468" spans="2:5" ht="13.5" customHeight="1">
      <c r="B468" s="6">
        <v>85278</v>
      </c>
      <c r="D468" t="s">
        <v>524</v>
      </c>
      <c r="E468" s="85">
        <f>E469</f>
        <v>46820</v>
      </c>
    </row>
    <row r="469" spans="3:5" ht="13.5" customHeight="1">
      <c r="C469" s="6">
        <v>3110</v>
      </c>
      <c r="D469" t="s">
        <v>58</v>
      </c>
      <c r="E469" s="71">
        <v>46820</v>
      </c>
    </row>
    <row r="470" ht="13.5" customHeight="1"/>
    <row r="471" spans="2:5" ht="13.5" customHeight="1">
      <c r="B471" s="6">
        <v>85295</v>
      </c>
      <c r="D471" t="s">
        <v>444</v>
      </c>
      <c r="E471" s="85">
        <f>SUM(E472:E477)</f>
        <v>28500</v>
      </c>
    </row>
    <row r="472" spans="3:5" ht="13.5" customHeight="1">
      <c r="C472" s="6">
        <v>4110</v>
      </c>
      <c r="D472" t="s">
        <v>44</v>
      </c>
      <c r="E472" s="71">
        <v>3684</v>
      </c>
    </row>
    <row r="473" spans="3:5" ht="13.5" customHeight="1">
      <c r="C473" s="6">
        <v>4170</v>
      </c>
      <c r="D473" t="s">
        <v>209</v>
      </c>
      <c r="E473" s="71">
        <v>21100</v>
      </c>
    </row>
    <row r="474" spans="3:5" ht="13.5" customHeight="1">
      <c r="C474" s="6">
        <v>4210</v>
      </c>
      <c r="D474" t="s">
        <v>47</v>
      </c>
      <c r="E474" s="71">
        <v>548</v>
      </c>
    </row>
    <row r="475" spans="3:5" ht="13.5" customHeight="1">
      <c r="C475" s="6">
        <v>4220</v>
      </c>
      <c r="D475" t="s">
        <v>56</v>
      </c>
      <c r="E475" s="71">
        <v>2268</v>
      </c>
    </row>
    <row r="476" spans="3:5" ht="13.5" customHeight="1">
      <c r="C476" s="6">
        <v>4260</v>
      </c>
      <c r="D476" t="s">
        <v>48</v>
      </c>
      <c r="E476" s="71">
        <v>700</v>
      </c>
    </row>
    <row r="477" spans="3:5" ht="13.5" customHeight="1">
      <c r="C477" s="6">
        <v>4300</v>
      </c>
      <c r="D477" t="s">
        <v>50</v>
      </c>
      <c r="E477" s="71">
        <v>200</v>
      </c>
    </row>
    <row r="478" ht="13.5" customHeight="1"/>
    <row r="479" spans="2:5" ht="13.5" customHeight="1">
      <c r="B479" s="6">
        <v>85295</v>
      </c>
      <c r="D479" t="s">
        <v>501</v>
      </c>
      <c r="E479" s="85">
        <f>SUM(E480:E485)</f>
        <v>30000</v>
      </c>
    </row>
    <row r="480" spans="3:5" ht="13.5" customHeight="1">
      <c r="C480" s="6">
        <v>4010</v>
      </c>
      <c r="D480" t="s">
        <v>42</v>
      </c>
      <c r="E480" s="71">
        <v>15000</v>
      </c>
    </row>
    <row r="481" spans="3:5" ht="13.5" customHeight="1">
      <c r="C481" s="6">
        <v>4110</v>
      </c>
      <c r="D481" t="s">
        <v>44</v>
      </c>
      <c r="E481" s="71">
        <v>2600</v>
      </c>
    </row>
    <row r="482" spans="3:5" ht="13.5" customHeight="1">
      <c r="C482" s="6">
        <v>4120</v>
      </c>
      <c r="D482" t="s">
        <v>435</v>
      </c>
      <c r="E482" s="71">
        <v>400</v>
      </c>
    </row>
    <row r="483" spans="3:5" ht="13.5" customHeight="1">
      <c r="C483" s="6">
        <v>4210</v>
      </c>
      <c r="D483" t="s">
        <v>47</v>
      </c>
      <c r="E483" s="71">
        <v>5000</v>
      </c>
    </row>
    <row r="484" spans="3:5" ht="13.5" customHeight="1">
      <c r="C484" s="6">
        <v>4300</v>
      </c>
      <c r="D484" t="s">
        <v>50</v>
      </c>
      <c r="E484" s="71">
        <v>5000</v>
      </c>
    </row>
    <row r="485" spans="3:5" ht="13.5" customHeight="1">
      <c r="C485" s="6">
        <v>4410</v>
      </c>
      <c r="D485" t="s">
        <v>51</v>
      </c>
      <c r="E485" s="71">
        <v>2000</v>
      </c>
    </row>
    <row r="486" ht="13.5" customHeight="1"/>
    <row r="487" spans="2:5" ht="13.5" customHeight="1">
      <c r="B487" s="6">
        <v>85295</v>
      </c>
      <c r="D487" t="s">
        <v>514</v>
      </c>
      <c r="E487" s="85">
        <f>SUM(E488:E492)</f>
        <v>307100</v>
      </c>
    </row>
    <row r="488" spans="3:5" ht="13.5" customHeight="1">
      <c r="C488" s="6">
        <v>3110</v>
      </c>
      <c r="D488" t="s">
        <v>58</v>
      </c>
      <c r="E488" s="71">
        <v>261000</v>
      </c>
    </row>
    <row r="489" spans="3:5" ht="13.5" customHeight="1">
      <c r="C489" s="6">
        <v>4010</v>
      </c>
      <c r="D489" t="s">
        <v>42</v>
      </c>
      <c r="E489" s="71">
        <v>4260</v>
      </c>
    </row>
    <row r="490" spans="3:5" ht="13.5" customHeight="1">
      <c r="C490" s="6">
        <v>4110</v>
      </c>
      <c r="D490" t="s">
        <v>44</v>
      </c>
      <c r="E490" s="71">
        <v>6545</v>
      </c>
    </row>
    <row r="491" spans="3:5" ht="13.5" customHeight="1">
      <c r="C491" s="6">
        <v>4120</v>
      </c>
      <c r="D491" t="s">
        <v>435</v>
      </c>
      <c r="E491" s="71">
        <v>795</v>
      </c>
    </row>
    <row r="492" spans="3:5" ht="13.5" customHeight="1">
      <c r="C492" s="6">
        <v>4170</v>
      </c>
      <c r="D492" t="s">
        <v>209</v>
      </c>
      <c r="E492" s="71">
        <v>34500</v>
      </c>
    </row>
    <row r="493" ht="13.5" customHeight="1"/>
    <row r="494" spans="2:5" ht="13.5" customHeight="1">
      <c r="B494" s="6">
        <v>85295</v>
      </c>
      <c r="D494" t="s">
        <v>515</v>
      </c>
      <c r="E494" s="85">
        <f>SUM(E495:E496)</f>
        <v>54600</v>
      </c>
    </row>
    <row r="495" spans="3:5" ht="13.5" customHeight="1">
      <c r="C495" s="6">
        <v>3110</v>
      </c>
      <c r="D495" t="s">
        <v>58</v>
      </c>
      <c r="E495" s="71">
        <v>25100</v>
      </c>
    </row>
    <row r="496" spans="3:5" ht="13.5" customHeight="1">
      <c r="C496" s="6">
        <v>4300</v>
      </c>
      <c r="D496" t="s">
        <v>50</v>
      </c>
      <c r="E496" s="71">
        <v>29500</v>
      </c>
    </row>
    <row r="497" ht="13.5" customHeight="1"/>
    <row r="498" spans="1:4" ht="12.75">
      <c r="A498" s="7">
        <v>852</v>
      </c>
      <c r="B498" s="7"/>
      <c r="C498" s="7"/>
      <c r="D498" s="5" t="s">
        <v>260</v>
      </c>
    </row>
    <row r="499" spans="2:5" ht="12.75">
      <c r="B499" s="6">
        <v>85213</v>
      </c>
      <c r="D499" t="s">
        <v>127</v>
      </c>
      <c r="E499" s="85">
        <f>SUM(E501:E501)</f>
        <v>64800</v>
      </c>
    </row>
    <row r="500" ht="12.75">
      <c r="D500" t="s">
        <v>199</v>
      </c>
    </row>
    <row r="501" spans="3:5" ht="12.75">
      <c r="C501" s="6">
        <v>4130</v>
      </c>
      <c r="D501" t="s">
        <v>125</v>
      </c>
      <c r="E501" s="71">
        <v>64800</v>
      </c>
    </row>
    <row r="503" spans="1:5" ht="12.75">
      <c r="A503" s="7">
        <v>851</v>
      </c>
      <c r="B503" s="7"/>
      <c r="C503" s="7"/>
      <c r="D503" s="5" t="s">
        <v>28</v>
      </c>
      <c r="E503" s="84">
        <f>E504+E524+E527</f>
        <v>489000</v>
      </c>
    </row>
    <row r="504" spans="2:5" ht="12.75">
      <c r="B504" s="6">
        <v>85154</v>
      </c>
      <c r="D504" t="s">
        <v>29</v>
      </c>
      <c r="E504" s="85">
        <f>SUM(E505:E523)</f>
        <v>484000</v>
      </c>
    </row>
    <row r="505" spans="3:5" ht="12.75">
      <c r="C505" s="6">
        <v>3020</v>
      </c>
      <c r="D505" t="s">
        <v>41</v>
      </c>
      <c r="E505" s="71">
        <v>1790</v>
      </c>
    </row>
    <row r="506" spans="3:5" ht="12.75">
      <c r="C506" s="6">
        <v>4010</v>
      </c>
      <c r="D506" t="s">
        <v>42</v>
      </c>
      <c r="E506" s="71">
        <v>275000</v>
      </c>
    </row>
    <row r="507" spans="3:5" ht="12.75">
      <c r="C507" s="6">
        <v>4040</v>
      </c>
      <c r="D507" t="s">
        <v>43</v>
      </c>
      <c r="E507" s="71">
        <v>18500</v>
      </c>
    </row>
    <row r="508" spans="3:5" ht="12.75">
      <c r="C508" s="6">
        <v>4110</v>
      </c>
      <c r="D508" t="s">
        <v>44</v>
      </c>
      <c r="E508" s="71">
        <v>49300</v>
      </c>
    </row>
    <row r="509" spans="3:5" ht="12.75">
      <c r="C509" s="6">
        <v>4120</v>
      </c>
      <c r="D509" t="s">
        <v>435</v>
      </c>
      <c r="E509" s="71">
        <v>6670</v>
      </c>
    </row>
    <row r="510" spans="3:5" ht="12.75">
      <c r="C510" s="6">
        <v>4170</v>
      </c>
      <c r="D510" t="s">
        <v>209</v>
      </c>
      <c r="E510" s="71">
        <v>8000</v>
      </c>
    </row>
    <row r="511" spans="3:5" ht="12.75">
      <c r="C511" s="6">
        <v>4210</v>
      </c>
      <c r="D511" t="s">
        <v>47</v>
      </c>
      <c r="E511" s="71">
        <v>13000</v>
      </c>
    </row>
    <row r="512" spans="3:5" ht="12.75">
      <c r="C512" s="6">
        <v>4260</v>
      </c>
      <c r="D512" t="s">
        <v>48</v>
      </c>
      <c r="E512" s="71">
        <v>17250</v>
      </c>
    </row>
    <row r="513" spans="3:5" ht="12.75">
      <c r="C513" s="6">
        <v>4270</v>
      </c>
      <c r="D513" t="s">
        <v>49</v>
      </c>
      <c r="E513" s="71">
        <v>2269</v>
      </c>
    </row>
    <row r="514" spans="3:5" ht="12.75">
      <c r="C514" s="6">
        <v>4280</v>
      </c>
      <c r="D514" t="s">
        <v>223</v>
      </c>
      <c r="E514" s="71">
        <v>100</v>
      </c>
    </row>
    <row r="515" spans="3:5" ht="12.75">
      <c r="C515" s="6">
        <v>4300</v>
      </c>
      <c r="D515" t="s">
        <v>50</v>
      </c>
      <c r="E515" s="71">
        <v>75000</v>
      </c>
    </row>
    <row r="516" spans="3:5" ht="12.75">
      <c r="C516" s="6">
        <v>4360</v>
      </c>
      <c r="D516" t="s">
        <v>287</v>
      </c>
      <c r="E516" s="71">
        <v>4600</v>
      </c>
    </row>
    <row r="517" spans="3:5" ht="12.75">
      <c r="C517" s="6">
        <v>4410</v>
      </c>
      <c r="D517" t="s">
        <v>51</v>
      </c>
      <c r="E517" s="71">
        <v>1000</v>
      </c>
    </row>
    <row r="518" spans="3:5" ht="12.75">
      <c r="C518" s="6">
        <v>4430</v>
      </c>
      <c r="D518" t="s">
        <v>52</v>
      </c>
      <c r="E518" s="71">
        <v>1150</v>
      </c>
    </row>
    <row r="519" spans="3:5" ht="12.75">
      <c r="C519" s="6">
        <v>4440</v>
      </c>
      <c r="D519" t="s">
        <v>53</v>
      </c>
      <c r="E519" s="71">
        <v>5821</v>
      </c>
    </row>
    <row r="520" spans="3:5" ht="12.75">
      <c r="C520" s="6">
        <v>4480</v>
      </c>
      <c r="D520" t="s">
        <v>61</v>
      </c>
      <c r="E520" s="71">
        <v>1000</v>
      </c>
    </row>
    <row r="521" spans="1:5" ht="12.75">
      <c r="A521" s="3"/>
      <c r="B521" s="3"/>
      <c r="C521" s="6">
        <v>4520</v>
      </c>
      <c r="D521" t="s">
        <v>319</v>
      </c>
      <c r="E521" s="71">
        <v>800</v>
      </c>
    </row>
    <row r="522" spans="3:5" ht="12.75">
      <c r="C522" s="6">
        <v>4700</v>
      </c>
      <c r="D522" t="s">
        <v>229</v>
      </c>
      <c r="E522" s="71">
        <v>2750</v>
      </c>
    </row>
    <row r="523" ht="12.75">
      <c r="D523" t="s">
        <v>230</v>
      </c>
    </row>
    <row r="524" spans="2:5" ht="12.75">
      <c r="B524" s="6">
        <v>85153</v>
      </c>
      <c r="D524" t="s">
        <v>217</v>
      </c>
      <c r="E524" s="85">
        <f>SUM(E525:E526)</f>
        <v>3000</v>
      </c>
    </row>
    <row r="525" spans="3:5" ht="12.75">
      <c r="C525" s="6">
        <v>4210</v>
      </c>
      <c r="D525" t="s">
        <v>47</v>
      </c>
      <c r="E525" s="71">
        <v>1000</v>
      </c>
    </row>
    <row r="526" spans="3:5" ht="12.75">
      <c r="C526" s="6">
        <v>4300</v>
      </c>
      <c r="D526" t="s">
        <v>50</v>
      </c>
      <c r="E526" s="71">
        <v>2000</v>
      </c>
    </row>
    <row r="527" spans="2:5" ht="12.75">
      <c r="B527" s="6">
        <v>85195</v>
      </c>
      <c r="D527" t="s">
        <v>496</v>
      </c>
      <c r="E527" s="85">
        <f>SUM(E528:E530)</f>
        <v>2000</v>
      </c>
    </row>
    <row r="528" spans="3:5" ht="12.75">
      <c r="C528" s="6">
        <v>4010</v>
      </c>
      <c r="D528" t="s">
        <v>42</v>
      </c>
      <c r="E528" s="71">
        <v>1650</v>
      </c>
    </row>
    <row r="529" spans="3:5" ht="12.75">
      <c r="C529" s="6">
        <v>4110</v>
      </c>
      <c r="D529" t="s">
        <v>44</v>
      </c>
      <c r="E529" s="71">
        <v>290</v>
      </c>
    </row>
    <row r="530" spans="3:5" ht="12.75">
      <c r="C530" s="6">
        <v>4120</v>
      </c>
      <c r="D530" t="s">
        <v>435</v>
      </c>
      <c r="E530" s="71">
        <v>60</v>
      </c>
    </row>
    <row r="532" spans="1:5" s="55" customFormat="1" ht="12.75">
      <c r="A532" s="56">
        <v>855</v>
      </c>
      <c r="B532" s="56"/>
      <c r="C532" s="56"/>
      <c r="D532" s="55" t="s">
        <v>383</v>
      </c>
      <c r="E532" s="85">
        <f>E533+E546</f>
        <v>451879</v>
      </c>
    </row>
    <row r="533" spans="2:5" ht="12.75">
      <c r="B533" s="51">
        <v>85504</v>
      </c>
      <c r="C533" s="51"/>
      <c r="D533" s="57" t="s">
        <v>318</v>
      </c>
      <c r="E533" s="85">
        <f>SUM(E534:E545)</f>
        <v>211879</v>
      </c>
    </row>
    <row r="534" spans="2:5" ht="12.75">
      <c r="B534" s="51"/>
      <c r="C534" s="6">
        <v>3020</v>
      </c>
      <c r="D534" t="s">
        <v>41</v>
      </c>
      <c r="E534" s="87">
        <v>1500</v>
      </c>
    </row>
    <row r="535" spans="2:5" ht="12.75">
      <c r="B535" s="51"/>
      <c r="C535" s="6">
        <v>4010</v>
      </c>
      <c r="D535" t="s">
        <v>42</v>
      </c>
      <c r="E535" s="87">
        <v>147800</v>
      </c>
    </row>
    <row r="536" spans="2:5" ht="12.75">
      <c r="B536" s="51"/>
      <c r="C536" s="6">
        <v>4040</v>
      </c>
      <c r="D536" t="s">
        <v>43</v>
      </c>
      <c r="E536" s="87">
        <v>12300</v>
      </c>
    </row>
    <row r="537" spans="2:5" ht="12.75">
      <c r="B537" s="51"/>
      <c r="C537" s="6">
        <v>4110</v>
      </c>
      <c r="D537" t="s">
        <v>44</v>
      </c>
      <c r="E537" s="87">
        <v>27330</v>
      </c>
    </row>
    <row r="538" spans="2:5" ht="12.75">
      <c r="B538" s="51"/>
      <c r="C538" s="6">
        <v>4120</v>
      </c>
      <c r="D538" t="s">
        <v>435</v>
      </c>
      <c r="E538" s="87">
        <v>3820</v>
      </c>
    </row>
    <row r="539" spans="2:5" ht="12.75">
      <c r="B539" s="51"/>
      <c r="C539" s="6">
        <v>4210</v>
      </c>
      <c r="D539" t="s">
        <v>47</v>
      </c>
      <c r="E539" s="87">
        <v>1060</v>
      </c>
    </row>
    <row r="540" spans="1:5" ht="12.75">
      <c r="A540"/>
      <c r="B540" s="51"/>
      <c r="C540" s="6">
        <v>4260</v>
      </c>
      <c r="D540" t="s">
        <v>48</v>
      </c>
      <c r="E540" s="87">
        <v>3430</v>
      </c>
    </row>
    <row r="541" spans="1:5" ht="12.75">
      <c r="A541"/>
      <c r="B541" s="51"/>
      <c r="C541" s="6">
        <v>4300</v>
      </c>
      <c r="D541" t="s">
        <v>50</v>
      </c>
      <c r="E541" s="87">
        <v>3750</v>
      </c>
    </row>
    <row r="542" spans="1:5" ht="12.75">
      <c r="A542"/>
      <c r="B542" s="51"/>
      <c r="C542" s="6">
        <v>4360</v>
      </c>
      <c r="D542" t="s">
        <v>287</v>
      </c>
      <c r="E542" s="87">
        <v>2700</v>
      </c>
    </row>
    <row r="543" spans="1:5" ht="12.75">
      <c r="A543"/>
      <c r="B543" s="51"/>
      <c r="C543" s="6">
        <v>4410</v>
      </c>
      <c r="D543" t="s">
        <v>51</v>
      </c>
      <c r="E543" s="87">
        <v>2700</v>
      </c>
    </row>
    <row r="544" spans="1:5" ht="12.75">
      <c r="A544"/>
      <c r="B544" s="51"/>
      <c r="C544" s="6">
        <v>4440</v>
      </c>
      <c r="D544" t="s">
        <v>53</v>
      </c>
      <c r="E544" s="87">
        <v>4989</v>
      </c>
    </row>
    <row r="545" spans="1:5" ht="12.75">
      <c r="A545"/>
      <c r="B545" s="51"/>
      <c r="C545" s="6">
        <v>4700</v>
      </c>
      <c r="D545" t="s">
        <v>226</v>
      </c>
      <c r="E545" s="87">
        <v>500</v>
      </c>
    </row>
    <row r="546" spans="1:5" ht="12.75">
      <c r="A546"/>
      <c r="B546" s="31" t="s">
        <v>389</v>
      </c>
      <c r="C546" s="60"/>
      <c r="D546" s="67" t="s">
        <v>317</v>
      </c>
      <c r="E546" s="93">
        <f>E547</f>
        <v>240000</v>
      </c>
    </row>
    <row r="547" spans="1:5" ht="12.75">
      <c r="A547"/>
      <c r="B547" s="59"/>
      <c r="C547" s="60">
        <v>4330</v>
      </c>
      <c r="D547" s="46" t="s">
        <v>332</v>
      </c>
      <c r="E547" s="94">
        <v>240000</v>
      </c>
    </row>
    <row r="548" spans="1:5" ht="12.75">
      <c r="A548"/>
      <c r="B548" s="59"/>
      <c r="C548" s="60"/>
      <c r="D548" s="46" t="s">
        <v>207</v>
      </c>
      <c r="E548" s="94"/>
    </row>
    <row r="558" spans="1:5" ht="12.75">
      <c r="A558"/>
      <c r="B558"/>
      <c r="E558" s="71" t="s">
        <v>26</v>
      </c>
    </row>
    <row r="559" spans="4:5" ht="12.75">
      <c r="D559" s="7" t="s">
        <v>455</v>
      </c>
      <c r="E559" s="71" t="s">
        <v>526</v>
      </c>
    </row>
    <row r="560" spans="4:5" ht="12.75">
      <c r="D560" s="6" t="s">
        <v>15</v>
      </c>
      <c r="E560" s="71" t="s">
        <v>155</v>
      </c>
    </row>
    <row r="561" ht="12.75">
      <c r="E561" s="72" t="s">
        <v>527</v>
      </c>
    </row>
    <row r="562" spans="1:5" ht="12.75">
      <c r="A562" s="1" t="s">
        <v>0</v>
      </c>
      <c r="B562" s="1" t="s">
        <v>4</v>
      </c>
      <c r="C562" s="1" t="s">
        <v>5</v>
      </c>
      <c r="D562" s="1" t="s">
        <v>6</v>
      </c>
      <c r="E562" s="74" t="s">
        <v>7</v>
      </c>
    </row>
    <row r="563" spans="1:5" ht="12.75">
      <c r="A563" s="7">
        <v>855</v>
      </c>
      <c r="B563" s="7"/>
      <c r="C563" s="7"/>
      <c r="D563" s="5" t="s">
        <v>383</v>
      </c>
      <c r="E563" s="84">
        <f>SUM(E564)</f>
        <v>803868</v>
      </c>
    </row>
    <row r="564" spans="2:5" ht="12.75">
      <c r="B564" s="52" t="s">
        <v>433</v>
      </c>
      <c r="C564" s="56"/>
      <c r="D564" s="55" t="s">
        <v>434</v>
      </c>
      <c r="E564" s="85">
        <f>SUM(E565:E587)</f>
        <v>803868</v>
      </c>
    </row>
    <row r="565" spans="3:5" ht="12.75">
      <c r="C565" s="6">
        <v>3020</v>
      </c>
      <c r="D565" t="s">
        <v>41</v>
      </c>
      <c r="E565" s="71">
        <v>600</v>
      </c>
    </row>
    <row r="566" spans="3:5" ht="12.75">
      <c r="C566" s="6">
        <v>4010</v>
      </c>
      <c r="D566" t="s">
        <v>42</v>
      </c>
      <c r="E566" s="71">
        <v>512200</v>
      </c>
    </row>
    <row r="567" spans="1:5" ht="12.75">
      <c r="A567"/>
      <c r="B567"/>
      <c r="C567" s="6">
        <v>4040</v>
      </c>
      <c r="D567" t="s">
        <v>43</v>
      </c>
      <c r="E567" s="71">
        <v>36549</v>
      </c>
    </row>
    <row r="568" spans="1:5" ht="12.75">
      <c r="A568"/>
      <c r="B568"/>
      <c r="C568" s="6">
        <v>4110</v>
      </c>
      <c r="D568" t="s">
        <v>44</v>
      </c>
      <c r="E568" s="71">
        <v>95800</v>
      </c>
    </row>
    <row r="569" spans="1:5" ht="12.75">
      <c r="A569"/>
      <c r="B569"/>
      <c r="C569" s="6">
        <v>4120</v>
      </c>
      <c r="D569" t="s">
        <v>435</v>
      </c>
      <c r="E569" s="71">
        <v>13800</v>
      </c>
    </row>
    <row r="570" spans="1:5" ht="12.75">
      <c r="A570"/>
      <c r="B570"/>
      <c r="C570" s="6">
        <v>4170</v>
      </c>
      <c r="D570" t="s">
        <v>209</v>
      </c>
      <c r="E570" s="71">
        <v>7500</v>
      </c>
    </row>
    <row r="571" spans="1:5" ht="12.75">
      <c r="A571"/>
      <c r="B571"/>
      <c r="C571" s="6">
        <v>4210</v>
      </c>
      <c r="D571" t="s">
        <v>47</v>
      </c>
      <c r="E571" s="71">
        <v>15000</v>
      </c>
    </row>
    <row r="572" spans="1:5" ht="12.75">
      <c r="A572"/>
      <c r="B572"/>
      <c r="C572" s="6">
        <v>4220</v>
      </c>
      <c r="D572" t="s">
        <v>56</v>
      </c>
      <c r="E572" s="71">
        <v>36000</v>
      </c>
    </row>
    <row r="573" spans="1:5" ht="12.75">
      <c r="A573"/>
      <c r="B573"/>
      <c r="C573" s="6">
        <v>4240</v>
      </c>
      <c r="D573" t="s">
        <v>359</v>
      </c>
      <c r="E573" s="71">
        <v>4500</v>
      </c>
    </row>
    <row r="574" spans="1:5" ht="12.75">
      <c r="A574"/>
      <c r="B574"/>
      <c r="C574" s="6">
        <v>4260</v>
      </c>
      <c r="D574" t="s">
        <v>48</v>
      </c>
      <c r="E574" s="71">
        <v>37500</v>
      </c>
    </row>
    <row r="575" spans="1:5" ht="12.75">
      <c r="A575"/>
      <c r="B575"/>
      <c r="C575" s="6">
        <v>4270</v>
      </c>
      <c r="D575" t="s">
        <v>49</v>
      </c>
      <c r="E575" s="71">
        <v>2500</v>
      </c>
    </row>
    <row r="576" spans="1:5" ht="12.75">
      <c r="A576"/>
      <c r="B576"/>
      <c r="C576" s="6">
        <v>4280</v>
      </c>
      <c r="D576" t="s">
        <v>223</v>
      </c>
      <c r="E576" s="71">
        <v>1000</v>
      </c>
    </row>
    <row r="577" spans="1:5" ht="12.75">
      <c r="A577"/>
      <c r="B577"/>
      <c r="C577" s="6">
        <v>4300</v>
      </c>
      <c r="D577" t="s">
        <v>50</v>
      </c>
      <c r="E577" s="71">
        <v>12000</v>
      </c>
    </row>
    <row r="578" spans="1:5" ht="12.75">
      <c r="A578"/>
      <c r="B578"/>
      <c r="C578" s="6">
        <v>4360</v>
      </c>
      <c r="D578" t="s">
        <v>287</v>
      </c>
      <c r="E578" s="71">
        <v>1200</v>
      </c>
    </row>
    <row r="579" spans="1:5" ht="12.75">
      <c r="A579"/>
      <c r="B579"/>
      <c r="C579" s="6">
        <v>4410</v>
      </c>
      <c r="D579" t="s">
        <v>51</v>
      </c>
      <c r="E579" s="71">
        <v>300</v>
      </c>
    </row>
    <row r="580" spans="1:5" ht="12.75">
      <c r="A580"/>
      <c r="B580"/>
      <c r="C580" s="6">
        <v>4430</v>
      </c>
      <c r="D580" t="s">
        <v>52</v>
      </c>
      <c r="E580" s="71">
        <v>1500</v>
      </c>
    </row>
    <row r="581" spans="1:5" ht="12.75">
      <c r="A581"/>
      <c r="B581"/>
      <c r="C581" s="6">
        <v>4440</v>
      </c>
      <c r="D581" t="s">
        <v>53</v>
      </c>
      <c r="E581" s="71">
        <v>24113</v>
      </c>
    </row>
    <row r="582" spans="1:5" ht="12.75">
      <c r="A582"/>
      <c r="B582"/>
      <c r="C582" s="6">
        <v>4520</v>
      </c>
      <c r="D582" t="s">
        <v>391</v>
      </c>
      <c r="E582" s="71">
        <v>506</v>
      </c>
    </row>
    <row r="583" spans="1:4" ht="12.75">
      <c r="A583"/>
      <c r="B583"/>
      <c r="D583" t="s">
        <v>219</v>
      </c>
    </row>
    <row r="584" spans="1:5" ht="12.75">
      <c r="A584"/>
      <c r="B584"/>
      <c r="C584" s="6">
        <v>4610</v>
      </c>
      <c r="D584" t="s">
        <v>419</v>
      </c>
      <c r="E584" s="71">
        <v>300</v>
      </c>
    </row>
    <row r="585" spans="1:5" ht="12.75">
      <c r="A585"/>
      <c r="B585"/>
      <c r="C585" s="6">
        <v>4700</v>
      </c>
      <c r="D585" t="s">
        <v>224</v>
      </c>
      <c r="E585" s="71">
        <v>500</v>
      </c>
    </row>
    <row r="586" ht="12.75">
      <c r="D586" t="s">
        <v>225</v>
      </c>
    </row>
    <row r="587" spans="3:5" ht="12.75">
      <c r="C587" s="6">
        <v>4710</v>
      </c>
      <c r="D587" t="s">
        <v>425</v>
      </c>
      <c r="E587" s="71">
        <v>500</v>
      </c>
    </row>
    <row r="591" spans="1:5" ht="12.75">
      <c r="A591" s="56"/>
      <c r="B591" s="52"/>
      <c r="C591" s="53"/>
      <c r="D591" s="54"/>
      <c r="E591" s="109"/>
    </row>
    <row r="592" spans="2:5" ht="12.75">
      <c r="B592" s="31"/>
      <c r="C592" s="60"/>
      <c r="D592" s="46"/>
      <c r="E592" s="101"/>
    </row>
    <row r="593" spans="2:5" ht="12.75">
      <c r="B593" s="59"/>
      <c r="E593" s="101"/>
    </row>
    <row r="601" ht="12.75">
      <c r="E601" s="71" t="s">
        <v>231</v>
      </c>
    </row>
    <row r="602" spans="4:5" ht="12.75">
      <c r="D602" s="7" t="s">
        <v>457</v>
      </c>
      <c r="E602" s="71" t="s">
        <v>526</v>
      </c>
    </row>
    <row r="603" spans="4:5" ht="12.75">
      <c r="D603" s="6" t="s">
        <v>16</v>
      </c>
      <c r="E603" s="71" t="s">
        <v>155</v>
      </c>
    </row>
    <row r="604" ht="12.75">
      <c r="E604" s="72" t="s">
        <v>527</v>
      </c>
    </row>
    <row r="605" spans="1:5" ht="12.75">
      <c r="A605" s="1" t="s">
        <v>0</v>
      </c>
      <c r="B605" s="1" t="s">
        <v>4</v>
      </c>
      <c r="C605" s="1" t="s">
        <v>5</v>
      </c>
      <c r="D605" s="1" t="s">
        <v>6</v>
      </c>
      <c r="E605" s="74" t="s">
        <v>7</v>
      </c>
    </row>
    <row r="606" spans="1:5" s="5" customFormat="1" ht="12.75">
      <c r="A606" s="7">
        <v>801</v>
      </c>
      <c r="B606" s="7"/>
      <c r="C606" s="7"/>
      <c r="D606" s="5" t="s">
        <v>11</v>
      </c>
      <c r="E606" s="84">
        <f>E607+E637+E633</f>
        <v>1983455</v>
      </c>
    </row>
    <row r="607" spans="1:5" s="55" customFormat="1" ht="12.75">
      <c r="A607" s="56"/>
      <c r="B607" s="56">
        <v>80104</v>
      </c>
      <c r="C607" s="56"/>
      <c r="D607" s="55" t="s">
        <v>154</v>
      </c>
      <c r="E607" s="85">
        <f>SUM(E608:E631)</f>
        <v>1976817</v>
      </c>
    </row>
    <row r="608" spans="3:5" ht="12.75">
      <c r="C608" s="6">
        <v>3020</v>
      </c>
      <c r="D608" t="s">
        <v>41</v>
      </c>
      <c r="E608" s="71">
        <v>12000</v>
      </c>
    </row>
    <row r="609" spans="3:5" ht="12.75">
      <c r="C609" s="6">
        <v>3050</v>
      </c>
      <c r="D609" t="s">
        <v>235</v>
      </c>
      <c r="E609" s="71">
        <v>1440</v>
      </c>
    </row>
    <row r="610" spans="1:5" ht="12.75">
      <c r="A610"/>
      <c r="B610"/>
      <c r="C610" s="6">
        <v>4010</v>
      </c>
      <c r="D610" t="s">
        <v>42</v>
      </c>
      <c r="E610" s="71">
        <v>565260</v>
      </c>
    </row>
    <row r="611" spans="1:5" ht="12.75">
      <c r="A611"/>
      <c r="B611"/>
      <c r="C611" s="6">
        <v>4040</v>
      </c>
      <c r="D611" t="s">
        <v>43</v>
      </c>
      <c r="E611" s="71">
        <v>46541</v>
      </c>
    </row>
    <row r="612" spans="1:5" ht="12.75">
      <c r="A612"/>
      <c r="B612"/>
      <c r="C612" s="6">
        <v>4110</v>
      </c>
      <c r="D612" t="s">
        <v>44</v>
      </c>
      <c r="E612" s="71">
        <v>212067</v>
      </c>
    </row>
    <row r="613" spans="1:5" ht="12.75">
      <c r="A613"/>
      <c r="B613"/>
      <c r="C613" s="6">
        <v>4120</v>
      </c>
      <c r="D613" t="s">
        <v>435</v>
      </c>
      <c r="E613" s="71">
        <v>31417</v>
      </c>
    </row>
    <row r="614" spans="1:5" ht="12.75">
      <c r="A614"/>
      <c r="B614"/>
      <c r="C614" s="6">
        <v>4140</v>
      </c>
      <c r="D614" t="s">
        <v>45</v>
      </c>
      <c r="E614" s="71">
        <v>17600</v>
      </c>
    </row>
    <row r="615" spans="1:4" ht="12.75">
      <c r="A615"/>
      <c r="B615"/>
      <c r="D615" t="s">
        <v>46</v>
      </c>
    </row>
    <row r="616" spans="1:5" ht="12.75">
      <c r="A616"/>
      <c r="B616"/>
      <c r="C616" s="6">
        <v>4170</v>
      </c>
      <c r="D616" t="s">
        <v>209</v>
      </c>
      <c r="E616" s="71">
        <v>5000</v>
      </c>
    </row>
    <row r="617" spans="1:5" ht="12.75">
      <c r="A617"/>
      <c r="B617"/>
      <c r="C617" s="6">
        <v>4210</v>
      </c>
      <c r="D617" t="s">
        <v>47</v>
      </c>
      <c r="E617" s="71">
        <v>12750</v>
      </c>
    </row>
    <row r="618" spans="1:5" ht="12.75">
      <c r="A618"/>
      <c r="B618"/>
      <c r="C618" s="6">
        <v>4240</v>
      </c>
      <c r="D618" t="s">
        <v>359</v>
      </c>
      <c r="E618" s="71">
        <v>3000</v>
      </c>
    </row>
    <row r="619" spans="1:5" ht="12.75">
      <c r="A619"/>
      <c r="B619"/>
      <c r="C619" s="6">
        <v>4260</v>
      </c>
      <c r="D619" t="s">
        <v>48</v>
      </c>
      <c r="E619" s="71">
        <v>72000</v>
      </c>
    </row>
    <row r="620" spans="1:5" ht="12.75">
      <c r="A620"/>
      <c r="B620"/>
      <c r="C620" s="6">
        <v>4270</v>
      </c>
      <c r="D620" t="s">
        <v>49</v>
      </c>
      <c r="E620" s="71">
        <v>10000</v>
      </c>
    </row>
    <row r="621" spans="1:5" ht="12.75">
      <c r="A621"/>
      <c r="B621"/>
      <c r="C621" s="6">
        <v>4280</v>
      </c>
      <c r="D621" t="s">
        <v>223</v>
      </c>
      <c r="E621" s="71">
        <v>2000</v>
      </c>
    </row>
    <row r="622" spans="1:5" ht="12.75">
      <c r="A622"/>
      <c r="B622"/>
      <c r="C622" s="6">
        <v>4300</v>
      </c>
      <c r="D622" t="s">
        <v>50</v>
      </c>
      <c r="E622" s="71">
        <v>11050</v>
      </c>
    </row>
    <row r="623" spans="1:5" ht="12.75">
      <c r="A623"/>
      <c r="B623"/>
      <c r="C623" s="6">
        <v>4360</v>
      </c>
      <c r="D623" t="s">
        <v>287</v>
      </c>
      <c r="E623" s="71">
        <v>3000</v>
      </c>
    </row>
    <row r="624" spans="1:5" ht="12.75">
      <c r="A624"/>
      <c r="B624"/>
      <c r="C624" s="6">
        <v>4410</v>
      </c>
      <c r="D624" t="s">
        <v>51</v>
      </c>
      <c r="E624" s="71">
        <v>850</v>
      </c>
    </row>
    <row r="625" spans="1:5" ht="12.75">
      <c r="A625"/>
      <c r="B625"/>
      <c r="C625" s="6">
        <v>4430</v>
      </c>
      <c r="D625" t="s">
        <v>52</v>
      </c>
      <c r="E625" s="71">
        <v>2000</v>
      </c>
    </row>
    <row r="626" spans="1:5" ht="12.75">
      <c r="A626" s="3"/>
      <c r="B626" s="3"/>
      <c r="C626" s="6">
        <v>4440</v>
      </c>
      <c r="D626" t="s">
        <v>53</v>
      </c>
      <c r="E626" s="82">
        <v>80654</v>
      </c>
    </row>
    <row r="627" spans="1:5" ht="12.75">
      <c r="A627" s="3"/>
      <c r="B627" s="3"/>
      <c r="C627" s="6">
        <v>4700</v>
      </c>
      <c r="D627" t="s">
        <v>229</v>
      </c>
      <c r="E627" s="82">
        <v>700</v>
      </c>
    </row>
    <row r="628" spans="1:5" ht="12.75">
      <c r="A628" s="3"/>
      <c r="B628" s="3"/>
      <c r="D628" t="s">
        <v>230</v>
      </c>
      <c r="E628" s="82"/>
    </row>
    <row r="629" spans="1:5" ht="12.75">
      <c r="A629" s="3"/>
      <c r="B629" s="3"/>
      <c r="C629" s="6">
        <v>4710</v>
      </c>
      <c r="D629" t="s">
        <v>425</v>
      </c>
      <c r="E629" s="82">
        <v>3000</v>
      </c>
    </row>
    <row r="630" spans="1:5" ht="12.75">
      <c r="A630" s="3"/>
      <c r="B630" s="3"/>
      <c r="C630" s="6">
        <v>4790</v>
      </c>
      <c r="D630" t="s">
        <v>460</v>
      </c>
      <c r="E630" s="82">
        <v>801013</v>
      </c>
    </row>
    <row r="631" spans="1:5" ht="12.75">
      <c r="A631" s="3"/>
      <c r="B631" s="3"/>
      <c r="C631" s="6">
        <v>4800</v>
      </c>
      <c r="D631" t="s">
        <v>461</v>
      </c>
      <c r="E631" s="82">
        <v>83475</v>
      </c>
    </row>
    <row r="632" spans="1:5" ht="12.75">
      <c r="A632" s="3"/>
      <c r="B632" s="3"/>
      <c r="E632" s="82"/>
    </row>
    <row r="633" spans="1:5" ht="12.75">
      <c r="A633" s="3"/>
      <c r="B633" s="7">
        <v>80104</v>
      </c>
      <c r="C633" s="7"/>
      <c r="D633" s="5" t="s">
        <v>521</v>
      </c>
      <c r="E633" s="109">
        <f>E635</f>
        <v>346</v>
      </c>
    </row>
    <row r="634" spans="1:5" ht="12.75">
      <c r="A634" s="3"/>
      <c r="B634" s="7"/>
      <c r="C634" s="7"/>
      <c r="D634" s="135" t="s">
        <v>519</v>
      </c>
      <c r="E634" s="82"/>
    </row>
    <row r="635" spans="1:5" ht="12.75">
      <c r="A635" s="3"/>
      <c r="B635" s="7"/>
      <c r="C635" s="6">
        <v>4790</v>
      </c>
      <c r="D635" t="s">
        <v>460</v>
      </c>
      <c r="E635" s="82">
        <v>346</v>
      </c>
    </row>
    <row r="636" spans="1:5" ht="12.75">
      <c r="A636" s="3"/>
      <c r="B636" s="3"/>
      <c r="E636" s="82"/>
    </row>
    <row r="637" spans="1:5" s="55" customFormat="1" ht="12.75">
      <c r="A637" s="56"/>
      <c r="B637" s="56">
        <v>80146</v>
      </c>
      <c r="C637" s="56"/>
      <c r="D637" s="55" t="s">
        <v>149</v>
      </c>
      <c r="E637" s="85">
        <f>SUM(E638:E641)</f>
        <v>6292</v>
      </c>
    </row>
    <row r="638" spans="1:5" ht="12.75">
      <c r="A638" s="7"/>
      <c r="B638" s="7"/>
      <c r="C638" s="6">
        <v>4210</v>
      </c>
      <c r="D638" t="s">
        <v>47</v>
      </c>
      <c r="E638" s="87">
        <v>500</v>
      </c>
    </row>
    <row r="639" spans="1:5" ht="12.75">
      <c r="A639" s="7"/>
      <c r="B639" s="7"/>
      <c r="C639" s="6">
        <v>4410</v>
      </c>
      <c r="D639" t="s">
        <v>51</v>
      </c>
      <c r="E639" s="87">
        <v>300</v>
      </c>
    </row>
    <row r="640" spans="3:5" ht="12.75">
      <c r="C640" s="6">
        <v>4700</v>
      </c>
      <c r="D640" t="s">
        <v>229</v>
      </c>
      <c r="E640" s="71">
        <v>5492</v>
      </c>
    </row>
    <row r="641" ht="12.75">
      <c r="D641" t="s">
        <v>230</v>
      </c>
    </row>
    <row r="650" spans="1:5" ht="12.75">
      <c r="A650" s="3"/>
      <c r="B650" s="3"/>
      <c r="E650" s="82"/>
    </row>
    <row r="651" ht="12.75">
      <c r="E651" s="71" t="s">
        <v>212</v>
      </c>
    </row>
    <row r="652" spans="4:5" ht="12.75">
      <c r="D652" s="7" t="s">
        <v>458</v>
      </c>
      <c r="E652" s="71" t="s">
        <v>526</v>
      </c>
    </row>
    <row r="653" spans="4:5" ht="12.75">
      <c r="D653" s="6" t="s">
        <v>17</v>
      </c>
      <c r="E653" s="71" t="s">
        <v>155</v>
      </c>
    </row>
    <row r="654" ht="12.75">
      <c r="E654" s="72" t="s">
        <v>527</v>
      </c>
    </row>
    <row r="655" spans="1:5" ht="12.75">
      <c r="A655" s="1" t="s">
        <v>0</v>
      </c>
      <c r="B655" s="1" t="s">
        <v>4</v>
      </c>
      <c r="C655" s="1" t="s">
        <v>5</v>
      </c>
      <c r="D655" s="1" t="s">
        <v>6</v>
      </c>
      <c r="E655" s="74" t="s">
        <v>7</v>
      </c>
    </row>
    <row r="656" spans="1:5" s="5" customFormat="1" ht="12.75">
      <c r="A656" s="7">
        <v>801</v>
      </c>
      <c r="B656" s="7"/>
      <c r="C656" s="7"/>
      <c r="D656" s="5" t="s">
        <v>11</v>
      </c>
      <c r="E656" s="84">
        <f>SUM(E657+E684+E689+E680)</f>
        <v>1800656</v>
      </c>
    </row>
    <row r="657" spans="1:5" s="55" customFormat="1" ht="12.75">
      <c r="A657" s="56"/>
      <c r="B657" s="56">
        <v>80104</v>
      </c>
      <c r="C657" s="56"/>
      <c r="D657" s="55" t="s">
        <v>154</v>
      </c>
      <c r="E657" s="85">
        <f>SUM(E658:E678)</f>
        <v>1665860</v>
      </c>
    </row>
    <row r="658" spans="3:5" ht="12.75">
      <c r="C658" s="6">
        <v>3020</v>
      </c>
      <c r="D658" t="s">
        <v>41</v>
      </c>
      <c r="E658" s="71">
        <v>10000</v>
      </c>
    </row>
    <row r="659" spans="3:5" ht="12.75">
      <c r="C659" s="6">
        <v>4010</v>
      </c>
      <c r="D659" t="s">
        <v>42</v>
      </c>
      <c r="E659" s="71">
        <v>495878</v>
      </c>
    </row>
    <row r="660" spans="3:5" ht="12.75">
      <c r="C660" s="6">
        <v>4040</v>
      </c>
      <c r="D660" t="s">
        <v>43</v>
      </c>
      <c r="E660" s="71">
        <v>40000</v>
      </c>
    </row>
    <row r="661" spans="3:5" ht="12.75">
      <c r="C661" s="6">
        <v>4110</v>
      </c>
      <c r="D661" t="s">
        <v>44</v>
      </c>
      <c r="E661" s="71">
        <v>195656</v>
      </c>
    </row>
    <row r="662" spans="3:5" ht="12.75">
      <c r="C662" s="6">
        <v>4120</v>
      </c>
      <c r="D662" t="s">
        <v>435</v>
      </c>
      <c r="E662" s="71">
        <v>24472</v>
      </c>
    </row>
    <row r="663" spans="3:5" ht="12.75">
      <c r="C663" s="6">
        <v>4170</v>
      </c>
      <c r="D663" t="s">
        <v>209</v>
      </c>
      <c r="E663" s="71">
        <v>5000</v>
      </c>
    </row>
    <row r="664" spans="3:5" ht="12.75">
      <c r="C664" s="6">
        <v>4210</v>
      </c>
      <c r="D664" t="s">
        <v>47</v>
      </c>
      <c r="E664" s="71">
        <v>13000</v>
      </c>
    </row>
    <row r="665" spans="3:5" ht="12.75">
      <c r="C665" s="6">
        <v>4240</v>
      </c>
      <c r="D665" t="s">
        <v>359</v>
      </c>
      <c r="E665" s="71">
        <v>3000</v>
      </c>
    </row>
    <row r="666" spans="3:5" ht="12.75">
      <c r="C666" s="6">
        <v>4260</v>
      </c>
      <c r="D666" t="s">
        <v>48</v>
      </c>
      <c r="E666" s="71">
        <v>63000</v>
      </c>
    </row>
    <row r="667" spans="3:5" ht="12.75">
      <c r="C667" s="6">
        <v>4270</v>
      </c>
      <c r="D667" t="s">
        <v>49</v>
      </c>
      <c r="E667" s="71">
        <v>10000</v>
      </c>
    </row>
    <row r="668" spans="3:5" ht="12.75">
      <c r="C668" s="6">
        <v>4280</v>
      </c>
      <c r="D668" t="s">
        <v>223</v>
      </c>
      <c r="E668" s="71">
        <v>2000</v>
      </c>
    </row>
    <row r="669" spans="3:5" ht="12.75">
      <c r="C669" s="6">
        <v>4300</v>
      </c>
      <c r="D669" t="s">
        <v>50</v>
      </c>
      <c r="E669" s="71">
        <v>9500</v>
      </c>
    </row>
    <row r="670" spans="3:5" ht="12.75">
      <c r="C670" s="6">
        <v>4360</v>
      </c>
      <c r="D670" t="s">
        <v>287</v>
      </c>
      <c r="E670" s="71">
        <v>3000</v>
      </c>
    </row>
    <row r="671" spans="3:5" ht="12.75">
      <c r="C671" s="6">
        <v>4410</v>
      </c>
      <c r="D671" t="s">
        <v>51</v>
      </c>
      <c r="E671" s="71">
        <v>850</v>
      </c>
    </row>
    <row r="672" spans="3:5" ht="12.75">
      <c r="C672" s="6">
        <v>4430</v>
      </c>
      <c r="D672" t="s">
        <v>52</v>
      </c>
      <c r="E672" s="71">
        <v>2500</v>
      </c>
    </row>
    <row r="673" spans="1:5" ht="12.75">
      <c r="A673" s="3"/>
      <c r="B673" s="3"/>
      <c r="C673" s="6">
        <v>4440</v>
      </c>
      <c r="D673" t="s">
        <v>53</v>
      </c>
      <c r="E673" s="82">
        <v>63168</v>
      </c>
    </row>
    <row r="674" spans="1:5" ht="12.75">
      <c r="A674" s="3"/>
      <c r="B674" s="3"/>
      <c r="C674" s="6">
        <v>4700</v>
      </c>
      <c r="D674" t="s">
        <v>229</v>
      </c>
      <c r="E674" s="82">
        <v>500</v>
      </c>
    </row>
    <row r="675" spans="1:5" ht="12.75">
      <c r="A675" s="3"/>
      <c r="B675" s="3"/>
      <c r="D675" t="s">
        <v>230</v>
      </c>
      <c r="E675" s="82"/>
    </row>
    <row r="676" spans="1:5" ht="12.75">
      <c r="A676" s="3"/>
      <c r="B676" s="3"/>
      <c r="C676" s="6">
        <v>4710</v>
      </c>
      <c r="D676" t="s">
        <v>425</v>
      </c>
      <c r="E676" s="82">
        <v>1000</v>
      </c>
    </row>
    <row r="677" spans="1:5" ht="12.75">
      <c r="A677" s="3"/>
      <c r="B677" s="3"/>
      <c r="C677" s="6">
        <v>4790</v>
      </c>
      <c r="D677" t="s">
        <v>460</v>
      </c>
      <c r="E677" s="82">
        <v>662920</v>
      </c>
    </row>
    <row r="678" spans="1:5" ht="12.75">
      <c r="A678" s="3"/>
      <c r="B678" s="3"/>
      <c r="C678" s="6">
        <v>4800</v>
      </c>
      <c r="D678" t="s">
        <v>461</v>
      </c>
      <c r="E678" s="82">
        <v>60416</v>
      </c>
    </row>
    <row r="679" spans="1:5" ht="12.75">
      <c r="A679" s="3"/>
      <c r="B679" s="3"/>
      <c r="E679" s="82"/>
    </row>
    <row r="680" spans="1:5" ht="12.75">
      <c r="A680" s="3"/>
      <c r="B680" s="7">
        <v>80104</v>
      </c>
      <c r="C680" s="7"/>
      <c r="D680" s="5" t="s">
        <v>521</v>
      </c>
      <c r="E680" s="109">
        <f>E682</f>
        <v>926</v>
      </c>
    </row>
    <row r="681" spans="1:5" ht="12.75">
      <c r="A681" s="3"/>
      <c r="B681" s="7"/>
      <c r="C681" s="7"/>
      <c r="D681" s="135" t="s">
        <v>519</v>
      </c>
      <c r="E681" s="82"/>
    </row>
    <row r="682" spans="1:5" ht="12.75">
      <c r="A682" s="3"/>
      <c r="B682" s="7"/>
      <c r="C682" s="6">
        <v>4790</v>
      </c>
      <c r="D682" t="s">
        <v>460</v>
      </c>
      <c r="E682" s="82">
        <v>926</v>
      </c>
    </row>
    <row r="683" spans="1:5" ht="12.75">
      <c r="A683" s="3"/>
      <c r="B683" s="3"/>
      <c r="E683" s="82"/>
    </row>
    <row r="684" spans="1:5" s="55" customFormat="1" ht="12.75">
      <c r="A684" s="56"/>
      <c r="B684" s="56">
        <v>80146</v>
      </c>
      <c r="C684" s="56"/>
      <c r="D684" s="55" t="s">
        <v>149</v>
      </c>
      <c r="E684" s="85">
        <f>SUM(E685:E688)</f>
        <v>5955</v>
      </c>
    </row>
    <row r="685" spans="1:5" ht="12.75">
      <c r="A685" s="7"/>
      <c r="B685" s="9"/>
      <c r="C685" s="6">
        <v>4210</v>
      </c>
      <c r="D685" t="s">
        <v>47</v>
      </c>
      <c r="E685" s="86">
        <v>1848</v>
      </c>
    </row>
    <row r="686" spans="3:5" ht="12.75">
      <c r="C686" s="6">
        <v>4410</v>
      </c>
      <c r="D686" t="s">
        <v>51</v>
      </c>
      <c r="E686" s="71">
        <v>207</v>
      </c>
    </row>
    <row r="687" spans="3:5" ht="12.75">
      <c r="C687" s="6">
        <v>4700</v>
      </c>
      <c r="D687" t="s">
        <v>229</v>
      </c>
      <c r="E687" s="71">
        <v>3900</v>
      </c>
    </row>
    <row r="688" ht="12.75">
      <c r="D688" t="s">
        <v>230</v>
      </c>
    </row>
    <row r="689" spans="1:5" s="55" customFormat="1" ht="15.75">
      <c r="A689" s="56"/>
      <c r="B689" s="120" t="s">
        <v>355</v>
      </c>
      <c r="C689" s="121"/>
      <c r="D689" s="113" t="s">
        <v>360</v>
      </c>
      <c r="E689" s="85">
        <f>SUM(E692:E700)</f>
        <v>127915</v>
      </c>
    </row>
    <row r="690" spans="1:5" s="55" customFormat="1" ht="15.75">
      <c r="A690" s="56"/>
      <c r="B690" s="122"/>
      <c r="C690" s="121"/>
      <c r="D690" s="113" t="s">
        <v>421</v>
      </c>
      <c r="E690" s="85"/>
    </row>
    <row r="691" spans="1:5" s="55" customFormat="1" ht="15.75">
      <c r="A691" s="56"/>
      <c r="B691" s="122"/>
      <c r="C691" s="121"/>
      <c r="D691" s="113" t="s">
        <v>362</v>
      </c>
      <c r="E691" s="85"/>
    </row>
    <row r="692" spans="2:5" ht="15">
      <c r="B692" s="111"/>
      <c r="C692" s="6">
        <v>3020</v>
      </c>
      <c r="D692" t="s">
        <v>41</v>
      </c>
      <c r="E692" s="71">
        <v>288</v>
      </c>
    </row>
    <row r="693" spans="3:5" ht="12.75">
      <c r="C693" s="6">
        <v>4110</v>
      </c>
      <c r="D693" t="s">
        <v>44</v>
      </c>
      <c r="E693" s="71">
        <v>17350</v>
      </c>
    </row>
    <row r="694" spans="3:5" ht="12.75">
      <c r="C694" s="6">
        <v>4120</v>
      </c>
      <c r="D694" t="s">
        <v>435</v>
      </c>
      <c r="E694" s="71">
        <v>2486</v>
      </c>
    </row>
    <row r="695" spans="3:5" ht="12.75">
      <c r="C695" s="6">
        <v>4210</v>
      </c>
      <c r="D695" t="s">
        <v>47</v>
      </c>
      <c r="E695" s="71">
        <v>2000</v>
      </c>
    </row>
    <row r="696" spans="3:5" ht="12.75">
      <c r="C696" s="6">
        <v>4240</v>
      </c>
      <c r="D696" t="s">
        <v>465</v>
      </c>
      <c r="E696" s="71">
        <v>1000</v>
      </c>
    </row>
    <row r="697" spans="3:5" ht="12.75">
      <c r="C697" s="6">
        <v>4440</v>
      </c>
      <c r="D697" t="s">
        <v>467</v>
      </c>
      <c r="E697" s="71">
        <v>3350</v>
      </c>
    </row>
    <row r="698" spans="3:5" ht="12.75">
      <c r="C698" s="6">
        <v>4710</v>
      </c>
      <c r="D698" t="s">
        <v>425</v>
      </c>
      <c r="E698" s="71">
        <v>300</v>
      </c>
    </row>
    <row r="699" spans="3:5" ht="12.75">
      <c r="C699" s="6">
        <v>4790</v>
      </c>
      <c r="D699" t="s">
        <v>468</v>
      </c>
      <c r="E699" s="71">
        <v>95585</v>
      </c>
    </row>
    <row r="700" spans="3:5" ht="12.75">
      <c r="C700" s="6">
        <v>4800</v>
      </c>
      <c r="D700" t="s">
        <v>463</v>
      </c>
      <c r="E700" s="71">
        <v>5556</v>
      </c>
    </row>
    <row r="702" spans="1:5" ht="12.75">
      <c r="A702" s="3"/>
      <c r="B702" s="3"/>
      <c r="C702" s="3"/>
      <c r="D702" s="13"/>
      <c r="E702" s="73"/>
    </row>
    <row r="703" spans="1:5" ht="12.75">
      <c r="A703" s="19"/>
      <c r="B703" s="19"/>
      <c r="C703" s="19"/>
      <c r="D703" s="20"/>
      <c r="E703" s="103"/>
    </row>
    <row r="704" ht="12.75">
      <c r="E704" s="71" t="s">
        <v>20</v>
      </c>
    </row>
    <row r="705" spans="4:5" ht="12.75">
      <c r="D705" s="7" t="s">
        <v>457</v>
      </c>
      <c r="E705" s="71" t="s">
        <v>526</v>
      </c>
    </row>
    <row r="706" spans="4:5" ht="12.75">
      <c r="D706" s="6" t="s">
        <v>18</v>
      </c>
      <c r="E706" s="71" t="s">
        <v>155</v>
      </c>
    </row>
    <row r="707" ht="12.75">
      <c r="E707" s="72" t="s">
        <v>527</v>
      </c>
    </row>
    <row r="708" spans="1:5" ht="12.75">
      <c r="A708" s="1" t="s">
        <v>0</v>
      </c>
      <c r="B708" s="1" t="s">
        <v>4</v>
      </c>
      <c r="C708" s="1" t="s">
        <v>5</v>
      </c>
      <c r="D708" s="1" t="s">
        <v>6</v>
      </c>
      <c r="E708" s="74" t="s">
        <v>7</v>
      </c>
    </row>
    <row r="709" spans="1:5" s="5" customFormat="1" ht="12.75">
      <c r="A709" s="7">
        <v>801</v>
      </c>
      <c r="B709" s="7"/>
      <c r="C709" s="7"/>
      <c r="D709" s="5" t="s">
        <v>11</v>
      </c>
      <c r="E709" s="84">
        <f>E710+E737+E743+E733</f>
        <v>2427909</v>
      </c>
    </row>
    <row r="710" spans="1:5" s="55" customFormat="1" ht="12.75">
      <c r="A710" s="56"/>
      <c r="B710" s="56">
        <v>80104</v>
      </c>
      <c r="C710" s="56"/>
      <c r="D710" s="55" t="s">
        <v>154</v>
      </c>
      <c r="E710" s="85">
        <f>SUM(E711:E731)</f>
        <v>2309257</v>
      </c>
    </row>
    <row r="711" spans="3:5" ht="12.75">
      <c r="C711" s="6">
        <v>3020</v>
      </c>
      <c r="D711" t="s">
        <v>41</v>
      </c>
      <c r="E711" s="71">
        <v>11300</v>
      </c>
    </row>
    <row r="712" spans="3:5" ht="12.75">
      <c r="C712" s="6">
        <v>4010</v>
      </c>
      <c r="D712" t="s">
        <v>42</v>
      </c>
      <c r="E712" s="71">
        <v>674281</v>
      </c>
    </row>
    <row r="713" spans="3:5" ht="12.75">
      <c r="C713" s="6">
        <v>4040</v>
      </c>
      <c r="D713" t="s">
        <v>43</v>
      </c>
      <c r="E713" s="71">
        <v>50437</v>
      </c>
    </row>
    <row r="714" spans="3:5" ht="12.75">
      <c r="C714" s="6">
        <v>4110</v>
      </c>
      <c r="D714" t="s">
        <v>44</v>
      </c>
      <c r="E714" s="71">
        <v>265787</v>
      </c>
    </row>
    <row r="715" spans="3:5" ht="12.75">
      <c r="C715" s="6">
        <v>4120</v>
      </c>
      <c r="D715" t="s">
        <v>435</v>
      </c>
      <c r="E715" s="71">
        <v>32837</v>
      </c>
    </row>
    <row r="716" spans="3:5" ht="12.75">
      <c r="C716" s="6">
        <v>4170</v>
      </c>
      <c r="D716" t="s">
        <v>209</v>
      </c>
      <c r="E716" s="71">
        <v>5000</v>
      </c>
    </row>
    <row r="717" spans="3:5" ht="12.75">
      <c r="C717" s="6">
        <v>4210</v>
      </c>
      <c r="D717" t="s">
        <v>47</v>
      </c>
      <c r="E717" s="71">
        <v>12250</v>
      </c>
    </row>
    <row r="718" spans="3:5" ht="12.75">
      <c r="C718" s="6">
        <v>4240</v>
      </c>
      <c r="D718" t="s">
        <v>359</v>
      </c>
      <c r="E718" s="71">
        <v>3000</v>
      </c>
    </row>
    <row r="719" spans="3:5" ht="12.75">
      <c r="C719" s="6">
        <v>4260</v>
      </c>
      <c r="D719" t="s">
        <v>48</v>
      </c>
      <c r="E719" s="71">
        <v>82000</v>
      </c>
    </row>
    <row r="720" spans="3:5" ht="12.75">
      <c r="C720" s="6">
        <v>4270</v>
      </c>
      <c r="D720" t="s">
        <v>49</v>
      </c>
      <c r="E720" s="71">
        <v>10000</v>
      </c>
    </row>
    <row r="721" spans="3:5" ht="12.75">
      <c r="C721" s="6">
        <v>4280</v>
      </c>
      <c r="D721" t="s">
        <v>223</v>
      </c>
      <c r="E721" s="71">
        <v>2000</v>
      </c>
    </row>
    <row r="722" spans="3:5" ht="12.75">
      <c r="C722" s="6">
        <v>4300</v>
      </c>
      <c r="D722" t="s">
        <v>50</v>
      </c>
      <c r="E722" s="71">
        <v>14946</v>
      </c>
    </row>
    <row r="723" spans="3:5" ht="12.75">
      <c r="C723" s="6">
        <v>4360</v>
      </c>
      <c r="D723" t="s">
        <v>287</v>
      </c>
      <c r="E723" s="71">
        <v>1920</v>
      </c>
    </row>
    <row r="724" spans="3:5" ht="12.75">
      <c r="C724" s="6">
        <v>4410</v>
      </c>
      <c r="D724" t="s">
        <v>51</v>
      </c>
      <c r="E724" s="71">
        <v>850</v>
      </c>
    </row>
    <row r="725" spans="3:5" ht="12.75">
      <c r="C725" s="6">
        <v>4430</v>
      </c>
      <c r="D725" t="s">
        <v>52</v>
      </c>
      <c r="E725" s="71">
        <v>3500</v>
      </c>
    </row>
    <row r="726" spans="1:5" ht="12.75">
      <c r="A726" s="3"/>
      <c r="B726" s="3"/>
      <c r="C726" s="6">
        <v>4440</v>
      </c>
      <c r="D726" t="s">
        <v>53</v>
      </c>
      <c r="E726" s="82">
        <v>75818</v>
      </c>
    </row>
    <row r="727" spans="1:5" ht="12.75">
      <c r="A727" s="3"/>
      <c r="B727" s="3"/>
      <c r="C727" s="6">
        <v>4700</v>
      </c>
      <c r="D727" t="s">
        <v>229</v>
      </c>
      <c r="E727" s="132">
        <v>700</v>
      </c>
    </row>
    <row r="728" spans="1:5" ht="12.75">
      <c r="A728" s="3"/>
      <c r="B728" s="3"/>
      <c r="D728" t="s">
        <v>230</v>
      </c>
      <c r="E728" s="132"/>
    </row>
    <row r="729" spans="1:5" ht="12.75">
      <c r="A729" s="3"/>
      <c r="B729" s="3"/>
      <c r="C729" s="6">
        <v>4710</v>
      </c>
      <c r="D729" t="s">
        <v>425</v>
      </c>
      <c r="E729" s="82">
        <v>1000</v>
      </c>
    </row>
    <row r="730" spans="1:5" ht="12.75">
      <c r="A730" s="3"/>
      <c r="B730" s="3"/>
      <c r="C730" s="6">
        <v>4790</v>
      </c>
      <c r="D730" t="s">
        <v>462</v>
      </c>
      <c r="E730" s="82">
        <v>980062</v>
      </c>
    </row>
    <row r="731" spans="1:5" ht="12.75">
      <c r="A731" s="3"/>
      <c r="B731" s="3"/>
      <c r="C731" s="6">
        <v>4800</v>
      </c>
      <c r="D731" t="s">
        <v>463</v>
      </c>
      <c r="E731" s="82">
        <v>81569</v>
      </c>
    </row>
    <row r="732" spans="1:5" ht="12.75">
      <c r="A732" s="3"/>
      <c r="B732" s="3"/>
      <c r="E732" s="82"/>
    </row>
    <row r="733" spans="1:5" ht="12.75">
      <c r="A733" s="3"/>
      <c r="B733" s="7">
        <v>80104</v>
      </c>
      <c r="C733" s="7"/>
      <c r="D733" s="5" t="s">
        <v>521</v>
      </c>
      <c r="E733" s="109">
        <f>E735</f>
        <v>734</v>
      </c>
    </row>
    <row r="734" spans="1:5" ht="12.75">
      <c r="A734" s="3"/>
      <c r="B734" s="7"/>
      <c r="C734" s="7"/>
      <c r="D734" s="135" t="s">
        <v>519</v>
      </c>
      <c r="E734" s="82"/>
    </row>
    <row r="735" spans="1:5" ht="12.75">
      <c r="A735" s="3"/>
      <c r="B735" s="7"/>
      <c r="C735" s="6">
        <v>4790</v>
      </c>
      <c r="D735" t="s">
        <v>460</v>
      </c>
      <c r="E735" s="82">
        <v>734</v>
      </c>
    </row>
    <row r="736" spans="1:5" ht="12.75">
      <c r="A736" s="3"/>
      <c r="B736" s="3"/>
      <c r="E736" s="82"/>
    </row>
    <row r="737" spans="1:5" s="55" customFormat="1" ht="12.75">
      <c r="A737" s="56"/>
      <c r="B737" s="56">
        <v>80146</v>
      </c>
      <c r="C737" s="56"/>
      <c r="D737" s="55" t="s">
        <v>149</v>
      </c>
      <c r="E737" s="85">
        <f>SUM(E738:E742)</f>
        <v>8379</v>
      </c>
    </row>
    <row r="738" spans="1:5" ht="12.75">
      <c r="A738" s="7"/>
      <c r="B738" s="7"/>
      <c r="C738" s="6">
        <v>4210</v>
      </c>
      <c r="D738" t="s">
        <v>47</v>
      </c>
      <c r="E738" s="102">
        <v>1500</v>
      </c>
    </row>
    <row r="739" spans="1:5" ht="12.75">
      <c r="A739" s="7"/>
      <c r="B739" s="7"/>
      <c r="C739" s="6">
        <v>4300</v>
      </c>
      <c r="D739" t="s">
        <v>50</v>
      </c>
      <c r="E739" s="102">
        <v>2000</v>
      </c>
    </row>
    <row r="740" spans="1:5" ht="12.75">
      <c r="A740" s="7"/>
      <c r="B740" s="7"/>
      <c r="C740" s="6">
        <v>4410</v>
      </c>
      <c r="D740" t="s">
        <v>51</v>
      </c>
      <c r="E740" s="102">
        <v>525</v>
      </c>
    </row>
    <row r="741" spans="3:5" ht="12.75">
      <c r="C741" s="6">
        <v>4700</v>
      </c>
      <c r="D741" t="s">
        <v>229</v>
      </c>
      <c r="E741" s="71">
        <v>4354</v>
      </c>
    </row>
    <row r="742" ht="12.75">
      <c r="D742" t="s">
        <v>230</v>
      </c>
    </row>
    <row r="743" spans="1:5" s="55" customFormat="1" ht="15.75">
      <c r="A743" s="56"/>
      <c r="B743" s="120" t="s">
        <v>355</v>
      </c>
      <c r="C743" s="121"/>
      <c r="D743" s="113" t="s">
        <v>360</v>
      </c>
      <c r="E743" s="85">
        <f>SUM(E746:E752)</f>
        <v>109539</v>
      </c>
    </row>
    <row r="744" spans="1:5" s="55" customFormat="1" ht="15.75">
      <c r="A744" s="56"/>
      <c r="B744" s="122"/>
      <c r="C744" s="121"/>
      <c r="D744" s="113" t="s">
        <v>421</v>
      </c>
      <c r="E744" s="85"/>
    </row>
    <row r="745" spans="1:5" s="55" customFormat="1" ht="15.75">
      <c r="A745" s="56"/>
      <c r="B745" s="122"/>
      <c r="C745" s="121"/>
      <c r="D745" s="113" t="s">
        <v>362</v>
      </c>
      <c r="E745" s="85"/>
    </row>
    <row r="746" spans="1:5" ht="15">
      <c r="A746"/>
      <c r="B746" s="111"/>
      <c r="C746" s="6">
        <v>3020</v>
      </c>
      <c r="D746" t="s">
        <v>41</v>
      </c>
      <c r="E746" s="102">
        <v>250</v>
      </c>
    </row>
    <row r="747" spans="1:5" ht="15">
      <c r="A747"/>
      <c r="B747" s="111"/>
      <c r="C747" s="112">
        <v>4110</v>
      </c>
      <c r="D747" s="110" t="s">
        <v>44</v>
      </c>
      <c r="E747" s="102">
        <v>14949</v>
      </c>
    </row>
    <row r="748" spans="1:5" ht="15">
      <c r="A748"/>
      <c r="B748" s="111"/>
      <c r="C748" s="6">
        <v>4120</v>
      </c>
      <c r="D748" t="s">
        <v>435</v>
      </c>
      <c r="E748" s="102">
        <v>1000</v>
      </c>
    </row>
    <row r="749" spans="1:5" ht="12.75">
      <c r="A749"/>
      <c r="C749" s="6">
        <v>4240</v>
      </c>
      <c r="D749" t="s">
        <v>359</v>
      </c>
      <c r="E749" s="71">
        <v>2000</v>
      </c>
    </row>
    <row r="750" spans="1:5" ht="12.75">
      <c r="A750"/>
      <c r="C750" s="6">
        <v>4440</v>
      </c>
      <c r="D750" t="s">
        <v>53</v>
      </c>
      <c r="E750" s="71">
        <v>3350</v>
      </c>
    </row>
    <row r="751" spans="3:5" ht="12.75">
      <c r="C751" s="6">
        <v>4790</v>
      </c>
      <c r="D751" t="s">
        <v>462</v>
      </c>
      <c r="E751" s="71">
        <v>79916</v>
      </c>
    </row>
    <row r="752" spans="3:5" ht="12.75">
      <c r="C752" s="6">
        <v>4800</v>
      </c>
      <c r="D752" t="s">
        <v>469</v>
      </c>
      <c r="E752" s="71">
        <v>8074</v>
      </c>
    </row>
    <row r="764" spans="1:5" ht="12.75">
      <c r="A764"/>
      <c r="B764"/>
      <c r="C764"/>
      <c r="E764" s="71" t="s">
        <v>22</v>
      </c>
    </row>
    <row r="765" spans="1:5" ht="12.75">
      <c r="A765"/>
      <c r="B765"/>
      <c r="C765"/>
      <c r="D765" s="7" t="s">
        <v>457</v>
      </c>
      <c r="E765" s="71" t="s">
        <v>526</v>
      </c>
    </row>
    <row r="766" spans="1:5" ht="12.75">
      <c r="A766"/>
      <c r="B766"/>
      <c r="C766"/>
      <c r="D766" s="6" t="s">
        <v>21</v>
      </c>
      <c r="E766" s="71" t="s">
        <v>155</v>
      </c>
    </row>
    <row r="767" ht="12.75">
      <c r="E767" s="72" t="s">
        <v>527</v>
      </c>
    </row>
    <row r="768" spans="1:5" ht="12.75">
      <c r="A768" s="1" t="s">
        <v>0</v>
      </c>
      <c r="B768" s="1" t="s">
        <v>4</v>
      </c>
      <c r="C768" s="1" t="s">
        <v>5</v>
      </c>
      <c r="D768" s="1" t="s">
        <v>6</v>
      </c>
      <c r="E768" s="74" t="s">
        <v>7</v>
      </c>
    </row>
    <row r="769" spans="1:5" s="5" customFormat="1" ht="12.75">
      <c r="A769" s="7">
        <v>801</v>
      </c>
      <c r="B769" s="7"/>
      <c r="C769" s="7"/>
      <c r="D769" s="5" t="s">
        <v>11</v>
      </c>
      <c r="E769" s="84">
        <f>E770+E797+E803+E793</f>
        <v>2144292</v>
      </c>
    </row>
    <row r="770" spans="1:5" s="55" customFormat="1" ht="12.75">
      <c r="A770" s="56"/>
      <c r="B770" s="56">
        <v>80104</v>
      </c>
      <c r="C770" s="56"/>
      <c r="D770" s="55" t="s">
        <v>154</v>
      </c>
      <c r="E770" s="85">
        <f>SUM(E771:E791)</f>
        <v>1930481</v>
      </c>
    </row>
    <row r="771" spans="3:5" ht="12.75">
      <c r="C771" s="6">
        <v>3020</v>
      </c>
      <c r="D771" t="s">
        <v>41</v>
      </c>
      <c r="E771" s="71">
        <v>11000</v>
      </c>
    </row>
    <row r="772" spans="3:5" ht="12.75">
      <c r="C772" s="6">
        <v>4010</v>
      </c>
      <c r="D772" t="s">
        <v>42</v>
      </c>
      <c r="E772" s="71">
        <v>527760</v>
      </c>
    </row>
    <row r="773" spans="3:5" ht="12.75">
      <c r="C773" s="6">
        <v>4040</v>
      </c>
      <c r="D773" t="s">
        <v>43</v>
      </c>
      <c r="E773" s="71">
        <v>45000</v>
      </c>
    </row>
    <row r="774" spans="3:5" ht="12.75">
      <c r="C774" s="6">
        <v>4110</v>
      </c>
      <c r="D774" t="s">
        <v>44</v>
      </c>
      <c r="E774" s="71">
        <v>223067</v>
      </c>
    </row>
    <row r="775" spans="3:5" ht="12.75">
      <c r="C775" s="6">
        <v>4120</v>
      </c>
      <c r="D775" t="s">
        <v>435</v>
      </c>
      <c r="E775" s="71">
        <v>29417</v>
      </c>
    </row>
    <row r="776" spans="3:5" ht="12.75">
      <c r="C776" s="6">
        <v>4170</v>
      </c>
      <c r="D776" t="s">
        <v>209</v>
      </c>
      <c r="E776" s="71">
        <v>5000</v>
      </c>
    </row>
    <row r="777" spans="3:5" ht="12.75">
      <c r="C777" s="6">
        <v>4210</v>
      </c>
      <c r="D777" t="s">
        <v>47</v>
      </c>
      <c r="E777" s="71">
        <v>12250</v>
      </c>
    </row>
    <row r="778" spans="3:5" ht="12.75">
      <c r="C778" s="6">
        <v>4240</v>
      </c>
      <c r="D778" t="s">
        <v>359</v>
      </c>
      <c r="E778" s="71">
        <v>3000</v>
      </c>
    </row>
    <row r="779" spans="3:5" ht="12.75">
      <c r="C779" s="6">
        <v>4260</v>
      </c>
      <c r="D779" t="s">
        <v>48</v>
      </c>
      <c r="E779" s="71">
        <v>70000</v>
      </c>
    </row>
    <row r="780" spans="3:5" ht="12.75">
      <c r="C780" s="6">
        <v>4270</v>
      </c>
      <c r="D780" t="s">
        <v>49</v>
      </c>
      <c r="E780" s="71">
        <v>10000</v>
      </c>
    </row>
    <row r="781" spans="3:5" ht="12.75">
      <c r="C781" s="6">
        <v>4280</v>
      </c>
      <c r="D781" t="s">
        <v>223</v>
      </c>
      <c r="E781" s="71">
        <v>2000</v>
      </c>
    </row>
    <row r="782" spans="3:5" ht="12.75">
      <c r="C782" s="6">
        <v>4300</v>
      </c>
      <c r="D782" t="s">
        <v>50</v>
      </c>
      <c r="E782" s="71">
        <v>11550</v>
      </c>
    </row>
    <row r="783" spans="3:5" ht="12.75">
      <c r="C783" s="6">
        <v>4360</v>
      </c>
      <c r="D783" t="s">
        <v>287</v>
      </c>
      <c r="E783" s="71">
        <v>3000</v>
      </c>
    </row>
    <row r="784" spans="3:5" ht="12.75">
      <c r="C784" s="6">
        <v>4410</v>
      </c>
      <c r="D784" t="s">
        <v>51</v>
      </c>
      <c r="E784" s="71">
        <v>850</v>
      </c>
    </row>
    <row r="785" spans="3:5" ht="12.75">
      <c r="C785" s="6">
        <v>4430</v>
      </c>
      <c r="D785" t="s">
        <v>52</v>
      </c>
      <c r="E785" s="71">
        <v>3000</v>
      </c>
    </row>
    <row r="786" spans="1:5" ht="12.75">
      <c r="A786" s="3"/>
      <c r="B786" s="3"/>
      <c r="C786" s="6">
        <v>4440</v>
      </c>
      <c r="D786" t="s">
        <v>53</v>
      </c>
      <c r="E786" s="82">
        <v>69362</v>
      </c>
    </row>
    <row r="787" spans="1:5" ht="12.75">
      <c r="A787" s="3"/>
      <c r="B787" s="3"/>
      <c r="C787" s="6">
        <v>4700</v>
      </c>
      <c r="D787" t="s">
        <v>229</v>
      </c>
      <c r="E787" s="82">
        <v>700</v>
      </c>
    </row>
    <row r="788" spans="1:5" ht="12.75">
      <c r="A788" s="3"/>
      <c r="B788" s="3"/>
      <c r="D788" t="s">
        <v>230</v>
      </c>
      <c r="E788" s="82"/>
    </row>
    <row r="789" spans="1:5" ht="12.75">
      <c r="A789" s="3"/>
      <c r="B789" s="3"/>
      <c r="C789" s="6">
        <v>4710</v>
      </c>
      <c r="D789" t="s">
        <v>425</v>
      </c>
      <c r="E789" s="82">
        <v>3000</v>
      </c>
    </row>
    <row r="790" spans="1:5" ht="12.75">
      <c r="A790" s="3"/>
      <c r="B790" s="3"/>
      <c r="C790" s="6">
        <v>4790</v>
      </c>
      <c r="D790" t="s">
        <v>462</v>
      </c>
      <c r="E790" s="82">
        <v>830513</v>
      </c>
    </row>
    <row r="791" spans="1:5" ht="12.75">
      <c r="A791" s="3"/>
      <c r="B791" s="3"/>
      <c r="C791" s="6">
        <v>4800</v>
      </c>
      <c r="D791" t="s">
        <v>463</v>
      </c>
      <c r="E791" s="82">
        <v>70012</v>
      </c>
    </row>
    <row r="792" spans="1:5" ht="12.75">
      <c r="A792" s="3"/>
      <c r="B792" s="3"/>
      <c r="E792" s="82"/>
    </row>
    <row r="793" spans="1:5" ht="12.75">
      <c r="A793" s="3"/>
      <c r="B793" s="7">
        <v>80104</v>
      </c>
      <c r="C793" s="7"/>
      <c r="D793" s="5" t="s">
        <v>521</v>
      </c>
      <c r="E793" s="109">
        <f>E795</f>
        <v>1363</v>
      </c>
    </row>
    <row r="794" spans="1:5" ht="12.75">
      <c r="A794" s="3"/>
      <c r="B794" s="7"/>
      <c r="C794" s="7"/>
      <c r="D794" s="135" t="s">
        <v>519</v>
      </c>
      <c r="E794" s="82"/>
    </row>
    <row r="795" spans="1:5" ht="12.75">
      <c r="A795" s="3"/>
      <c r="B795" s="7"/>
      <c r="C795" s="6">
        <v>4790</v>
      </c>
      <c r="D795" t="s">
        <v>460</v>
      </c>
      <c r="E795" s="82">
        <v>1363</v>
      </c>
    </row>
    <row r="796" spans="1:5" ht="12.75">
      <c r="A796" s="3"/>
      <c r="B796" s="3"/>
      <c r="E796" s="82"/>
    </row>
    <row r="797" spans="1:10" s="55" customFormat="1" ht="12.75">
      <c r="A797" s="56"/>
      <c r="B797" s="56">
        <v>80146</v>
      </c>
      <c r="C797" s="56"/>
      <c r="D797" s="55" t="s">
        <v>149</v>
      </c>
      <c r="E797" s="85">
        <f>SUM(E798:E802)</f>
        <v>7742</v>
      </c>
      <c r="G797" s="56"/>
      <c r="H797" s="56"/>
      <c r="J797" s="123"/>
    </row>
    <row r="798" spans="1:10" ht="12.75">
      <c r="A798" s="7"/>
      <c r="B798" s="7"/>
      <c r="C798" s="6">
        <v>4210</v>
      </c>
      <c r="D798" t="s">
        <v>47</v>
      </c>
      <c r="E798" s="87">
        <v>942</v>
      </c>
      <c r="G798" s="6"/>
      <c r="H798" s="6"/>
      <c r="J798" s="4"/>
    </row>
    <row r="799" spans="1:10" ht="12.75">
      <c r="A799" s="7"/>
      <c r="B799" s="7"/>
      <c r="C799" s="6">
        <v>4300</v>
      </c>
      <c r="D799" t="s">
        <v>50</v>
      </c>
      <c r="E799" s="87">
        <v>4500</v>
      </c>
      <c r="G799" s="6"/>
      <c r="H799" s="6"/>
      <c r="J799" s="4"/>
    </row>
    <row r="800" spans="1:10" ht="12.75">
      <c r="A800" s="7"/>
      <c r="B800" s="7"/>
      <c r="C800" s="6">
        <v>4410</v>
      </c>
      <c r="D800" t="s">
        <v>51</v>
      </c>
      <c r="E800" s="87">
        <v>300</v>
      </c>
      <c r="G800" s="6"/>
      <c r="H800" s="6"/>
      <c r="J800" s="4"/>
    </row>
    <row r="801" spans="3:10" ht="12.75">
      <c r="C801" s="6">
        <v>4700</v>
      </c>
      <c r="D801" t="s">
        <v>229</v>
      </c>
      <c r="E801" s="71">
        <v>2000</v>
      </c>
      <c r="G801" s="6"/>
      <c r="H801" s="6"/>
      <c r="J801" s="4"/>
    </row>
    <row r="802" spans="4:10" ht="12.75">
      <c r="D802" t="s">
        <v>230</v>
      </c>
      <c r="G802" s="6"/>
      <c r="H802" s="6"/>
      <c r="J802" s="4"/>
    </row>
    <row r="803" spans="1:10" s="55" customFormat="1" ht="15.75">
      <c r="A803" s="56"/>
      <c r="B803" s="120" t="s">
        <v>355</v>
      </c>
      <c r="C803" s="121"/>
      <c r="D803" s="113" t="s">
        <v>360</v>
      </c>
      <c r="E803" s="85">
        <f>SUM(E806:E813)</f>
        <v>204706</v>
      </c>
      <c r="G803" s="56"/>
      <c r="H803" s="56"/>
      <c r="J803" s="123"/>
    </row>
    <row r="804" spans="1:10" s="55" customFormat="1" ht="15.75">
      <c r="A804" s="56"/>
      <c r="B804" s="122"/>
      <c r="C804" s="121"/>
      <c r="D804" s="113" t="s">
        <v>361</v>
      </c>
      <c r="E804" s="85"/>
      <c r="G804" s="56"/>
      <c r="H804" s="56"/>
      <c r="J804" s="123"/>
    </row>
    <row r="805" spans="1:10" s="55" customFormat="1" ht="15.75">
      <c r="A805" s="56"/>
      <c r="B805" s="122"/>
      <c r="C805" s="121"/>
      <c r="D805" s="113" t="s">
        <v>362</v>
      </c>
      <c r="E805" s="85"/>
      <c r="G805" s="56"/>
      <c r="H805" s="56"/>
      <c r="J805" s="123"/>
    </row>
    <row r="806" spans="2:10" ht="15">
      <c r="B806" s="111"/>
      <c r="C806" s="6">
        <v>3020</v>
      </c>
      <c r="D806" t="s">
        <v>41</v>
      </c>
      <c r="E806" s="102">
        <v>450</v>
      </c>
      <c r="G806" s="6"/>
      <c r="H806" s="6"/>
      <c r="J806" s="4"/>
    </row>
    <row r="807" spans="1:10" ht="15">
      <c r="A807"/>
      <c r="B807" s="111"/>
      <c r="C807" s="112">
        <v>4110</v>
      </c>
      <c r="D807" s="110" t="s">
        <v>44</v>
      </c>
      <c r="E807" s="102">
        <v>27800</v>
      </c>
      <c r="G807" s="6"/>
      <c r="H807" s="6"/>
      <c r="J807" s="4"/>
    </row>
    <row r="808" spans="1:10" ht="15">
      <c r="A808"/>
      <c r="B808" s="111"/>
      <c r="C808" s="112">
        <v>4120</v>
      </c>
      <c r="D808" t="s">
        <v>435</v>
      </c>
      <c r="E808" s="102">
        <v>3700</v>
      </c>
      <c r="G808" s="6"/>
      <c r="H808" s="6"/>
      <c r="J808" s="4"/>
    </row>
    <row r="809" spans="1:10" ht="15">
      <c r="A809"/>
      <c r="B809" s="111"/>
      <c r="C809" s="112">
        <v>4240</v>
      </c>
      <c r="D809" s="129" t="s">
        <v>465</v>
      </c>
      <c r="E809" s="102">
        <v>2000</v>
      </c>
      <c r="G809" s="6"/>
      <c r="H809" s="6"/>
      <c r="J809" s="4"/>
    </row>
    <row r="810" spans="1:10" ht="12.75">
      <c r="A810"/>
      <c r="C810" s="6">
        <v>4440</v>
      </c>
      <c r="D810" t="s">
        <v>53</v>
      </c>
      <c r="E810" s="71">
        <v>6700</v>
      </c>
      <c r="G810" s="6"/>
      <c r="H810" s="6"/>
      <c r="J810" s="4"/>
    </row>
    <row r="811" spans="1:10" ht="12.75">
      <c r="A811"/>
      <c r="C811" s="6">
        <v>4710</v>
      </c>
      <c r="D811" t="s">
        <v>425</v>
      </c>
      <c r="E811" s="71">
        <v>1000</v>
      </c>
      <c r="G811" s="6"/>
      <c r="H811" s="6"/>
      <c r="J811" s="4"/>
    </row>
    <row r="812" spans="1:10" ht="12.75">
      <c r="A812"/>
      <c r="C812" s="6">
        <v>4790</v>
      </c>
      <c r="D812" t="s">
        <v>462</v>
      </c>
      <c r="E812" s="71">
        <v>151700</v>
      </c>
      <c r="G812" s="6"/>
      <c r="H812" s="6"/>
      <c r="J812" s="4"/>
    </row>
    <row r="813" spans="1:10" ht="12.75">
      <c r="A813"/>
      <c r="C813" s="6">
        <v>4800</v>
      </c>
      <c r="D813" t="s">
        <v>463</v>
      </c>
      <c r="E813" s="71">
        <v>11356</v>
      </c>
      <c r="G813" s="6"/>
      <c r="H813" s="6"/>
      <c r="J813" s="4"/>
    </row>
    <row r="814" spans="1:10" ht="12.75">
      <c r="A814"/>
      <c r="G814" s="6"/>
      <c r="H814" s="6"/>
      <c r="J814" s="4"/>
    </row>
    <row r="815" spans="1:10" ht="12.75">
      <c r="A815"/>
      <c r="G815" s="6"/>
      <c r="H815" s="6"/>
      <c r="J815" s="4"/>
    </row>
    <row r="816" spans="1:10" ht="12.75">
      <c r="A816"/>
      <c r="G816" s="6"/>
      <c r="H816" s="6"/>
      <c r="J816" s="4"/>
    </row>
    <row r="817" spans="1:10" ht="12.75">
      <c r="A817"/>
      <c r="G817" s="6"/>
      <c r="H817" s="6"/>
      <c r="J817" s="4"/>
    </row>
    <row r="818" spans="1:10" ht="14.25" customHeight="1">
      <c r="A818"/>
      <c r="G818" s="6"/>
      <c r="H818" s="6"/>
      <c r="J818" s="4"/>
    </row>
    <row r="819" spans="1:10" ht="12.75">
      <c r="A819"/>
      <c r="G819" s="6"/>
      <c r="H819" s="6"/>
      <c r="J819" s="4"/>
    </row>
    <row r="820" spans="1:10" ht="12.75">
      <c r="A820"/>
      <c r="G820" s="6"/>
      <c r="H820" s="6"/>
      <c r="J820" s="4"/>
    </row>
    <row r="821" spans="1:10" ht="12.75">
      <c r="A821"/>
      <c r="G821" s="6"/>
      <c r="H821" s="6"/>
      <c r="J821" s="4"/>
    </row>
    <row r="822" spans="7:10" ht="12.75">
      <c r="G822" s="6"/>
      <c r="H822" s="6"/>
      <c r="J822" s="4"/>
    </row>
    <row r="823" spans="1:10" ht="12.75">
      <c r="A823" s="3"/>
      <c r="B823" s="3"/>
      <c r="E823" s="73"/>
      <c r="G823" s="6"/>
      <c r="H823" s="6"/>
      <c r="J823" s="4"/>
    </row>
    <row r="824" spans="1:10" ht="12.75">
      <c r="A824" s="19"/>
      <c r="B824" s="19"/>
      <c r="C824" s="19"/>
      <c r="D824" s="20"/>
      <c r="E824" s="103"/>
      <c r="G824" s="6"/>
      <c r="H824" s="6"/>
      <c r="J824" s="4"/>
    </row>
    <row r="825" spans="5:10" ht="12.75">
      <c r="E825" s="71" t="s">
        <v>13</v>
      </c>
      <c r="G825" s="6"/>
      <c r="H825" s="6"/>
      <c r="J825" s="4"/>
    </row>
    <row r="826" spans="4:10" ht="12.75">
      <c r="D826" s="7" t="s">
        <v>457</v>
      </c>
      <c r="E826" s="71" t="s">
        <v>526</v>
      </c>
      <c r="G826" s="6"/>
      <c r="H826" s="6"/>
      <c r="J826" s="4"/>
    </row>
    <row r="827" spans="4:10" ht="12.75">
      <c r="D827" s="6" t="s">
        <v>19</v>
      </c>
      <c r="E827" s="71" t="s">
        <v>155</v>
      </c>
      <c r="G827" s="6"/>
      <c r="H827" s="6"/>
      <c r="J827" s="4"/>
    </row>
    <row r="828" spans="5:10" ht="12.75">
      <c r="E828" s="72" t="s">
        <v>527</v>
      </c>
      <c r="G828" s="6"/>
      <c r="H828" s="6"/>
      <c r="J828" s="4"/>
    </row>
    <row r="829" spans="1:10" ht="12.75">
      <c r="A829" s="1" t="s">
        <v>0</v>
      </c>
      <c r="B829" s="1" t="s">
        <v>4</v>
      </c>
      <c r="C829" s="1" t="s">
        <v>5</v>
      </c>
      <c r="D829" s="1" t="s">
        <v>6</v>
      </c>
      <c r="E829" s="74" t="s">
        <v>7</v>
      </c>
      <c r="G829" s="6"/>
      <c r="H829" s="6"/>
      <c r="J829" s="4"/>
    </row>
    <row r="830" spans="1:10" s="5" customFormat="1" ht="12.75">
      <c r="A830" s="7">
        <v>801</v>
      </c>
      <c r="B830" s="7"/>
      <c r="C830" s="7"/>
      <c r="D830" s="5" t="s">
        <v>11</v>
      </c>
      <c r="E830" s="84">
        <f>E831+E860+E865+E856</f>
        <v>2350775</v>
      </c>
      <c r="G830" s="7"/>
      <c r="H830" s="7"/>
      <c r="J830" s="8"/>
    </row>
    <row r="831" spans="1:10" s="55" customFormat="1" ht="12.75">
      <c r="A831" s="56"/>
      <c r="B831" s="56">
        <v>80104</v>
      </c>
      <c r="C831" s="56"/>
      <c r="D831" s="55" t="s">
        <v>154</v>
      </c>
      <c r="E831" s="85">
        <f>SUM(E832:E854)</f>
        <v>2322797</v>
      </c>
      <c r="G831" s="56"/>
      <c r="H831" s="56"/>
      <c r="J831" s="123"/>
    </row>
    <row r="832" spans="3:10" ht="12.75">
      <c r="C832" s="6">
        <v>3020</v>
      </c>
      <c r="D832" t="s">
        <v>41</v>
      </c>
      <c r="E832" s="71">
        <v>10700</v>
      </c>
      <c r="G832" s="6"/>
      <c r="H832" s="6"/>
      <c r="J832" s="4"/>
    </row>
    <row r="833" spans="3:10" ht="12.75">
      <c r="C833" s="6">
        <v>4010</v>
      </c>
      <c r="D833" t="s">
        <v>42</v>
      </c>
      <c r="E833" s="71">
        <v>626818</v>
      </c>
      <c r="G833" s="6"/>
      <c r="H833" s="6"/>
      <c r="J833" s="4"/>
    </row>
    <row r="834" spans="3:10" ht="12.75">
      <c r="C834" s="6">
        <v>4040</v>
      </c>
      <c r="D834" t="s">
        <v>43</v>
      </c>
      <c r="E834" s="71">
        <v>48509</v>
      </c>
      <c r="G834" s="6"/>
      <c r="H834" s="6"/>
      <c r="J834" s="4"/>
    </row>
    <row r="835" spans="3:10" ht="12.75">
      <c r="C835" s="6">
        <v>4110</v>
      </c>
      <c r="D835" t="s">
        <v>44</v>
      </c>
      <c r="E835" s="71">
        <v>270947</v>
      </c>
      <c r="G835" s="6"/>
      <c r="H835" s="6"/>
      <c r="J835" s="4"/>
    </row>
    <row r="836" spans="3:10" ht="12.75">
      <c r="C836" s="6">
        <v>4120</v>
      </c>
      <c r="D836" t="s">
        <v>435</v>
      </c>
      <c r="E836" s="71">
        <v>33417</v>
      </c>
      <c r="G836" s="6"/>
      <c r="H836" s="6"/>
      <c r="J836" s="4"/>
    </row>
    <row r="837" spans="3:10" ht="12.75">
      <c r="C837" s="6">
        <v>4170</v>
      </c>
      <c r="D837" t="s">
        <v>209</v>
      </c>
      <c r="E837" s="71">
        <v>5000</v>
      </c>
      <c r="G837" s="6"/>
      <c r="H837" s="6"/>
      <c r="J837" s="4"/>
    </row>
    <row r="838" spans="3:10" ht="12.75">
      <c r="C838" s="6">
        <v>4210</v>
      </c>
      <c r="D838" t="s">
        <v>47</v>
      </c>
      <c r="E838" s="71">
        <v>12250</v>
      </c>
      <c r="G838" s="6"/>
      <c r="H838" s="6"/>
      <c r="J838" s="4"/>
    </row>
    <row r="839" spans="3:10" ht="12.75">
      <c r="C839" s="6">
        <v>4240</v>
      </c>
      <c r="D839" t="s">
        <v>359</v>
      </c>
      <c r="E839" s="71">
        <v>3500</v>
      </c>
      <c r="G839" s="6"/>
      <c r="H839" s="6"/>
      <c r="J839" s="4"/>
    </row>
    <row r="840" spans="3:10" ht="12.75">
      <c r="C840" s="6">
        <v>4260</v>
      </c>
      <c r="D840" t="s">
        <v>48</v>
      </c>
      <c r="E840" s="71">
        <v>80000</v>
      </c>
      <c r="G840" s="6"/>
      <c r="H840" s="6"/>
      <c r="J840" s="4"/>
    </row>
    <row r="841" spans="3:10" ht="12.75">
      <c r="C841" s="6">
        <v>4270</v>
      </c>
      <c r="D841" t="s">
        <v>49</v>
      </c>
      <c r="E841" s="71">
        <v>10000</v>
      </c>
      <c r="G841" s="6"/>
      <c r="H841" s="6"/>
      <c r="J841" s="4"/>
    </row>
    <row r="842" spans="3:10" ht="12.75">
      <c r="C842" s="6">
        <v>4280</v>
      </c>
      <c r="D842" t="s">
        <v>223</v>
      </c>
      <c r="E842" s="71">
        <v>2000</v>
      </c>
      <c r="G842" s="6"/>
      <c r="H842" s="6"/>
      <c r="J842" s="4"/>
    </row>
    <row r="843" spans="3:10" ht="12.75">
      <c r="C843" s="6">
        <v>4300</v>
      </c>
      <c r="D843" t="s">
        <v>50</v>
      </c>
      <c r="E843" s="71">
        <v>20349</v>
      </c>
      <c r="G843" s="6"/>
      <c r="H843" s="6"/>
      <c r="J843" s="4"/>
    </row>
    <row r="844" spans="3:10" ht="12.75">
      <c r="C844" s="6">
        <v>4360</v>
      </c>
      <c r="D844" t="s">
        <v>287</v>
      </c>
      <c r="E844" s="71">
        <v>3840</v>
      </c>
      <c r="G844" s="6"/>
      <c r="H844" s="6"/>
      <c r="J844" s="4"/>
    </row>
    <row r="845" spans="3:10" ht="12.75">
      <c r="C845" s="6">
        <v>4400</v>
      </c>
      <c r="D845" t="s">
        <v>246</v>
      </c>
      <c r="E845" s="71">
        <v>16200</v>
      </c>
      <c r="G845" s="6"/>
      <c r="H845" s="6"/>
      <c r="J845" s="4"/>
    </row>
    <row r="846" spans="4:10" ht="12.75">
      <c r="D846" t="s">
        <v>236</v>
      </c>
      <c r="G846" s="6"/>
      <c r="H846" s="6"/>
      <c r="J846" s="4"/>
    </row>
    <row r="847" spans="3:10" ht="12.75">
      <c r="C847" s="6">
        <v>4410</v>
      </c>
      <c r="D847" t="s">
        <v>51</v>
      </c>
      <c r="E847" s="71">
        <v>850</v>
      </c>
      <c r="G847" s="6"/>
      <c r="H847" s="6"/>
      <c r="J847" s="4"/>
    </row>
    <row r="848" spans="3:10" ht="12.75">
      <c r="C848" s="6">
        <v>4430</v>
      </c>
      <c r="D848" t="s">
        <v>52</v>
      </c>
      <c r="E848" s="71">
        <v>2500</v>
      </c>
      <c r="G848" s="6"/>
      <c r="H848" s="6"/>
      <c r="J848" s="4"/>
    </row>
    <row r="849" spans="1:10" ht="12.75">
      <c r="A849" s="3"/>
      <c r="B849" s="3"/>
      <c r="C849" s="6">
        <v>4440</v>
      </c>
      <c r="D849" t="s">
        <v>53</v>
      </c>
      <c r="E849" s="82">
        <v>88338</v>
      </c>
      <c r="G849" s="6"/>
      <c r="H849" s="6"/>
      <c r="J849" s="4"/>
    </row>
    <row r="850" spans="1:10" ht="12.75">
      <c r="A850" s="3"/>
      <c r="B850" s="3"/>
      <c r="C850" s="6">
        <v>4700</v>
      </c>
      <c r="D850" t="s">
        <v>229</v>
      </c>
      <c r="E850" s="82">
        <v>700</v>
      </c>
      <c r="G850" s="6"/>
      <c r="H850" s="6"/>
      <c r="J850" s="4"/>
    </row>
    <row r="851" spans="1:10" ht="12.75">
      <c r="A851" s="3"/>
      <c r="B851" s="3"/>
      <c r="D851" t="s">
        <v>230</v>
      </c>
      <c r="G851" s="6"/>
      <c r="H851" s="6"/>
      <c r="J851" s="4"/>
    </row>
    <row r="852" spans="1:10" ht="12.75">
      <c r="A852" s="3"/>
      <c r="B852" s="3"/>
      <c r="C852" s="6">
        <v>4710</v>
      </c>
      <c r="D852" t="s">
        <v>425</v>
      </c>
      <c r="E852" s="82">
        <v>1000</v>
      </c>
      <c r="G852" s="6"/>
      <c r="H852" s="6"/>
      <c r="J852" s="4"/>
    </row>
    <row r="853" spans="1:10" ht="12.75">
      <c r="A853" s="3"/>
      <c r="B853" s="3"/>
      <c r="C853" s="6">
        <v>4790</v>
      </c>
      <c r="D853" t="s">
        <v>460</v>
      </c>
      <c r="E853" s="82">
        <v>1004503</v>
      </c>
      <c r="G853" s="6"/>
      <c r="H853" s="6"/>
      <c r="J853" s="4"/>
    </row>
    <row r="854" spans="1:10" ht="12.75">
      <c r="A854" s="3"/>
      <c r="B854" s="3"/>
      <c r="C854" s="6">
        <v>4800</v>
      </c>
      <c r="D854" t="s">
        <v>461</v>
      </c>
      <c r="E854" s="82">
        <v>81376</v>
      </c>
      <c r="G854" s="6"/>
      <c r="H854" s="6"/>
      <c r="J854" s="4"/>
    </row>
    <row r="855" spans="1:10" ht="12.75">
      <c r="A855" s="3"/>
      <c r="B855" s="3"/>
      <c r="E855" s="82"/>
      <c r="G855" s="6"/>
      <c r="H855" s="6"/>
      <c r="J855" s="4"/>
    </row>
    <row r="856" spans="1:10" ht="12.75">
      <c r="A856" s="3"/>
      <c r="B856" s="7">
        <v>80104</v>
      </c>
      <c r="C856" s="7"/>
      <c r="D856" s="5" t="s">
        <v>521</v>
      </c>
      <c r="E856" s="109">
        <f>E858</f>
        <v>1080</v>
      </c>
      <c r="G856" s="6"/>
      <c r="H856" s="6"/>
      <c r="J856" s="4"/>
    </row>
    <row r="857" spans="1:10" ht="12.75">
      <c r="A857" s="3"/>
      <c r="B857" s="7"/>
      <c r="C857" s="7"/>
      <c r="D857" s="135" t="s">
        <v>519</v>
      </c>
      <c r="E857" s="82"/>
      <c r="G857" s="6"/>
      <c r="H857" s="6"/>
      <c r="J857" s="4"/>
    </row>
    <row r="858" spans="1:10" ht="12.75">
      <c r="A858" s="3"/>
      <c r="B858" s="7"/>
      <c r="C858" s="6">
        <v>4790</v>
      </c>
      <c r="D858" t="s">
        <v>460</v>
      </c>
      <c r="E858" s="82">
        <v>1080</v>
      </c>
      <c r="G858" s="6"/>
      <c r="H858" s="6"/>
      <c r="J858" s="4"/>
    </row>
    <row r="859" spans="1:10" ht="12.75">
      <c r="A859" s="3"/>
      <c r="B859" s="3"/>
      <c r="E859" s="82"/>
      <c r="G859" s="6"/>
      <c r="H859" s="6"/>
      <c r="J859" s="4"/>
    </row>
    <row r="860" spans="1:10" ht="12" customHeight="1">
      <c r="A860" s="7"/>
      <c r="B860" s="7">
        <v>80146</v>
      </c>
      <c r="C860" s="7"/>
      <c r="D860" s="5" t="s">
        <v>149</v>
      </c>
      <c r="E860" s="84">
        <f>SUM(E861:E864)</f>
        <v>8044</v>
      </c>
      <c r="G860" s="6"/>
      <c r="H860" s="6"/>
      <c r="J860" s="4"/>
    </row>
    <row r="861" spans="1:10" ht="12" customHeight="1">
      <c r="A861" s="7"/>
      <c r="B861" s="7"/>
      <c r="C861" s="6">
        <v>4210</v>
      </c>
      <c r="D861" t="s">
        <v>47</v>
      </c>
      <c r="E861" s="102">
        <v>2413</v>
      </c>
      <c r="G861" s="6"/>
      <c r="H861" s="6"/>
      <c r="J861" s="4"/>
    </row>
    <row r="862" spans="3:10" ht="12.75" customHeight="1">
      <c r="C862" s="6">
        <v>4700</v>
      </c>
      <c r="D862" t="s">
        <v>229</v>
      </c>
      <c r="E862" s="71">
        <v>5631</v>
      </c>
      <c r="G862" s="6"/>
      <c r="H862" s="6"/>
      <c r="J862" s="4"/>
    </row>
    <row r="863" spans="4:10" ht="12.75" customHeight="1">
      <c r="D863" t="s">
        <v>230</v>
      </c>
      <c r="G863" s="6"/>
      <c r="H863" s="6"/>
      <c r="J863" s="4"/>
    </row>
    <row r="864" spans="7:10" ht="12.75" customHeight="1">
      <c r="G864" s="6"/>
      <c r="H864" s="6"/>
      <c r="J864" s="4"/>
    </row>
    <row r="865" spans="2:10" ht="12.75" customHeight="1">
      <c r="B865" s="120" t="s">
        <v>355</v>
      </c>
      <c r="C865" s="121"/>
      <c r="D865" s="113" t="s">
        <v>360</v>
      </c>
      <c r="E865" s="85">
        <f>SUM(E868:E871)</f>
        <v>18854</v>
      </c>
      <c r="G865" s="6"/>
      <c r="H865" s="6"/>
      <c r="J865" s="4"/>
    </row>
    <row r="866" spans="2:10" ht="12.75" customHeight="1">
      <c r="B866" s="122"/>
      <c r="C866" s="121"/>
      <c r="D866" s="113" t="s">
        <v>361</v>
      </c>
      <c r="G866" s="6"/>
      <c r="H866" s="6"/>
      <c r="J866" s="4"/>
    </row>
    <row r="867" spans="2:10" ht="12.75" customHeight="1">
      <c r="B867" s="122"/>
      <c r="C867" s="121"/>
      <c r="D867" s="113" t="s">
        <v>362</v>
      </c>
      <c r="G867" s="6"/>
      <c r="H867" s="6"/>
      <c r="J867" s="4"/>
    </row>
    <row r="868" spans="2:10" ht="12.75" customHeight="1">
      <c r="B868" s="122"/>
      <c r="C868" s="112">
        <v>4110</v>
      </c>
      <c r="D868" s="110" t="s">
        <v>44</v>
      </c>
      <c r="E868" s="71">
        <v>2700</v>
      </c>
      <c r="G868" s="6"/>
      <c r="H868" s="6"/>
      <c r="J868" s="4"/>
    </row>
    <row r="869" spans="2:10" ht="12.75" customHeight="1">
      <c r="B869" s="122"/>
      <c r="C869" s="112">
        <v>4120</v>
      </c>
      <c r="D869" t="s">
        <v>435</v>
      </c>
      <c r="E869" s="71">
        <v>400</v>
      </c>
      <c r="G869" s="6"/>
      <c r="H869" s="6"/>
      <c r="J869" s="4"/>
    </row>
    <row r="870" spans="3:10" ht="12.75" customHeight="1">
      <c r="C870" s="6">
        <v>4790</v>
      </c>
      <c r="D870" t="s">
        <v>462</v>
      </c>
      <c r="E870" s="71">
        <v>15104</v>
      </c>
      <c r="G870" s="6"/>
      <c r="H870" s="6"/>
      <c r="J870" s="4"/>
    </row>
    <row r="871" spans="3:10" ht="12.75" customHeight="1">
      <c r="C871" s="6">
        <v>4800</v>
      </c>
      <c r="D871" t="s">
        <v>463</v>
      </c>
      <c r="E871" s="71">
        <v>650</v>
      </c>
      <c r="G871" s="6"/>
      <c r="H871" s="6"/>
      <c r="J871" s="4"/>
    </row>
    <row r="872" spans="7:10" ht="12.75" customHeight="1">
      <c r="G872" s="6"/>
      <c r="H872" s="6"/>
      <c r="J872" s="4"/>
    </row>
    <row r="873" spans="7:10" ht="12.75" customHeight="1">
      <c r="G873" s="6"/>
      <c r="H873" s="6"/>
      <c r="J873" s="4"/>
    </row>
    <row r="874" spans="7:10" ht="12.75" customHeight="1">
      <c r="G874" s="6"/>
      <c r="H874" s="6"/>
      <c r="J874" s="4"/>
    </row>
    <row r="875" spans="7:10" ht="12.75" customHeight="1">
      <c r="G875" s="6"/>
      <c r="H875" s="6"/>
      <c r="J875" s="4"/>
    </row>
    <row r="876" spans="5:10" ht="12.75">
      <c r="E876" s="71" t="s">
        <v>23</v>
      </c>
      <c r="G876" s="6"/>
      <c r="H876" s="6"/>
      <c r="J876" s="4"/>
    </row>
    <row r="877" spans="4:10" ht="12.75">
      <c r="D877" s="7" t="s">
        <v>456</v>
      </c>
      <c r="E877" s="71" t="s">
        <v>526</v>
      </c>
      <c r="G877" s="6"/>
      <c r="H877" s="6"/>
      <c r="J877" s="4"/>
    </row>
    <row r="878" spans="4:10" ht="12.75">
      <c r="D878" s="6" t="s">
        <v>30</v>
      </c>
      <c r="E878" s="71" t="s">
        <v>155</v>
      </c>
      <c r="G878" s="6"/>
      <c r="H878" s="6"/>
      <c r="J878" s="4"/>
    </row>
    <row r="879" spans="5:10" ht="12.75">
      <c r="E879" s="72" t="s">
        <v>527</v>
      </c>
      <c r="G879" s="6"/>
      <c r="H879" s="6"/>
      <c r="J879" s="4"/>
    </row>
    <row r="880" spans="1:10" ht="12.75">
      <c r="A880" s="1" t="s">
        <v>0</v>
      </c>
      <c r="B880" s="1" t="s">
        <v>4</v>
      </c>
      <c r="C880" s="1" t="s">
        <v>5</v>
      </c>
      <c r="D880" s="1" t="s">
        <v>6</v>
      </c>
      <c r="E880" s="74"/>
      <c r="G880" s="6"/>
      <c r="H880" s="6"/>
      <c r="J880" s="4"/>
    </row>
    <row r="881" spans="7:10" ht="12.75">
      <c r="G881" s="6"/>
      <c r="H881" s="6"/>
      <c r="J881" s="4"/>
    </row>
    <row r="882" spans="1:10" s="5" customFormat="1" ht="12.75">
      <c r="A882" s="7">
        <v>801</v>
      </c>
      <c r="B882" s="7"/>
      <c r="C882" s="7"/>
      <c r="D882" s="5" t="s">
        <v>11</v>
      </c>
      <c r="E882" s="84">
        <f>E883+E910+E916+E906</f>
        <v>1811078</v>
      </c>
      <c r="G882" s="7"/>
      <c r="H882" s="7"/>
      <c r="J882" s="8"/>
    </row>
    <row r="883" spans="1:10" s="55" customFormat="1" ht="12.75">
      <c r="A883" s="56"/>
      <c r="B883" s="56">
        <v>80104</v>
      </c>
      <c r="C883" s="56"/>
      <c r="D883" s="55" t="s">
        <v>154</v>
      </c>
      <c r="E883" s="85">
        <f>SUM(E884:E904)</f>
        <v>1668315</v>
      </c>
      <c r="G883" s="56"/>
      <c r="H883" s="56"/>
      <c r="J883" s="123"/>
    </row>
    <row r="884" spans="3:10" ht="12.75">
      <c r="C884" s="6">
        <v>3020</v>
      </c>
      <c r="D884" t="s">
        <v>41</v>
      </c>
      <c r="E884" s="80">
        <v>10000</v>
      </c>
      <c r="G884" s="6"/>
      <c r="H884" s="6"/>
      <c r="J884" s="4"/>
    </row>
    <row r="885" spans="3:10" ht="12.75">
      <c r="C885" s="6">
        <v>4010</v>
      </c>
      <c r="D885" t="s">
        <v>42</v>
      </c>
      <c r="E885" s="80">
        <v>506760</v>
      </c>
      <c r="G885" s="6"/>
      <c r="H885" s="6"/>
      <c r="J885" s="4"/>
    </row>
    <row r="886" spans="3:10" ht="12.75">
      <c r="C886" s="6">
        <v>4040</v>
      </c>
      <c r="D886" t="s">
        <v>43</v>
      </c>
      <c r="E886" s="80">
        <v>43000</v>
      </c>
      <c r="G886" s="6"/>
      <c r="H886" s="6"/>
      <c r="J886" s="4"/>
    </row>
    <row r="887" spans="3:10" ht="12.75">
      <c r="C887" s="6">
        <v>4110</v>
      </c>
      <c r="D887" t="s">
        <v>44</v>
      </c>
      <c r="E887" s="80">
        <v>188065</v>
      </c>
      <c r="G887" s="6"/>
      <c r="H887" s="6"/>
      <c r="J887" s="4"/>
    </row>
    <row r="888" spans="3:10" ht="12.75">
      <c r="C888" s="6">
        <v>4120</v>
      </c>
      <c r="D888" t="s">
        <v>435</v>
      </c>
      <c r="E888" s="80">
        <v>23415</v>
      </c>
      <c r="G888" s="6"/>
      <c r="H888" s="6"/>
      <c r="J888" s="4"/>
    </row>
    <row r="889" spans="3:10" ht="12.75">
      <c r="C889" s="6">
        <v>4170</v>
      </c>
      <c r="D889" t="s">
        <v>209</v>
      </c>
      <c r="E889" s="80">
        <v>5000</v>
      </c>
      <c r="G889" s="6"/>
      <c r="H889" s="6"/>
      <c r="J889" s="4"/>
    </row>
    <row r="890" spans="3:10" ht="12.75">
      <c r="C890" s="6">
        <v>4210</v>
      </c>
      <c r="D890" t="s">
        <v>47</v>
      </c>
      <c r="E890" s="80">
        <v>12250</v>
      </c>
      <c r="G890" s="6"/>
      <c r="H890" s="6"/>
      <c r="J890" s="4"/>
    </row>
    <row r="891" spans="3:10" ht="12.75">
      <c r="C891" s="6">
        <v>4240</v>
      </c>
      <c r="D891" t="s">
        <v>359</v>
      </c>
      <c r="E891" s="80">
        <v>3000</v>
      </c>
      <c r="G891" s="6"/>
      <c r="H891" s="6"/>
      <c r="J891" s="4"/>
    </row>
    <row r="892" spans="3:10" ht="12.75">
      <c r="C892" s="6">
        <v>4260</v>
      </c>
      <c r="D892" t="s">
        <v>48</v>
      </c>
      <c r="E892" s="80">
        <v>83000</v>
      </c>
      <c r="G892" s="6"/>
      <c r="H892" s="6"/>
      <c r="J892" s="4"/>
    </row>
    <row r="893" spans="3:10" ht="12.75">
      <c r="C893" s="6">
        <v>4270</v>
      </c>
      <c r="D893" t="s">
        <v>49</v>
      </c>
      <c r="E893" s="80">
        <v>10000</v>
      </c>
      <c r="G893" s="6"/>
      <c r="H893" s="6"/>
      <c r="J893" s="4"/>
    </row>
    <row r="894" spans="3:10" ht="12.75">
      <c r="C894" s="6">
        <v>4280</v>
      </c>
      <c r="D894" t="s">
        <v>223</v>
      </c>
      <c r="E894" s="80">
        <v>2000</v>
      </c>
      <c r="G894" s="6"/>
      <c r="H894" s="6"/>
      <c r="J894" s="4"/>
    </row>
    <row r="895" spans="3:10" ht="12.75">
      <c r="C895" s="6">
        <v>4300</v>
      </c>
      <c r="D895" t="s">
        <v>50</v>
      </c>
      <c r="E895" s="80">
        <v>10750</v>
      </c>
      <c r="G895" s="6"/>
      <c r="H895" s="6"/>
      <c r="J895" s="4"/>
    </row>
    <row r="896" spans="3:10" ht="12.75">
      <c r="C896" s="6">
        <v>4360</v>
      </c>
      <c r="D896" t="s">
        <v>287</v>
      </c>
      <c r="E896" s="80">
        <v>3000</v>
      </c>
      <c r="G896" s="6"/>
      <c r="H896" s="6"/>
      <c r="J896" s="4"/>
    </row>
    <row r="897" spans="3:10" ht="14.25" customHeight="1">
      <c r="C897" s="6">
        <v>4410</v>
      </c>
      <c r="D897" t="s">
        <v>51</v>
      </c>
      <c r="E897" s="80">
        <v>750</v>
      </c>
      <c r="G897" s="6"/>
      <c r="H897" s="6"/>
      <c r="J897" s="4"/>
    </row>
    <row r="898" spans="3:10" ht="12.75">
      <c r="C898" s="6">
        <v>4430</v>
      </c>
      <c r="D898" t="s">
        <v>52</v>
      </c>
      <c r="E898" s="80">
        <v>2000</v>
      </c>
      <c r="G898" s="6"/>
      <c r="H898" s="6"/>
      <c r="J898" s="4"/>
    </row>
    <row r="899" spans="1:10" ht="12.75">
      <c r="A899" s="3"/>
      <c r="B899" s="3"/>
      <c r="C899" s="6">
        <v>4440</v>
      </c>
      <c r="D899" t="s">
        <v>53</v>
      </c>
      <c r="E899" s="80">
        <v>58171</v>
      </c>
      <c r="G899" s="6"/>
      <c r="H899" s="6"/>
      <c r="J899" s="4"/>
    </row>
    <row r="900" spans="1:10" ht="12.75">
      <c r="A900" s="3"/>
      <c r="B900" s="3"/>
      <c r="C900" s="6">
        <v>4700</v>
      </c>
      <c r="D900" t="s">
        <v>229</v>
      </c>
      <c r="E900" s="80">
        <v>700</v>
      </c>
      <c r="G900" s="6"/>
      <c r="H900" s="6"/>
      <c r="J900" s="4"/>
    </row>
    <row r="901" spans="1:10" ht="12.75">
      <c r="A901" s="3"/>
      <c r="B901" s="3"/>
      <c r="D901" t="s">
        <v>230</v>
      </c>
      <c r="E901" s="80"/>
      <c r="G901" s="6"/>
      <c r="H901" s="6"/>
      <c r="J901" s="4"/>
    </row>
    <row r="902" spans="1:10" ht="12.75">
      <c r="A902" s="3"/>
      <c r="B902" s="3"/>
      <c r="C902" s="6">
        <v>4710</v>
      </c>
      <c r="D902" t="s">
        <v>425</v>
      </c>
      <c r="E902" s="80">
        <v>1000</v>
      </c>
      <c r="G902" s="6"/>
      <c r="H902" s="6"/>
      <c r="J902" s="4"/>
    </row>
    <row r="903" spans="1:10" ht="12.75">
      <c r="A903" s="3"/>
      <c r="B903" s="3"/>
      <c r="C903" s="6">
        <v>4790</v>
      </c>
      <c r="D903" t="s">
        <v>460</v>
      </c>
      <c r="E903" s="80">
        <v>650513</v>
      </c>
      <c r="G903" s="6"/>
      <c r="H903" s="6"/>
      <c r="J903" s="4"/>
    </row>
    <row r="904" spans="1:10" ht="12.75">
      <c r="A904" s="3"/>
      <c r="B904" s="3"/>
      <c r="C904" s="6">
        <v>4800</v>
      </c>
      <c r="D904" t="s">
        <v>461</v>
      </c>
      <c r="E904" s="80">
        <v>54941</v>
      </c>
      <c r="G904" s="6"/>
      <c r="H904" s="6"/>
      <c r="J904" s="4"/>
    </row>
    <row r="905" spans="1:10" ht="12.75">
      <c r="A905" s="3"/>
      <c r="B905" s="3"/>
      <c r="E905" s="80"/>
      <c r="G905" s="6"/>
      <c r="H905" s="6"/>
      <c r="J905" s="4"/>
    </row>
    <row r="906" spans="1:10" ht="12.75">
      <c r="A906" s="3"/>
      <c r="B906" s="7">
        <v>80104</v>
      </c>
      <c r="C906" s="7"/>
      <c r="D906" s="5" t="s">
        <v>521</v>
      </c>
      <c r="E906" s="127">
        <f>E908</f>
        <v>140</v>
      </c>
      <c r="G906" s="6"/>
      <c r="H906" s="6"/>
      <c r="J906" s="4"/>
    </row>
    <row r="907" spans="1:10" ht="12.75">
      <c r="A907" s="3"/>
      <c r="B907" s="7"/>
      <c r="C907" s="7"/>
      <c r="D907" s="135" t="s">
        <v>519</v>
      </c>
      <c r="E907" s="80"/>
      <c r="G907" s="6"/>
      <c r="H907" s="6"/>
      <c r="J907" s="4"/>
    </row>
    <row r="908" spans="1:10" ht="12.75">
      <c r="A908" s="3"/>
      <c r="B908" s="7"/>
      <c r="C908" s="6">
        <v>4790</v>
      </c>
      <c r="D908" t="s">
        <v>460</v>
      </c>
      <c r="E908" s="80">
        <v>140</v>
      </c>
      <c r="G908" s="6"/>
      <c r="H908" s="6"/>
      <c r="J908" s="4"/>
    </row>
    <row r="909" spans="1:10" ht="12.75">
      <c r="A909" s="3"/>
      <c r="B909" s="3"/>
      <c r="E909" s="80"/>
      <c r="G909" s="6"/>
      <c r="H909" s="6"/>
      <c r="J909" s="4"/>
    </row>
    <row r="910" spans="1:10" s="55" customFormat="1" ht="12.75">
      <c r="A910" s="56"/>
      <c r="B910" s="56">
        <v>80146</v>
      </c>
      <c r="C910" s="56"/>
      <c r="D910" s="55" t="s">
        <v>149</v>
      </c>
      <c r="E910" s="85">
        <f>SUM(E911:E915)</f>
        <v>5894</v>
      </c>
      <c r="G910" s="56"/>
      <c r="H910" s="56"/>
      <c r="J910" s="123"/>
    </row>
    <row r="911" spans="1:10" ht="12.75">
      <c r="A911" s="7"/>
      <c r="B911" s="7"/>
      <c r="C911" s="6">
        <v>4210</v>
      </c>
      <c r="D911" t="s">
        <v>47</v>
      </c>
      <c r="E911" s="71">
        <v>494</v>
      </c>
      <c r="G911" s="6"/>
      <c r="H911" s="6"/>
      <c r="J911" s="4"/>
    </row>
    <row r="912" spans="1:10" ht="12.75">
      <c r="A912" s="7"/>
      <c r="C912" s="6">
        <v>4300</v>
      </c>
      <c r="D912" t="s">
        <v>50</v>
      </c>
      <c r="E912" s="86">
        <v>500</v>
      </c>
      <c r="G912" s="6"/>
      <c r="H912" s="6"/>
      <c r="J912" s="4"/>
    </row>
    <row r="913" spans="1:10" ht="12.75">
      <c r="A913" s="7"/>
      <c r="C913" s="6">
        <v>4410</v>
      </c>
      <c r="D913" t="s">
        <v>51</v>
      </c>
      <c r="E913" s="86">
        <v>500</v>
      </c>
      <c r="G913" s="6"/>
      <c r="H913" s="6"/>
      <c r="J913" s="4"/>
    </row>
    <row r="914" spans="1:10" ht="12.75">
      <c r="A914" s="3"/>
      <c r="B914" s="3"/>
      <c r="C914" s="6">
        <v>4700</v>
      </c>
      <c r="D914" t="s">
        <v>229</v>
      </c>
      <c r="E914" s="132">
        <v>4400</v>
      </c>
      <c r="G914" s="6"/>
      <c r="H914" s="6"/>
      <c r="J914" s="4"/>
    </row>
    <row r="915" spans="1:10" ht="12.75">
      <c r="A915" s="3"/>
      <c r="B915" s="3"/>
      <c r="D915" t="s">
        <v>230</v>
      </c>
      <c r="E915" s="132"/>
      <c r="G915" s="6"/>
      <c r="H915" s="6"/>
      <c r="J915" s="4"/>
    </row>
    <row r="916" spans="1:10" s="55" customFormat="1" ht="15.75">
      <c r="A916" s="56"/>
      <c r="B916" s="120" t="s">
        <v>355</v>
      </c>
      <c r="C916" s="121"/>
      <c r="D916" s="113" t="s">
        <v>360</v>
      </c>
      <c r="E916" s="85">
        <f>SUM(E919:E927)</f>
        <v>136729</v>
      </c>
      <c r="G916" s="56"/>
      <c r="H916" s="56"/>
      <c r="J916" s="123"/>
    </row>
    <row r="917" spans="1:10" s="55" customFormat="1" ht="15.75">
      <c r="A917" s="56"/>
      <c r="B917" s="122"/>
      <c r="C917" s="121"/>
      <c r="D917" s="113" t="s">
        <v>361</v>
      </c>
      <c r="E917" s="85"/>
      <c r="G917" s="56"/>
      <c r="H917" s="56"/>
      <c r="J917" s="123"/>
    </row>
    <row r="918" spans="1:10" s="55" customFormat="1" ht="15.75">
      <c r="A918" s="56"/>
      <c r="B918" s="122"/>
      <c r="C918" s="121"/>
      <c r="D918" s="113" t="s">
        <v>362</v>
      </c>
      <c r="E918" s="85"/>
      <c r="G918" s="56"/>
      <c r="H918" s="56"/>
      <c r="J918" s="123"/>
    </row>
    <row r="919" spans="2:10" ht="15">
      <c r="B919" s="111"/>
      <c r="C919" s="6">
        <v>3020</v>
      </c>
      <c r="D919" t="s">
        <v>41</v>
      </c>
      <c r="E919" s="102">
        <v>300</v>
      </c>
      <c r="G919" s="6"/>
      <c r="H919" s="6"/>
      <c r="J919" s="4"/>
    </row>
    <row r="920" spans="2:10" ht="15">
      <c r="B920" s="111"/>
      <c r="C920" s="112">
        <v>4110</v>
      </c>
      <c r="D920" s="110" t="s">
        <v>44</v>
      </c>
      <c r="E920" s="102">
        <v>17700</v>
      </c>
      <c r="G920" s="6"/>
      <c r="H920" s="6"/>
      <c r="J920" s="4"/>
    </row>
    <row r="921" spans="2:10" ht="15">
      <c r="B921" s="111"/>
      <c r="C921" s="112">
        <v>4120</v>
      </c>
      <c r="D921" t="s">
        <v>435</v>
      </c>
      <c r="E921" s="102">
        <v>2500</v>
      </c>
      <c r="G921" s="6"/>
      <c r="H921" s="6"/>
      <c r="J921" s="4"/>
    </row>
    <row r="922" spans="1:10" ht="15">
      <c r="A922"/>
      <c r="B922" s="111"/>
      <c r="C922" s="6">
        <v>4210</v>
      </c>
      <c r="D922" t="s">
        <v>47</v>
      </c>
      <c r="E922" s="102">
        <v>2000</v>
      </c>
      <c r="G922" s="6"/>
      <c r="H922" s="6"/>
      <c r="J922" s="4"/>
    </row>
    <row r="923" spans="1:5" ht="12.75">
      <c r="A923"/>
      <c r="B923"/>
      <c r="C923" s="6">
        <v>4240</v>
      </c>
      <c r="D923" t="s">
        <v>359</v>
      </c>
      <c r="E923" s="71">
        <v>1000</v>
      </c>
    </row>
    <row r="924" spans="1:5" ht="12.75">
      <c r="A924"/>
      <c r="B924"/>
      <c r="C924" s="6">
        <v>4440</v>
      </c>
      <c r="D924" t="s">
        <v>53</v>
      </c>
      <c r="E924" s="71">
        <v>3350</v>
      </c>
    </row>
    <row r="925" spans="1:5" ht="12.75">
      <c r="A925"/>
      <c r="B925"/>
      <c r="C925" s="6">
        <v>4710</v>
      </c>
      <c r="D925" t="s">
        <v>425</v>
      </c>
      <c r="E925" s="71">
        <v>500</v>
      </c>
    </row>
    <row r="926" spans="3:5" ht="12.75">
      <c r="C926" s="6">
        <v>4790</v>
      </c>
      <c r="D926" t="s">
        <v>462</v>
      </c>
      <c r="E926" s="71">
        <v>100700</v>
      </c>
    </row>
    <row r="927" spans="3:5" ht="12.75">
      <c r="C927" s="6">
        <v>4800</v>
      </c>
      <c r="D927" t="s">
        <v>463</v>
      </c>
      <c r="E927" s="71">
        <v>8679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9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4"/>
  <sheetViews>
    <sheetView zoomScale="112" zoomScaleNormal="112" zoomScalePageLayoutView="0" workbookViewId="0" topLeftCell="A278">
      <selection activeCell="G300" sqref="G300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2" customWidth="1"/>
    <col min="4" max="4" width="57.25390625" style="11" customWidth="1"/>
    <col min="5" max="5" width="21.125" style="79" customWidth="1"/>
  </cols>
  <sheetData>
    <row r="1" spans="1:5" ht="12.75">
      <c r="A1" s="6" t="s">
        <v>76</v>
      </c>
      <c r="E1" s="70" t="s">
        <v>400</v>
      </c>
    </row>
    <row r="2" ht="12.75">
      <c r="E2" s="71" t="s">
        <v>526</v>
      </c>
    </row>
    <row r="3" spans="4:5" ht="15.75">
      <c r="D3" s="42" t="s">
        <v>111</v>
      </c>
      <c r="E3" s="71" t="s">
        <v>155</v>
      </c>
    </row>
    <row r="4" spans="1:5" ht="12.75">
      <c r="A4" s="19"/>
      <c r="B4" s="19"/>
      <c r="C4" s="36"/>
      <c r="D4" s="43"/>
      <c r="E4" s="72" t="s">
        <v>527</v>
      </c>
    </row>
    <row r="5" spans="1:5" ht="12.75">
      <c r="A5" s="3" t="s">
        <v>0</v>
      </c>
      <c r="B5" s="3" t="s">
        <v>33</v>
      </c>
      <c r="C5" s="31" t="s">
        <v>90</v>
      </c>
      <c r="D5" s="14" t="s">
        <v>91</v>
      </c>
      <c r="E5" s="73" t="s">
        <v>459</v>
      </c>
    </row>
    <row r="6" spans="1:5" ht="12.75">
      <c r="A6" s="1">
        <v>1</v>
      </c>
      <c r="B6" s="1">
        <v>2</v>
      </c>
      <c r="C6" s="29" t="s">
        <v>92</v>
      </c>
      <c r="D6" s="1">
        <v>4</v>
      </c>
      <c r="E6" s="104">
        <v>5</v>
      </c>
    </row>
    <row r="7" spans="1:5" ht="12.75">
      <c r="A7" s="21"/>
      <c r="B7" s="21"/>
      <c r="C7" s="34"/>
      <c r="D7" s="47" t="s">
        <v>220</v>
      </c>
      <c r="E7" s="75">
        <f>E29+E61+E82+E89+E132+E162+E274+E143+E14+E223+E55+E21+E154+E219+E9+E216</f>
        <v>130340576.07000001</v>
      </c>
    </row>
    <row r="8" spans="1:5" ht="12.75">
      <c r="A8" s="19"/>
      <c r="B8" s="19"/>
      <c r="C8" s="36"/>
      <c r="D8" s="44" t="s">
        <v>221</v>
      </c>
      <c r="E8" s="76"/>
    </row>
    <row r="9" spans="1:5" ht="12.75">
      <c r="A9" s="31" t="s">
        <v>62</v>
      </c>
      <c r="B9" s="31"/>
      <c r="C9" s="31"/>
      <c r="D9" s="24" t="s">
        <v>135</v>
      </c>
      <c r="E9" s="77">
        <f>E10</f>
        <v>10761.44</v>
      </c>
    </row>
    <row r="10" spans="1:5" ht="12.75">
      <c r="A10" s="31"/>
      <c r="B10" s="31" t="s">
        <v>516</v>
      </c>
      <c r="C10" s="31"/>
      <c r="D10" s="24" t="s">
        <v>496</v>
      </c>
      <c r="E10" s="78">
        <f>E11</f>
        <v>10761.44</v>
      </c>
    </row>
    <row r="11" spans="1:5" ht="12.75">
      <c r="A11" s="3"/>
      <c r="B11" s="3"/>
      <c r="C11" s="31" t="s">
        <v>182</v>
      </c>
      <c r="D11" s="14" t="s">
        <v>106</v>
      </c>
      <c r="E11" s="78">
        <v>10761.44</v>
      </c>
    </row>
    <row r="12" spans="1:5" ht="12.75">
      <c r="A12" s="3"/>
      <c r="B12" s="3"/>
      <c r="C12" s="31"/>
      <c r="D12" s="13" t="s">
        <v>107</v>
      </c>
      <c r="E12" s="77"/>
    </row>
    <row r="13" spans="1:5" ht="12.75">
      <c r="A13" s="19"/>
      <c r="B13" s="19"/>
      <c r="C13" s="36"/>
      <c r="D13" s="20" t="s">
        <v>108</v>
      </c>
      <c r="E13" s="76"/>
    </row>
    <row r="14" spans="1:5" ht="12.75">
      <c r="A14" s="53">
        <v>150</v>
      </c>
      <c r="B14" s="53"/>
      <c r="C14" s="52"/>
      <c r="D14" s="63" t="s">
        <v>328</v>
      </c>
      <c r="E14" s="127">
        <f>E15</f>
        <v>590000</v>
      </c>
    </row>
    <row r="15" spans="1:5" s="68" customFormat="1" ht="12.75">
      <c r="A15" s="107"/>
      <c r="B15" s="107">
        <v>15011</v>
      </c>
      <c r="C15" s="106"/>
      <c r="D15" s="131" t="s">
        <v>329</v>
      </c>
      <c r="E15" s="78">
        <f>SUM(E16:E20)</f>
        <v>590000</v>
      </c>
    </row>
    <row r="16" spans="1:5" ht="12.75">
      <c r="A16" s="3"/>
      <c r="B16" s="3"/>
      <c r="C16" s="32" t="s">
        <v>165</v>
      </c>
      <c r="D16" s="11" t="s">
        <v>94</v>
      </c>
      <c r="E16" s="78">
        <v>450000</v>
      </c>
    </row>
    <row r="17" spans="1:5" ht="12.75">
      <c r="A17" s="3"/>
      <c r="B17" s="3"/>
      <c r="C17" s="31"/>
      <c r="D17" s="14" t="s">
        <v>141</v>
      </c>
      <c r="E17" s="77"/>
    </row>
    <row r="18" spans="1:5" ht="12.75">
      <c r="A18" s="3"/>
      <c r="B18" s="3"/>
      <c r="C18" s="31"/>
      <c r="D18" s="14" t="s">
        <v>142</v>
      </c>
      <c r="E18" s="77"/>
    </row>
    <row r="19" spans="1:5" ht="12.75">
      <c r="A19" s="3"/>
      <c r="B19" s="3"/>
      <c r="C19" s="31"/>
      <c r="D19" s="14" t="s">
        <v>143</v>
      </c>
      <c r="E19" s="78"/>
    </row>
    <row r="20" spans="1:5" ht="12.75">
      <c r="A20" s="19"/>
      <c r="B20" s="19"/>
      <c r="C20" s="36" t="s">
        <v>163</v>
      </c>
      <c r="D20" s="43" t="s">
        <v>89</v>
      </c>
      <c r="E20" s="105">
        <v>140000</v>
      </c>
    </row>
    <row r="21" spans="1:5" ht="12.75">
      <c r="A21" s="53">
        <v>600</v>
      </c>
      <c r="B21" s="53"/>
      <c r="C21" s="52"/>
      <c r="D21" s="63" t="s">
        <v>443</v>
      </c>
      <c r="E21" s="127">
        <f>E26+E22</f>
        <v>2902685</v>
      </c>
    </row>
    <row r="22" spans="1:5" s="68" customFormat="1" ht="12.75">
      <c r="A22" s="107"/>
      <c r="B22" s="107">
        <v>60016</v>
      </c>
      <c r="C22" s="106"/>
      <c r="D22" s="14" t="s">
        <v>40</v>
      </c>
      <c r="E22" s="78">
        <f>E23</f>
        <v>2332685</v>
      </c>
    </row>
    <row r="23" spans="1:5" s="68" customFormat="1" ht="12.75">
      <c r="A23" s="107"/>
      <c r="B23" s="107"/>
      <c r="C23" s="31" t="s">
        <v>491</v>
      </c>
      <c r="D23" s="14" t="s">
        <v>492</v>
      </c>
      <c r="E23" s="78">
        <v>2332685</v>
      </c>
    </row>
    <row r="24" spans="1:5" s="68" customFormat="1" ht="12.75">
      <c r="A24" s="107"/>
      <c r="B24" s="107"/>
      <c r="C24" s="106"/>
      <c r="D24" s="14" t="s">
        <v>493</v>
      </c>
      <c r="E24" s="78"/>
    </row>
    <row r="25" spans="1:5" s="68" customFormat="1" ht="12.75">
      <c r="A25" s="107"/>
      <c r="B25" s="107"/>
      <c r="C25" s="106"/>
      <c r="D25" s="14" t="s">
        <v>494</v>
      </c>
      <c r="E25" s="78"/>
    </row>
    <row r="26" spans="1:5" s="68" customFormat="1" ht="12.75">
      <c r="A26" s="107"/>
      <c r="B26" s="107">
        <v>60019</v>
      </c>
      <c r="C26" s="106"/>
      <c r="D26" s="131" t="s">
        <v>470</v>
      </c>
      <c r="E26" s="78">
        <f>E27</f>
        <v>570000</v>
      </c>
    </row>
    <row r="27" spans="1:5" ht="12.75">
      <c r="A27" s="3"/>
      <c r="B27" s="3"/>
      <c r="C27" s="41" t="s">
        <v>205</v>
      </c>
      <c r="D27" s="50" t="s">
        <v>240</v>
      </c>
      <c r="E27" s="78">
        <v>570000</v>
      </c>
    </row>
    <row r="28" spans="1:5" ht="12.75">
      <c r="A28" s="19"/>
      <c r="B28" s="19"/>
      <c r="C28" s="36"/>
      <c r="D28" s="43" t="s">
        <v>241</v>
      </c>
      <c r="E28" s="105"/>
    </row>
    <row r="29" spans="1:5" ht="12.75">
      <c r="A29" s="56">
        <v>700</v>
      </c>
      <c r="B29" s="56"/>
      <c r="C29" s="66"/>
      <c r="D29" s="128" t="s">
        <v>93</v>
      </c>
      <c r="E29" s="126">
        <f>E30+E42</f>
        <v>10481600</v>
      </c>
    </row>
    <row r="30" spans="1:5" s="68" customFormat="1" ht="12.75">
      <c r="A30" s="69"/>
      <c r="B30" s="69">
        <v>70005</v>
      </c>
      <c r="C30" s="116"/>
      <c r="D30" s="130" t="s">
        <v>36</v>
      </c>
      <c r="E30" s="134">
        <f>SUM(E31:E41)</f>
        <v>1382000</v>
      </c>
    </row>
    <row r="31" spans="3:5" ht="12.75">
      <c r="C31" s="32" t="s">
        <v>164</v>
      </c>
      <c r="D31" s="11" t="s">
        <v>333</v>
      </c>
      <c r="E31" s="79">
        <v>50000</v>
      </c>
    </row>
    <row r="32" spans="3:5" ht="12.75">
      <c r="C32" s="32" t="s">
        <v>334</v>
      </c>
      <c r="D32" s="11" t="s">
        <v>335</v>
      </c>
      <c r="E32" s="79">
        <v>100000</v>
      </c>
    </row>
    <row r="33" spans="3:5" ht="12.75">
      <c r="C33" s="32" t="s">
        <v>165</v>
      </c>
      <c r="D33" s="11" t="s">
        <v>337</v>
      </c>
      <c r="E33" s="79">
        <v>250000</v>
      </c>
    </row>
    <row r="34" ht="12.75">
      <c r="D34" s="11" t="s">
        <v>141</v>
      </c>
    </row>
    <row r="35" ht="12.75">
      <c r="D35" s="11" t="s">
        <v>142</v>
      </c>
    </row>
    <row r="36" ht="12.75">
      <c r="D36" s="11" t="s">
        <v>143</v>
      </c>
    </row>
    <row r="37" spans="3:5" ht="12.75">
      <c r="C37" s="32" t="s">
        <v>213</v>
      </c>
      <c r="D37" s="11" t="s">
        <v>313</v>
      </c>
      <c r="E37" s="79">
        <v>80000</v>
      </c>
    </row>
    <row r="38" ht="12.75">
      <c r="D38" s="11" t="s">
        <v>314</v>
      </c>
    </row>
    <row r="39" spans="1:5" ht="12.75">
      <c r="A39" s="3"/>
      <c r="B39" s="3"/>
      <c r="C39" s="31" t="s">
        <v>166</v>
      </c>
      <c r="D39" s="14" t="s">
        <v>307</v>
      </c>
      <c r="E39" s="80">
        <v>900000</v>
      </c>
    </row>
    <row r="40" spans="1:5" ht="12.75">
      <c r="A40" s="3"/>
      <c r="B40" s="3"/>
      <c r="C40" s="31"/>
      <c r="D40" s="14" t="s">
        <v>308</v>
      </c>
      <c r="E40" s="80"/>
    </row>
    <row r="41" spans="1:5" ht="12.75">
      <c r="A41" s="3"/>
      <c r="B41" s="3"/>
      <c r="C41" s="31" t="s">
        <v>167</v>
      </c>
      <c r="D41" s="14" t="s">
        <v>338</v>
      </c>
      <c r="E41" s="80">
        <v>2000</v>
      </c>
    </row>
    <row r="42" spans="1:5" ht="12.75">
      <c r="A42" s="3"/>
      <c r="B42" s="3">
        <v>70007</v>
      </c>
      <c r="C42" s="31"/>
      <c r="D42" s="14" t="s">
        <v>471</v>
      </c>
      <c r="E42" s="80">
        <f>SUM(E43:E52)</f>
        <v>9099600</v>
      </c>
    </row>
    <row r="43" spans="1:5" ht="12.75">
      <c r="A43" s="3"/>
      <c r="B43" s="3"/>
      <c r="C43" s="32" t="s">
        <v>392</v>
      </c>
      <c r="D43" s="11" t="s">
        <v>393</v>
      </c>
      <c r="E43" s="80">
        <v>50000</v>
      </c>
    </row>
    <row r="44" spans="1:5" ht="12.75">
      <c r="A44" s="3"/>
      <c r="B44" s="3"/>
      <c r="D44" s="11" t="s">
        <v>394</v>
      </c>
      <c r="E44" s="80"/>
    </row>
    <row r="45" spans="1:5" ht="12.75">
      <c r="A45" s="3"/>
      <c r="B45" s="3"/>
      <c r="D45" s="11" t="s">
        <v>395</v>
      </c>
      <c r="E45" s="80"/>
    </row>
    <row r="46" spans="1:5" ht="12.75">
      <c r="A46" s="3"/>
      <c r="B46" s="3"/>
      <c r="C46" s="32" t="s">
        <v>165</v>
      </c>
      <c r="D46" s="11" t="s">
        <v>337</v>
      </c>
      <c r="E46" s="80">
        <v>1900000</v>
      </c>
    </row>
    <row r="47" spans="1:5" ht="12.75">
      <c r="A47" s="3"/>
      <c r="B47" s="3"/>
      <c r="D47" s="11" t="s">
        <v>141</v>
      </c>
      <c r="E47" s="80"/>
    </row>
    <row r="48" spans="1:5" ht="12.75">
      <c r="A48" s="3"/>
      <c r="B48" s="3"/>
      <c r="D48" s="11" t="s">
        <v>142</v>
      </c>
      <c r="E48" s="80"/>
    </row>
    <row r="49" spans="1:5" ht="12.75">
      <c r="A49" s="3"/>
      <c r="B49" s="3"/>
      <c r="D49" s="11" t="s">
        <v>143</v>
      </c>
      <c r="E49" s="80"/>
    </row>
    <row r="50" spans="1:5" ht="12.75">
      <c r="A50" s="3"/>
      <c r="B50" s="3"/>
      <c r="C50" s="31" t="s">
        <v>163</v>
      </c>
      <c r="D50" s="14" t="s">
        <v>89</v>
      </c>
      <c r="E50" s="80">
        <v>2300000</v>
      </c>
    </row>
    <row r="51" spans="1:5" ht="12.75">
      <c r="A51" s="3"/>
      <c r="B51" s="3"/>
      <c r="C51" s="31" t="s">
        <v>167</v>
      </c>
      <c r="D51" s="14" t="s">
        <v>338</v>
      </c>
      <c r="E51" s="80">
        <v>50000</v>
      </c>
    </row>
    <row r="52" spans="1:5" ht="12.75">
      <c r="A52" s="3"/>
      <c r="B52" s="3"/>
      <c r="C52" s="31" t="s">
        <v>472</v>
      </c>
      <c r="D52" s="14" t="s">
        <v>450</v>
      </c>
      <c r="E52" s="80">
        <v>4799600</v>
      </c>
    </row>
    <row r="53" spans="1:5" ht="12.75">
      <c r="A53" s="3"/>
      <c r="B53" s="3"/>
      <c r="C53" s="31"/>
      <c r="D53" s="14" t="s">
        <v>473</v>
      </c>
      <c r="E53" s="80"/>
    </row>
    <row r="54" spans="1:5" ht="12.75">
      <c r="A54" s="19"/>
      <c r="B54" s="19"/>
      <c r="C54" s="36"/>
      <c r="D54" s="43" t="s">
        <v>487</v>
      </c>
      <c r="E54" s="81"/>
    </row>
    <row r="55" spans="1:5" ht="12.75">
      <c r="A55" s="53">
        <v>710</v>
      </c>
      <c r="B55" s="53"/>
      <c r="C55" s="52"/>
      <c r="D55" s="63" t="s">
        <v>336</v>
      </c>
      <c r="E55" s="127">
        <f>E56</f>
        <v>256600</v>
      </c>
    </row>
    <row r="56" spans="1:5" s="68" customFormat="1" ht="12.75">
      <c r="A56" s="107"/>
      <c r="B56" s="107">
        <v>71035</v>
      </c>
      <c r="C56" s="106"/>
      <c r="D56" s="131" t="s">
        <v>358</v>
      </c>
      <c r="E56" s="78">
        <f>SUM(E57:E58)</f>
        <v>256600</v>
      </c>
    </row>
    <row r="57" spans="1:5" ht="12.75">
      <c r="A57" s="3"/>
      <c r="B57" s="3"/>
      <c r="C57" s="31" t="s">
        <v>163</v>
      </c>
      <c r="D57" s="14" t="s">
        <v>89</v>
      </c>
      <c r="E57" s="80">
        <v>250000</v>
      </c>
    </row>
    <row r="58" spans="1:5" ht="12.75">
      <c r="A58" s="3"/>
      <c r="B58" s="3"/>
      <c r="C58" s="31" t="s">
        <v>502</v>
      </c>
      <c r="D58" s="14" t="s">
        <v>503</v>
      </c>
      <c r="E58" s="80">
        <v>6600</v>
      </c>
    </row>
    <row r="59" spans="1:5" ht="12.75">
      <c r="A59" s="3"/>
      <c r="B59" s="3"/>
      <c r="C59" s="31"/>
      <c r="D59" s="14" t="s">
        <v>504</v>
      </c>
      <c r="E59" s="80"/>
    </row>
    <row r="60" spans="1:5" ht="12.75">
      <c r="A60" s="19"/>
      <c r="B60" s="19"/>
      <c r="C60" s="36"/>
      <c r="D60" s="43" t="s">
        <v>505</v>
      </c>
      <c r="E60" s="81"/>
    </row>
    <row r="61" spans="1:5" ht="12.75">
      <c r="A61" s="56">
        <v>750</v>
      </c>
      <c r="B61" s="56"/>
      <c r="C61" s="66"/>
      <c r="D61" s="128" t="s">
        <v>95</v>
      </c>
      <c r="E61" s="126">
        <f>E62+E70</f>
        <v>626928.15</v>
      </c>
    </row>
    <row r="62" spans="1:5" ht="12.75">
      <c r="A62" s="56"/>
      <c r="B62" s="56">
        <v>75011</v>
      </c>
      <c r="C62" s="66"/>
      <c r="D62" s="128" t="s">
        <v>105</v>
      </c>
      <c r="E62" s="126">
        <f>SUM(E63:E68)</f>
        <v>302328.15</v>
      </c>
    </row>
    <row r="63" spans="1:5" ht="12.75">
      <c r="A63" s="56"/>
      <c r="B63" s="56"/>
      <c r="C63" s="31" t="s">
        <v>168</v>
      </c>
      <c r="D63" s="14" t="s">
        <v>128</v>
      </c>
      <c r="E63" s="134">
        <v>7547.15</v>
      </c>
    </row>
    <row r="64" spans="1:5" ht="12.75">
      <c r="A64" s="3"/>
      <c r="B64" s="3"/>
      <c r="C64" s="31" t="s">
        <v>182</v>
      </c>
      <c r="D64" s="14" t="s">
        <v>106</v>
      </c>
      <c r="E64" s="80">
        <v>294750</v>
      </c>
    </row>
    <row r="65" spans="1:5" ht="12.75">
      <c r="A65" s="3"/>
      <c r="B65" s="3"/>
      <c r="C65" s="31"/>
      <c r="D65" s="13" t="s">
        <v>107</v>
      </c>
      <c r="E65" s="82"/>
    </row>
    <row r="66" spans="1:5" ht="12.75">
      <c r="A66" s="3"/>
      <c r="B66" s="3"/>
      <c r="C66" s="31"/>
      <c r="D66" s="13" t="s">
        <v>108</v>
      </c>
      <c r="E66" s="82"/>
    </row>
    <row r="67" spans="1:5" ht="12.75">
      <c r="A67" s="3"/>
      <c r="B67" s="3"/>
      <c r="C67" s="31" t="s">
        <v>196</v>
      </c>
      <c r="D67" s="14" t="s">
        <v>197</v>
      </c>
      <c r="E67" s="82">
        <v>31</v>
      </c>
    </row>
    <row r="68" spans="1:5" ht="12.75">
      <c r="A68" s="3"/>
      <c r="B68" s="3"/>
      <c r="C68" s="31"/>
      <c r="D68" s="14" t="s">
        <v>268</v>
      </c>
      <c r="E68" s="82"/>
    </row>
    <row r="69" spans="1:5" ht="12.75">
      <c r="A69" s="3"/>
      <c r="B69" s="3"/>
      <c r="C69" s="31"/>
      <c r="D69" s="14" t="s">
        <v>198</v>
      </c>
      <c r="E69" s="82"/>
    </row>
    <row r="70" spans="1:5" s="68" customFormat="1" ht="12.75">
      <c r="A70" s="107"/>
      <c r="B70" s="107">
        <v>75023</v>
      </c>
      <c r="C70" s="106"/>
      <c r="D70" s="131" t="s">
        <v>146</v>
      </c>
      <c r="E70" s="78">
        <f>SUM(E71:E78)</f>
        <v>324600</v>
      </c>
    </row>
    <row r="71" spans="1:5" ht="12.75">
      <c r="A71" s="3"/>
      <c r="B71" s="3"/>
      <c r="C71" s="31" t="s">
        <v>163</v>
      </c>
      <c r="D71" s="14" t="s">
        <v>89</v>
      </c>
      <c r="E71" s="80">
        <v>125000</v>
      </c>
    </row>
    <row r="72" spans="1:5" ht="12.75">
      <c r="A72" s="3"/>
      <c r="B72" s="3"/>
      <c r="C72" s="31" t="s">
        <v>512</v>
      </c>
      <c r="D72" s="14" t="s">
        <v>428</v>
      </c>
      <c r="E72" s="80">
        <v>144400</v>
      </c>
    </row>
    <row r="73" spans="1:5" ht="12.75">
      <c r="A73" s="3"/>
      <c r="B73" s="3"/>
      <c r="C73" s="31"/>
      <c r="D73" s="14" t="s">
        <v>429</v>
      </c>
      <c r="E73" s="80"/>
    </row>
    <row r="74" spans="1:5" ht="12.75">
      <c r="A74" s="3"/>
      <c r="B74" s="3"/>
      <c r="C74" s="31"/>
      <c r="D74" s="14" t="s">
        <v>430</v>
      </c>
      <c r="E74" s="80"/>
    </row>
    <row r="75" spans="1:5" ht="12.75">
      <c r="A75" s="3"/>
      <c r="B75" s="3"/>
      <c r="C75" s="31"/>
      <c r="D75" s="14" t="s">
        <v>431</v>
      </c>
      <c r="E75" s="80"/>
    </row>
    <row r="76" spans="1:5" ht="12.75">
      <c r="A76" s="3"/>
      <c r="B76" s="3"/>
      <c r="C76" s="31"/>
      <c r="D76" s="14" t="s">
        <v>219</v>
      </c>
      <c r="E76" s="80"/>
    </row>
    <row r="77" spans="1:5" ht="12.75">
      <c r="A77" s="3"/>
      <c r="B77" s="3"/>
      <c r="C77" s="31" t="s">
        <v>427</v>
      </c>
      <c r="D77" s="14" t="s">
        <v>428</v>
      </c>
      <c r="E77" s="80">
        <v>55200</v>
      </c>
    </row>
    <row r="78" spans="1:5" ht="12.75">
      <c r="A78" s="3"/>
      <c r="B78" s="3"/>
      <c r="C78" s="31"/>
      <c r="D78" s="14" t="s">
        <v>429</v>
      </c>
      <c r="E78" s="80"/>
    </row>
    <row r="79" spans="1:5" ht="12.75">
      <c r="A79" s="3"/>
      <c r="B79" s="3"/>
      <c r="C79" s="31"/>
      <c r="D79" s="14" t="s">
        <v>430</v>
      </c>
      <c r="E79" s="80"/>
    </row>
    <row r="80" spans="1:5" ht="12.75">
      <c r="A80" s="3"/>
      <c r="B80" s="3"/>
      <c r="C80" s="31"/>
      <c r="D80" s="14" t="s">
        <v>431</v>
      </c>
      <c r="E80" s="80"/>
    </row>
    <row r="81" spans="1:5" ht="12.75">
      <c r="A81" s="19"/>
      <c r="B81" s="19"/>
      <c r="C81" s="36"/>
      <c r="D81" s="43" t="s">
        <v>219</v>
      </c>
      <c r="E81" s="81"/>
    </row>
    <row r="82" spans="1:5" ht="12.75">
      <c r="A82" s="56">
        <v>751</v>
      </c>
      <c r="B82" s="56"/>
      <c r="C82" s="66"/>
      <c r="D82" s="128" t="s">
        <v>144</v>
      </c>
      <c r="E82" s="85">
        <f>E84</f>
        <v>5294</v>
      </c>
    </row>
    <row r="83" spans="1:5" ht="12.75">
      <c r="A83" s="56"/>
      <c r="B83" s="56"/>
      <c r="C83" s="66"/>
      <c r="D83" s="55" t="s">
        <v>145</v>
      </c>
      <c r="E83" s="71"/>
    </row>
    <row r="84" spans="1:5" s="68" customFormat="1" ht="12.75">
      <c r="A84" s="107"/>
      <c r="B84" s="107">
        <v>75101</v>
      </c>
      <c r="C84" s="106"/>
      <c r="D84" s="133" t="s">
        <v>109</v>
      </c>
      <c r="E84" s="119">
        <f>E86</f>
        <v>5294</v>
      </c>
    </row>
    <row r="85" spans="1:5" ht="12.75">
      <c r="A85" s="3"/>
      <c r="B85" s="3"/>
      <c r="C85" s="31"/>
      <c r="D85" s="14" t="s">
        <v>110</v>
      </c>
      <c r="E85" s="73"/>
    </row>
    <row r="86" spans="1:5" ht="12.75">
      <c r="A86" s="3"/>
      <c r="B86" s="3"/>
      <c r="C86" s="31" t="s">
        <v>182</v>
      </c>
      <c r="D86" s="13" t="s">
        <v>106</v>
      </c>
      <c r="E86" s="82">
        <v>5294</v>
      </c>
    </row>
    <row r="87" spans="1:5" s="13" customFormat="1" ht="12.75">
      <c r="A87" s="3"/>
      <c r="B87" s="3"/>
      <c r="C87" s="31"/>
      <c r="D87" s="13" t="s">
        <v>107</v>
      </c>
      <c r="E87" s="82"/>
    </row>
    <row r="88" spans="1:5" s="13" customFormat="1" ht="12.75">
      <c r="A88" s="19"/>
      <c r="B88" s="19"/>
      <c r="C88" s="36"/>
      <c r="D88" s="43" t="s">
        <v>108</v>
      </c>
      <c r="E88" s="72"/>
    </row>
    <row r="89" spans="1:5" ht="12.75">
      <c r="A89" s="56">
        <v>756</v>
      </c>
      <c r="B89" s="56"/>
      <c r="C89" s="66"/>
      <c r="D89" s="128" t="s">
        <v>159</v>
      </c>
      <c r="E89" s="126">
        <f>SUM(+E93+E96+E120+E129+E106+E126)</f>
        <v>52846877</v>
      </c>
    </row>
    <row r="90" spans="1:4" ht="12.75">
      <c r="A90" s="56"/>
      <c r="B90" s="56"/>
      <c r="C90" s="66"/>
      <c r="D90" s="128" t="s">
        <v>160</v>
      </c>
    </row>
    <row r="91" spans="1:4" ht="12.75">
      <c r="A91" s="56"/>
      <c r="B91" s="56"/>
      <c r="C91" s="66"/>
      <c r="D91" s="128" t="s">
        <v>161</v>
      </c>
    </row>
    <row r="92" spans="1:4" ht="12.75">
      <c r="A92" s="56"/>
      <c r="B92" s="56"/>
      <c r="C92" s="66"/>
      <c r="D92" s="128" t="s">
        <v>162</v>
      </c>
    </row>
    <row r="93" spans="1:5" s="68" customFormat="1" ht="12.75">
      <c r="A93" s="69"/>
      <c r="B93" s="69">
        <v>75601</v>
      </c>
      <c r="C93" s="116"/>
      <c r="D93" s="130" t="s">
        <v>96</v>
      </c>
      <c r="E93" s="134">
        <f>E94</f>
        <v>310000</v>
      </c>
    </row>
    <row r="94" spans="3:5" ht="12.75">
      <c r="C94" s="32" t="s">
        <v>169</v>
      </c>
      <c r="D94" s="11" t="s">
        <v>339</v>
      </c>
      <c r="E94" s="79">
        <v>310000</v>
      </c>
    </row>
    <row r="95" ht="12.75">
      <c r="D95" s="11" t="s">
        <v>97</v>
      </c>
    </row>
    <row r="96" spans="1:5" s="68" customFormat="1" ht="12.75">
      <c r="A96" s="69"/>
      <c r="B96" s="69">
        <v>75615</v>
      </c>
      <c r="C96" s="116"/>
      <c r="D96" s="130" t="s">
        <v>98</v>
      </c>
      <c r="E96" s="134">
        <f>SUM(E99:E105)</f>
        <v>17623520</v>
      </c>
    </row>
    <row r="97" ht="12.75">
      <c r="D97" s="11" t="s">
        <v>200</v>
      </c>
    </row>
    <row r="98" spans="4:5" ht="12.75">
      <c r="D98" t="s">
        <v>201</v>
      </c>
      <c r="E98" s="71"/>
    </row>
    <row r="99" spans="3:5" ht="12.75">
      <c r="C99" s="32" t="s">
        <v>170</v>
      </c>
      <c r="D99" s="45" t="s">
        <v>340</v>
      </c>
      <c r="E99" s="71">
        <v>17180000</v>
      </c>
    </row>
    <row r="100" spans="3:5" ht="12.75">
      <c r="C100" s="32" t="s">
        <v>171</v>
      </c>
      <c r="D100" s="45" t="s">
        <v>341</v>
      </c>
      <c r="E100" s="71">
        <v>320</v>
      </c>
    </row>
    <row r="101" spans="3:5" ht="12.75">
      <c r="C101" s="32" t="s">
        <v>172</v>
      </c>
      <c r="D101" t="s">
        <v>342</v>
      </c>
      <c r="E101" s="71">
        <v>385000</v>
      </c>
    </row>
    <row r="102" spans="3:5" ht="12.75">
      <c r="C102" s="32" t="s">
        <v>173</v>
      </c>
      <c r="D102" t="s">
        <v>343</v>
      </c>
      <c r="E102" s="71">
        <v>50000</v>
      </c>
    </row>
    <row r="103" spans="3:5" ht="12.75">
      <c r="C103" s="32" t="s">
        <v>396</v>
      </c>
      <c r="D103" t="s">
        <v>397</v>
      </c>
      <c r="E103" s="71">
        <v>200</v>
      </c>
    </row>
    <row r="104" spans="4:5" ht="12.75">
      <c r="D104" t="s">
        <v>398</v>
      </c>
      <c r="E104" s="71"/>
    </row>
    <row r="105" spans="1:5" ht="12.75">
      <c r="A105" s="3"/>
      <c r="B105" s="3"/>
      <c r="C105" s="31" t="s">
        <v>174</v>
      </c>
      <c r="D105" s="13" t="s">
        <v>525</v>
      </c>
      <c r="E105" s="82">
        <v>8000</v>
      </c>
    </row>
    <row r="106" spans="1:5" s="68" customFormat="1" ht="12.75">
      <c r="A106" s="107"/>
      <c r="B106" s="107">
        <v>75616</v>
      </c>
      <c r="C106" s="106"/>
      <c r="D106" s="67" t="s">
        <v>202</v>
      </c>
      <c r="E106" s="119">
        <f>SUM(E109:E119)</f>
        <v>7142620</v>
      </c>
    </row>
    <row r="107" spans="1:5" ht="12.75">
      <c r="A107" s="3"/>
      <c r="B107" s="3"/>
      <c r="C107" s="31"/>
      <c r="D107" s="46" t="s">
        <v>203</v>
      </c>
      <c r="E107" s="82"/>
    </row>
    <row r="108" spans="1:5" ht="12.75">
      <c r="A108" s="3"/>
      <c r="B108" s="3"/>
      <c r="C108" s="31"/>
      <c r="D108" s="46" t="s">
        <v>204</v>
      </c>
      <c r="E108" s="82"/>
    </row>
    <row r="109" spans="1:5" ht="12.75">
      <c r="A109" s="3"/>
      <c r="B109" s="3"/>
      <c r="C109" s="32" t="s">
        <v>170</v>
      </c>
      <c r="D109" s="45" t="s">
        <v>340</v>
      </c>
      <c r="E109" s="82">
        <v>5300000</v>
      </c>
    </row>
    <row r="110" spans="1:5" ht="12.75">
      <c r="A110" s="3"/>
      <c r="B110" s="3"/>
      <c r="C110" s="32" t="s">
        <v>171</v>
      </c>
      <c r="D110" s="45" t="s">
        <v>341</v>
      </c>
      <c r="E110" s="82">
        <v>50000</v>
      </c>
    </row>
    <row r="111" spans="1:5" ht="12.75">
      <c r="A111" s="3"/>
      <c r="B111" s="3"/>
      <c r="C111" s="31" t="s">
        <v>175</v>
      </c>
      <c r="D111" s="46" t="s">
        <v>346</v>
      </c>
      <c r="E111" s="82">
        <v>420</v>
      </c>
    </row>
    <row r="112" spans="1:5" ht="12.75">
      <c r="A112" s="3"/>
      <c r="B112" s="3"/>
      <c r="C112" s="32" t="s">
        <v>172</v>
      </c>
      <c r="D112" t="s">
        <v>342</v>
      </c>
      <c r="E112" s="82">
        <v>400000</v>
      </c>
    </row>
    <row r="113" spans="1:5" ht="12.75">
      <c r="A113" s="3"/>
      <c r="B113" s="3"/>
      <c r="C113" s="31" t="s">
        <v>176</v>
      </c>
      <c r="D113" s="13" t="s">
        <v>347</v>
      </c>
      <c r="E113" s="82">
        <v>120000</v>
      </c>
    </row>
    <row r="114" spans="1:5" ht="12.75">
      <c r="A114" s="3"/>
      <c r="B114" s="3"/>
      <c r="C114" s="31" t="s">
        <v>474</v>
      </c>
      <c r="D114" s="46" t="s">
        <v>475</v>
      </c>
      <c r="E114" s="82">
        <v>36000</v>
      </c>
    </row>
    <row r="115" spans="1:5" ht="12.75">
      <c r="A115" s="3"/>
      <c r="B115" s="3"/>
      <c r="C115" s="32" t="s">
        <v>173</v>
      </c>
      <c r="D115" t="s">
        <v>343</v>
      </c>
      <c r="E115" s="82">
        <v>1200000</v>
      </c>
    </row>
    <row r="116" spans="1:5" ht="12.75">
      <c r="A116" s="3"/>
      <c r="B116" s="3"/>
      <c r="C116" s="32" t="s">
        <v>396</v>
      </c>
      <c r="D116" t="s">
        <v>397</v>
      </c>
      <c r="E116" s="82">
        <v>11200</v>
      </c>
    </row>
    <row r="117" spans="1:5" ht="12.75">
      <c r="A117" s="3"/>
      <c r="B117" s="3"/>
      <c r="D117" t="s">
        <v>398</v>
      </c>
      <c r="E117" s="82"/>
    </row>
    <row r="118" spans="1:5" ht="12.75">
      <c r="A118" s="3"/>
      <c r="B118" s="3"/>
      <c r="C118" s="31" t="s">
        <v>174</v>
      </c>
      <c r="D118" s="13" t="s">
        <v>345</v>
      </c>
      <c r="E118" s="82">
        <v>25000</v>
      </c>
    </row>
    <row r="119" spans="1:5" ht="12.75">
      <c r="A119" s="3"/>
      <c r="B119" s="3"/>
      <c r="C119" s="31"/>
      <c r="D119" s="46" t="s">
        <v>344</v>
      </c>
      <c r="E119" s="82"/>
    </row>
    <row r="120" spans="1:5" s="68" customFormat="1" ht="12.75">
      <c r="A120" s="69"/>
      <c r="B120" s="69">
        <v>75618</v>
      </c>
      <c r="C120" s="116"/>
      <c r="D120" s="130" t="s">
        <v>147</v>
      </c>
      <c r="E120" s="134">
        <f>SUM(E122:E125)</f>
        <v>1220000</v>
      </c>
    </row>
    <row r="121" ht="12.75">
      <c r="D121" s="11" t="s">
        <v>148</v>
      </c>
    </row>
    <row r="122" spans="3:5" ht="12.75">
      <c r="C122" s="32" t="s">
        <v>177</v>
      </c>
      <c r="D122" s="11" t="s">
        <v>99</v>
      </c>
      <c r="E122" s="79">
        <v>470000</v>
      </c>
    </row>
    <row r="123" spans="3:5" ht="12.75">
      <c r="C123" s="32" t="s">
        <v>178</v>
      </c>
      <c r="D123" s="11" t="s">
        <v>150</v>
      </c>
      <c r="E123" s="79">
        <v>600000</v>
      </c>
    </row>
    <row r="124" spans="1:5" ht="12.75">
      <c r="A124" s="49"/>
      <c r="B124" s="49"/>
      <c r="C124" s="41" t="s">
        <v>205</v>
      </c>
      <c r="D124" s="50" t="s">
        <v>240</v>
      </c>
      <c r="E124" s="83">
        <v>150000</v>
      </c>
    </row>
    <row r="125" ht="12.75">
      <c r="D125" s="11" t="s">
        <v>241</v>
      </c>
    </row>
    <row r="126" spans="1:5" s="68" customFormat="1" ht="12.75">
      <c r="A126" s="69"/>
      <c r="B126" s="69">
        <v>75619</v>
      </c>
      <c r="C126" s="116"/>
      <c r="D126" s="130" t="s">
        <v>476</v>
      </c>
      <c r="E126" s="134">
        <f>E127</f>
        <v>100000</v>
      </c>
    </row>
    <row r="127" spans="3:5" ht="12.75">
      <c r="C127" s="32" t="s">
        <v>477</v>
      </c>
      <c r="D127" s="11" t="s">
        <v>478</v>
      </c>
      <c r="E127" s="79">
        <v>100000</v>
      </c>
    </row>
    <row r="128" ht="12.75">
      <c r="D128" s="11" t="s">
        <v>479</v>
      </c>
    </row>
    <row r="129" spans="1:5" s="68" customFormat="1" ht="12.75">
      <c r="A129" s="107"/>
      <c r="B129" s="107">
        <v>75621</v>
      </c>
      <c r="C129" s="106"/>
      <c r="D129" s="131" t="s">
        <v>445</v>
      </c>
      <c r="E129" s="78">
        <f>SUM(E130:E131)</f>
        <v>26450737</v>
      </c>
    </row>
    <row r="130" spans="1:5" ht="12.75">
      <c r="A130" s="3"/>
      <c r="B130" s="3"/>
      <c r="C130" s="31" t="s">
        <v>179</v>
      </c>
      <c r="D130" s="14" t="s">
        <v>96</v>
      </c>
      <c r="E130" s="80">
        <v>24721198</v>
      </c>
    </row>
    <row r="131" spans="1:5" ht="12.75">
      <c r="A131" s="19"/>
      <c r="B131" s="19"/>
      <c r="C131" s="36" t="s">
        <v>180</v>
      </c>
      <c r="D131" s="43" t="s">
        <v>348</v>
      </c>
      <c r="E131" s="81">
        <v>1729539</v>
      </c>
    </row>
    <row r="132" spans="1:5" ht="12.75">
      <c r="A132" s="56">
        <v>758</v>
      </c>
      <c r="B132" s="56"/>
      <c r="C132" s="66"/>
      <c r="D132" s="128" t="s">
        <v>100</v>
      </c>
      <c r="E132" s="126">
        <f>E133+E136+E141</f>
        <v>19628854</v>
      </c>
    </row>
    <row r="133" spans="1:5" s="68" customFormat="1" ht="12.75">
      <c r="A133" s="69"/>
      <c r="B133" s="69">
        <v>75801</v>
      </c>
      <c r="C133" s="116"/>
      <c r="D133" s="130" t="s">
        <v>101</v>
      </c>
      <c r="E133" s="134">
        <f>E135</f>
        <v>19304189</v>
      </c>
    </row>
    <row r="134" ht="12.75">
      <c r="D134" s="11" t="s">
        <v>102</v>
      </c>
    </row>
    <row r="135" spans="3:5" ht="12.75">
      <c r="C135" s="32" t="s">
        <v>181</v>
      </c>
      <c r="D135" s="11" t="s">
        <v>103</v>
      </c>
      <c r="E135" s="79">
        <v>19304189</v>
      </c>
    </row>
    <row r="136" spans="1:5" s="68" customFormat="1" ht="12.75">
      <c r="A136" s="107"/>
      <c r="B136" s="107">
        <v>75814</v>
      </c>
      <c r="C136" s="106"/>
      <c r="D136" s="131" t="s">
        <v>104</v>
      </c>
      <c r="E136" s="78">
        <f>SUM(E137:E138)</f>
        <v>78235</v>
      </c>
    </row>
    <row r="137" spans="1:5" ht="12.75">
      <c r="A137" s="3"/>
      <c r="B137" s="3"/>
      <c r="C137" s="31" t="s">
        <v>167</v>
      </c>
      <c r="D137" s="14" t="s">
        <v>349</v>
      </c>
      <c r="E137" s="80">
        <v>10000</v>
      </c>
    </row>
    <row r="138" spans="1:5" ht="12.75">
      <c r="A138" s="3"/>
      <c r="B138" s="3"/>
      <c r="C138" s="31" t="s">
        <v>508</v>
      </c>
      <c r="D138" s="14" t="s">
        <v>509</v>
      </c>
      <c r="E138" s="80">
        <v>68235</v>
      </c>
    </row>
    <row r="139" spans="1:5" ht="12.75">
      <c r="A139" s="3"/>
      <c r="B139" s="3"/>
      <c r="C139" s="31"/>
      <c r="D139" s="14" t="s">
        <v>510</v>
      </c>
      <c r="E139" s="80"/>
    </row>
    <row r="140" spans="1:5" ht="12.75">
      <c r="A140" s="3"/>
      <c r="B140" s="3"/>
      <c r="C140" s="31"/>
      <c r="D140" s="14" t="s">
        <v>511</v>
      </c>
      <c r="E140" s="80"/>
    </row>
    <row r="141" spans="1:5" s="68" customFormat="1" ht="12.75">
      <c r="A141" s="107"/>
      <c r="B141" s="107">
        <v>75831</v>
      </c>
      <c r="C141" s="106"/>
      <c r="D141" s="131" t="s">
        <v>262</v>
      </c>
      <c r="E141" s="78">
        <f>E142</f>
        <v>246430</v>
      </c>
    </row>
    <row r="142" spans="1:5" ht="12.75">
      <c r="A142" s="19"/>
      <c r="B142" s="19"/>
      <c r="C142" s="36" t="s">
        <v>181</v>
      </c>
      <c r="D142" s="43" t="s">
        <v>103</v>
      </c>
      <c r="E142" s="81">
        <v>246430</v>
      </c>
    </row>
    <row r="143" spans="1:5" ht="12.75">
      <c r="A143" s="53">
        <v>801</v>
      </c>
      <c r="B143" s="53"/>
      <c r="C143" s="52"/>
      <c r="D143" s="63" t="s">
        <v>294</v>
      </c>
      <c r="E143" s="127">
        <f>E147+E144</f>
        <v>3037208</v>
      </c>
    </row>
    <row r="144" spans="1:5" s="68" customFormat="1" ht="12.75">
      <c r="A144" s="107"/>
      <c r="B144" s="107">
        <v>80101</v>
      </c>
      <c r="C144" s="106"/>
      <c r="D144" s="131" t="s">
        <v>528</v>
      </c>
      <c r="E144" s="78">
        <f>E145</f>
        <v>12000</v>
      </c>
    </row>
    <row r="145" spans="1:5" ht="12.75">
      <c r="A145" s="53"/>
      <c r="B145" s="53"/>
      <c r="C145" s="31" t="s">
        <v>192</v>
      </c>
      <c r="D145" s="14" t="s">
        <v>399</v>
      </c>
      <c r="E145" s="78">
        <v>12000</v>
      </c>
    </row>
    <row r="146" spans="1:5" ht="12.75">
      <c r="A146" s="53"/>
      <c r="B146" s="53"/>
      <c r="C146" s="31"/>
      <c r="D146" s="14" t="s">
        <v>193</v>
      </c>
      <c r="E146" s="78"/>
    </row>
    <row r="147" spans="1:5" s="68" customFormat="1" ht="12.75">
      <c r="A147" s="107"/>
      <c r="B147" s="107">
        <v>80104</v>
      </c>
      <c r="C147" s="106"/>
      <c r="D147" s="131" t="s">
        <v>298</v>
      </c>
      <c r="E147" s="78">
        <f>SUM(E148:E153)</f>
        <v>3025208</v>
      </c>
    </row>
    <row r="148" spans="1:5" ht="12.75">
      <c r="A148" s="3"/>
      <c r="B148" s="3"/>
      <c r="C148" s="32" t="s">
        <v>163</v>
      </c>
      <c r="D148" s="11" t="s">
        <v>89</v>
      </c>
      <c r="E148" s="80">
        <v>500000</v>
      </c>
    </row>
    <row r="149" spans="1:5" ht="12.75">
      <c r="A149" s="3"/>
      <c r="B149" s="3"/>
      <c r="C149" s="31" t="s">
        <v>192</v>
      </c>
      <c r="D149" s="14" t="s">
        <v>399</v>
      </c>
      <c r="E149" s="80">
        <v>1325208</v>
      </c>
    </row>
    <row r="150" spans="1:5" ht="12.75">
      <c r="A150" s="3"/>
      <c r="B150" s="3"/>
      <c r="C150" s="31"/>
      <c r="D150" s="14" t="s">
        <v>193</v>
      </c>
      <c r="E150" s="80"/>
    </row>
    <row r="151" spans="1:5" ht="12.75">
      <c r="A151" s="3"/>
      <c r="B151" s="3"/>
      <c r="C151" s="31" t="s">
        <v>309</v>
      </c>
      <c r="D151" s="14" t="s">
        <v>310</v>
      </c>
      <c r="E151" s="80">
        <v>1200000</v>
      </c>
    </row>
    <row r="152" spans="1:5" ht="12.75">
      <c r="A152" s="3"/>
      <c r="B152" s="3"/>
      <c r="C152" s="31"/>
      <c r="D152" s="14" t="s">
        <v>311</v>
      </c>
      <c r="E152" s="80"/>
    </row>
    <row r="153" spans="1:5" ht="12.75">
      <c r="A153" s="19"/>
      <c r="B153" s="19"/>
      <c r="C153" s="36"/>
      <c r="D153" s="43" t="s">
        <v>312</v>
      </c>
      <c r="E153" s="81"/>
    </row>
    <row r="154" spans="1:5" s="55" customFormat="1" ht="12.75">
      <c r="A154" s="53">
        <v>851</v>
      </c>
      <c r="B154" s="53"/>
      <c r="C154" s="52"/>
      <c r="D154" s="63" t="s">
        <v>495</v>
      </c>
      <c r="E154" s="127">
        <f>E155</f>
        <v>4000</v>
      </c>
    </row>
    <row r="155" spans="1:5" ht="12.75">
      <c r="A155" s="3"/>
      <c r="B155" s="3">
        <v>85195</v>
      </c>
      <c r="C155" s="31"/>
      <c r="D155" s="14" t="s">
        <v>496</v>
      </c>
      <c r="E155" s="80">
        <f>SUM(E156:E160)</f>
        <v>4000</v>
      </c>
    </row>
    <row r="156" spans="1:5" ht="12.75">
      <c r="A156" s="3"/>
      <c r="B156" s="3"/>
      <c r="C156" s="31" t="s">
        <v>182</v>
      </c>
      <c r="D156" s="14" t="s">
        <v>106</v>
      </c>
      <c r="E156" s="80">
        <v>2000</v>
      </c>
    </row>
    <row r="157" spans="1:5" ht="12.75">
      <c r="A157" s="3"/>
      <c r="B157" s="3"/>
      <c r="C157" s="31"/>
      <c r="D157" s="13" t="s">
        <v>107</v>
      </c>
      <c r="E157" s="80"/>
    </row>
    <row r="158" spans="1:5" ht="12.75">
      <c r="A158" s="3"/>
      <c r="B158" s="3"/>
      <c r="C158" s="31"/>
      <c r="D158" s="13" t="s">
        <v>108</v>
      </c>
      <c r="E158" s="80"/>
    </row>
    <row r="159" spans="1:5" ht="12.75">
      <c r="A159" s="3"/>
      <c r="B159" s="3"/>
      <c r="C159" s="31" t="s">
        <v>497</v>
      </c>
      <c r="D159" s="14" t="s">
        <v>450</v>
      </c>
      <c r="E159" s="80">
        <v>2000</v>
      </c>
    </row>
    <row r="160" spans="1:5" ht="12.75">
      <c r="A160" s="3"/>
      <c r="B160" s="3"/>
      <c r="C160" s="31"/>
      <c r="D160" s="14" t="s">
        <v>498</v>
      </c>
      <c r="E160" s="80"/>
    </row>
    <row r="161" spans="1:5" ht="12.75">
      <c r="A161" s="19"/>
      <c r="B161" s="19"/>
      <c r="C161" s="36"/>
      <c r="D161" s="43" t="s">
        <v>499</v>
      </c>
      <c r="E161" s="81"/>
    </row>
    <row r="162" spans="1:5" ht="12.75">
      <c r="A162" s="56">
        <v>852</v>
      </c>
      <c r="B162" s="56"/>
      <c r="C162" s="66"/>
      <c r="D162" s="128" t="s">
        <v>184</v>
      </c>
      <c r="E162" s="127">
        <f>E175+E186+E163+E170+E183+E192+E179+E206+E199+E202</f>
        <v>4213645.48</v>
      </c>
    </row>
    <row r="163" spans="1:5" s="68" customFormat="1" ht="12.75">
      <c r="A163" s="69"/>
      <c r="B163" s="69">
        <v>85203</v>
      </c>
      <c r="C163" s="116"/>
      <c r="D163" s="130" t="s">
        <v>151</v>
      </c>
      <c r="E163" s="78">
        <f>SUM(E164:E169)</f>
        <v>465660</v>
      </c>
    </row>
    <row r="164" spans="3:5" ht="12.75">
      <c r="C164" s="32" t="s">
        <v>182</v>
      </c>
      <c r="D164" s="11" t="s">
        <v>106</v>
      </c>
      <c r="E164" s="80">
        <v>465600</v>
      </c>
    </row>
    <row r="165" spans="4:5" ht="12.75">
      <c r="D165" s="11" t="s">
        <v>107</v>
      </c>
      <c r="E165" s="80"/>
    </row>
    <row r="166" spans="4:5" ht="12.75">
      <c r="D166" s="11" t="s">
        <v>108</v>
      </c>
      <c r="E166" s="80"/>
    </row>
    <row r="167" spans="3:5" ht="12.75">
      <c r="C167" s="31" t="s">
        <v>196</v>
      </c>
      <c r="D167" s="14" t="s">
        <v>197</v>
      </c>
      <c r="E167" s="80">
        <v>60</v>
      </c>
    </row>
    <row r="168" spans="1:5" ht="12.75">
      <c r="A168" s="3"/>
      <c r="B168" s="3"/>
      <c r="C168" s="31"/>
      <c r="D168" s="14" t="s">
        <v>268</v>
      </c>
      <c r="E168" s="80"/>
    </row>
    <row r="169" spans="1:5" ht="12.75">
      <c r="A169" s="3"/>
      <c r="B169" s="3"/>
      <c r="C169" s="31"/>
      <c r="D169" s="14" t="s">
        <v>198</v>
      </c>
      <c r="E169" s="80"/>
    </row>
    <row r="170" spans="2:5" s="68" customFormat="1" ht="12.75">
      <c r="B170" s="69">
        <v>85213</v>
      </c>
      <c r="C170" s="116"/>
      <c r="D170" s="130" t="s">
        <v>129</v>
      </c>
      <c r="E170" s="78">
        <f>SUM(E173:E174)</f>
        <v>64800</v>
      </c>
    </row>
    <row r="171" spans="1:5" ht="12.75">
      <c r="A171"/>
      <c r="D171" s="11" t="s">
        <v>422</v>
      </c>
      <c r="E171" s="80"/>
    </row>
    <row r="172" spans="1:5" ht="12.75">
      <c r="A172"/>
      <c r="D172" s="11" t="s">
        <v>423</v>
      </c>
      <c r="E172" s="80"/>
    </row>
    <row r="173" spans="3:5" ht="12.75">
      <c r="C173" s="31" t="s">
        <v>192</v>
      </c>
      <c r="D173" s="14" t="s">
        <v>399</v>
      </c>
      <c r="E173" s="80">
        <v>64800</v>
      </c>
    </row>
    <row r="174" spans="3:5" ht="12.75">
      <c r="C174" s="31"/>
      <c r="D174" s="14" t="s">
        <v>193</v>
      </c>
      <c r="E174" s="80"/>
    </row>
    <row r="175" spans="1:5" s="68" customFormat="1" ht="12.75">
      <c r="A175" s="107"/>
      <c r="B175" s="69">
        <v>85214</v>
      </c>
      <c r="C175" s="116"/>
      <c r="D175" s="130" t="s">
        <v>424</v>
      </c>
      <c r="E175" s="78">
        <f>SUM(E177:E178)</f>
        <v>410000</v>
      </c>
    </row>
    <row r="176" spans="1:5" ht="12.75">
      <c r="A176" s="3"/>
      <c r="D176" s="11" t="s">
        <v>216</v>
      </c>
      <c r="E176" s="80"/>
    </row>
    <row r="177" spans="1:5" ht="12.75">
      <c r="A177" s="3"/>
      <c r="B177" s="3"/>
      <c r="C177" s="31" t="s">
        <v>192</v>
      </c>
      <c r="D177" s="14" t="s">
        <v>399</v>
      </c>
      <c r="E177" s="80">
        <v>410000</v>
      </c>
    </row>
    <row r="178" spans="1:5" ht="12" customHeight="1">
      <c r="A178" s="3"/>
      <c r="B178" s="3"/>
      <c r="C178" s="31"/>
      <c r="D178" s="14" t="s">
        <v>193</v>
      </c>
      <c r="E178" s="80"/>
    </row>
    <row r="179" spans="1:5" s="68" customFormat="1" ht="12.75">
      <c r="A179" s="107"/>
      <c r="B179" s="107">
        <v>85215</v>
      </c>
      <c r="C179" s="106"/>
      <c r="D179" s="131" t="s">
        <v>488</v>
      </c>
      <c r="E179" s="78">
        <f>E180</f>
        <v>1750</v>
      </c>
    </row>
    <row r="180" spans="1:5" ht="12.75">
      <c r="A180" s="3"/>
      <c r="B180" s="3"/>
      <c r="C180" s="32" t="s">
        <v>182</v>
      </c>
      <c r="D180" s="11" t="s">
        <v>106</v>
      </c>
      <c r="E180" s="80">
        <v>1750</v>
      </c>
    </row>
    <row r="181" spans="1:5" ht="12.75">
      <c r="A181" s="3"/>
      <c r="B181" s="3"/>
      <c r="D181" s="11" t="s">
        <v>107</v>
      </c>
      <c r="E181" s="80"/>
    </row>
    <row r="182" spans="1:5" ht="12.75">
      <c r="A182" s="3"/>
      <c r="B182" s="3"/>
      <c r="D182" s="11" t="s">
        <v>108</v>
      </c>
      <c r="E182" s="80"/>
    </row>
    <row r="183" spans="1:5" s="68" customFormat="1" ht="12.75">
      <c r="A183" s="107"/>
      <c r="B183" s="107">
        <v>85216</v>
      </c>
      <c r="C183" s="106"/>
      <c r="D183" s="131" t="s">
        <v>261</v>
      </c>
      <c r="E183" s="78">
        <f>SUM(E184:E185)</f>
        <v>616667</v>
      </c>
    </row>
    <row r="184" spans="1:5" ht="12.75">
      <c r="A184" s="3"/>
      <c r="B184" s="3"/>
      <c r="C184" s="31" t="s">
        <v>192</v>
      </c>
      <c r="D184" s="14" t="s">
        <v>399</v>
      </c>
      <c r="E184" s="80">
        <v>616667</v>
      </c>
    </row>
    <row r="185" spans="1:5" ht="12.75">
      <c r="A185" s="3"/>
      <c r="B185" s="3"/>
      <c r="C185" s="31"/>
      <c r="D185" s="14" t="s">
        <v>193</v>
      </c>
      <c r="E185" s="80"/>
    </row>
    <row r="186" spans="1:5" s="68" customFormat="1" ht="12.75">
      <c r="A186" s="107"/>
      <c r="B186" s="107">
        <v>85219</v>
      </c>
      <c r="C186" s="106"/>
      <c r="D186" s="131" t="s">
        <v>59</v>
      </c>
      <c r="E186" s="78">
        <f>SUM(E187:E190)</f>
        <v>196193</v>
      </c>
    </row>
    <row r="187" spans="1:5" ht="12.75">
      <c r="A187" s="3"/>
      <c r="B187" s="3"/>
      <c r="C187" s="32" t="s">
        <v>182</v>
      </c>
      <c r="D187" s="11" t="s">
        <v>106</v>
      </c>
      <c r="E187" s="80">
        <v>6000</v>
      </c>
    </row>
    <row r="188" spans="1:5" ht="12.75">
      <c r="A188" s="3"/>
      <c r="B188" s="3"/>
      <c r="D188" s="11" t="s">
        <v>107</v>
      </c>
      <c r="E188" s="80"/>
    </row>
    <row r="189" spans="1:5" ht="12.75">
      <c r="A189" s="3"/>
      <c r="B189" s="3"/>
      <c r="D189" s="11" t="s">
        <v>108</v>
      </c>
      <c r="E189" s="80"/>
    </row>
    <row r="190" spans="1:5" ht="12.75">
      <c r="A190" s="3"/>
      <c r="B190" s="3"/>
      <c r="C190" s="31" t="s">
        <v>192</v>
      </c>
      <c r="D190" s="14" t="s">
        <v>399</v>
      </c>
      <c r="E190" s="80">
        <v>190193</v>
      </c>
    </row>
    <row r="191" spans="1:5" ht="12.75">
      <c r="A191" s="3"/>
      <c r="B191" s="3"/>
      <c r="C191" s="31"/>
      <c r="D191" s="14" t="s">
        <v>193</v>
      </c>
      <c r="E191" s="80"/>
    </row>
    <row r="192" spans="1:5" s="68" customFormat="1" ht="12.75">
      <c r="A192" s="107"/>
      <c r="B192" s="107">
        <v>85228</v>
      </c>
      <c r="C192" s="106"/>
      <c r="D192" s="131" t="s">
        <v>297</v>
      </c>
      <c r="E192" s="78">
        <f>SUM(E193:E197)</f>
        <v>183500</v>
      </c>
    </row>
    <row r="193" spans="1:5" ht="12.75">
      <c r="A193" s="3"/>
      <c r="B193" s="3"/>
      <c r="C193" s="32" t="s">
        <v>182</v>
      </c>
      <c r="D193" s="11" t="s">
        <v>106</v>
      </c>
      <c r="E193" s="80">
        <v>183000</v>
      </c>
    </row>
    <row r="194" spans="1:5" ht="12.75">
      <c r="A194" s="3"/>
      <c r="B194" s="3"/>
      <c r="C194" s="31"/>
      <c r="D194" s="14" t="s">
        <v>107</v>
      </c>
      <c r="E194" s="80"/>
    </row>
    <row r="195" spans="1:5" ht="12.75">
      <c r="A195" s="3"/>
      <c r="B195" s="3"/>
      <c r="C195" s="31"/>
      <c r="D195" s="14" t="s">
        <v>108</v>
      </c>
      <c r="E195" s="80"/>
    </row>
    <row r="196" spans="1:5" ht="12.75">
      <c r="A196" s="3"/>
      <c r="B196" s="3"/>
      <c r="C196" s="31" t="s">
        <v>196</v>
      </c>
      <c r="D196" s="14" t="s">
        <v>197</v>
      </c>
      <c r="E196" s="80">
        <v>500</v>
      </c>
    </row>
    <row r="197" spans="1:5" ht="12.75">
      <c r="A197" s="3"/>
      <c r="B197" s="3"/>
      <c r="C197" s="31"/>
      <c r="D197" s="14" t="s">
        <v>268</v>
      </c>
      <c r="E197" s="80"/>
    </row>
    <row r="198" spans="1:5" ht="12.75">
      <c r="A198" s="3"/>
      <c r="B198" s="3"/>
      <c r="C198" s="31"/>
      <c r="D198" s="14" t="s">
        <v>198</v>
      </c>
      <c r="E198" s="80"/>
    </row>
    <row r="199" spans="1:5" ht="12.75">
      <c r="A199" s="3"/>
      <c r="B199" s="3">
        <v>85230</v>
      </c>
      <c r="C199" s="31"/>
      <c r="D199" s="14" t="s">
        <v>390</v>
      </c>
      <c r="E199" s="80">
        <f>E200</f>
        <v>102459.75</v>
      </c>
    </row>
    <row r="200" spans="1:5" ht="12.75">
      <c r="A200" s="3"/>
      <c r="B200" s="3"/>
      <c r="C200" s="31" t="s">
        <v>192</v>
      </c>
      <c r="D200" s="14" t="s">
        <v>399</v>
      </c>
      <c r="E200" s="80">
        <v>102459.75</v>
      </c>
    </row>
    <row r="201" spans="1:5" ht="12.75">
      <c r="A201" s="3"/>
      <c r="B201" s="3"/>
      <c r="C201" s="31"/>
      <c r="D201" s="14" t="s">
        <v>193</v>
      </c>
      <c r="E201" s="80"/>
    </row>
    <row r="202" spans="1:5" ht="12.75">
      <c r="A202" s="3"/>
      <c r="B202" s="3">
        <v>85278</v>
      </c>
      <c r="C202" s="31"/>
      <c r="D202" s="14" t="s">
        <v>522</v>
      </c>
      <c r="E202" s="80">
        <f>E203</f>
        <v>46820</v>
      </c>
    </row>
    <row r="203" spans="1:5" ht="12.75">
      <c r="A203" s="3"/>
      <c r="B203" s="3"/>
      <c r="C203" s="32" t="s">
        <v>182</v>
      </c>
      <c r="D203" s="11" t="s">
        <v>106</v>
      </c>
      <c r="E203" s="80">
        <v>46820</v>
      </c>
    </row>
    <row r="204" spans="1:5" ht="12.75">
      <c r="A204" s="3"/>
      <c r="B204" s="3"/>
      <c r="C204" s="31"/>
      <c r="D204" s="14" t="s">
        <v>107</v>
      </c>
      <c r="E204" s="80"/>
    </row>
    <row r="205" spans="1:5" ht="12.75">
      <c r="A205" s="3"/>
      <c r="B205" s="3"/>
      <c r="C205" s="31"/>
      <c r="D205" s="14" t="s">
        <v>108</v>
      </c>
      <c r="E205" s="80"/>
    </row>
    <row r="206" spans="1:5" s="68" customFormat="1" ht="12.75">
      <c r="A206" s="107"/>
      <c r="B206" s="107">
        <v>85295</v>
      </c>
      <c r="C206" s="106"/>
      <c r="D206" s="131" t="s">
        <v>496</v>
      </c>
      <c r="E206" s="78">
        <f>SUM(E207:E214)</f>
        <v>2125795.73</v>
      </c>
    </row>
    <row r="207" spans="1:5" s="68" customFormat="1" ht="12.75">
      <c r="A207" s="107"/>
      <c r="B207" s="107"/>
      <c r="C207" s="32" t="s">
        <v>182</v>
      </c>
      <c r="D207" s="11" t="s">
        <v>106</v>
      </c>
      <c r="E207" s="78">
        <v>1310095.73</v>
      </c>
    </row>
    <row r="208" spans="1:5" s="68" customFormat="1" ht="12.75">
      <c r="A208" s="107"/>
      <c r="B208" s="107"/>
      <c r="C208" s="32"/>
      <c r="D208" s="11" t="s">
        <v>107</v>
      </c>
      <c r="E208" s="78"/>
    </row>
    <row r="209" spans="1:5" s="68" customFormat="1" ht="12.75">
      <c r="A209" s="107"/>
      <c r="B209" s="107"/>
      <c r="C209" s="32"/>
      <c r="D209" s="11" t="s">
        <v>108</v>
      </c>
      <c r="E209" s="78"/>
    </row>
    <row r="210" spans="1:5" ht="12.75">
      <c r="A210" s="3"/>
      <c r="B210" s="3"/>
      <c r="C210" s="31" t="s">
        <v>497</v>
      </c>
      <c r="D210" s="14" t="s">
        <v>450</v>
      </c>
      <c r="E210" s="80">
        <v>30000</v>
      </c>
    </row>
    <row r="211" spans="1:5" ht="12.75">
      <c r="A211" s="3"/>
      <c r="B211" s="3"/>
      <c r="C211" s="31"/>
      <c r="D211" s="14" t="s">
        <v>498</v>
      </c>
      <c r="E211" s="80"/>
    </row>
    <row r="212" spans="1:5" ht="12.75">
      <c r="A212" s="3"/>
      <c r="B212" s="3"/>
      <c r="C212" s="31"/>
      <c r="D212" s="14" t="s">
        <v>499</v>
      </c>
      <c r="E212" s="80"/>
    </row>
    <row r="213" spans="1:5" ht="12.75">
      <c r="A213" s="3"/>
      <c r="B213" s="3"/>
      <c r="C213" s="31" t="s">
        <v>508</v>
      </c>
      <c r="D213" s="14" t="s">
        <v>509</v>
      </c>
      <c r="E213" s="80">
        <v>785700</v>
      </c>
    </row>
    <row r="214" spans="1:5" ht="12.75">
      <c r="A214" s="3"/>
      <c r="B214" s="3"/>
      <c r="C214" s="31"/>
      <c r="D214" s="14" t="s">
        <v>510</v>
      </c>
      <c r="E214" s="80"/>
    </row>
    <row r="215" spans="1:5" ht="12.75">
      <c r="A215" s="19"/>
      <c r="B215" s="19"/>
      <c r="C215" s="36"/>
      <c r="D215" s="43" t="s">
        <v>511</v>
      </c>
      <c r="E215" s="81"/>
    </row>
    <row r="216" spans="1:5" s="55" customFormat="1" ht="12.75">
      <c r="A216" s="53">
        <v>853</v>
      </c>
      <c r="B216" s="53"/>
      <c r="C216" s="52"/>
      <c r="D216" s="63" t="s">
        <v>529</v>
      </c>
      <c r="E216" s="127">
        <f>E217</f>
        <v>298160</v>
      </c>
    </row>
    <row r="217" spans="1:5" ht="12.75">
      <c r="A217" s="3"/>
      <c r="B217" s="3">
        <v>85395</v>
      </c>
      <c r="C217" s="31"/>
      <c r="D217" s="14" t="s">
        <v>496</v>
      </c>
      <c r="E217" s="80">
        <f>E218</f>
        <v>298160</v>
      </c>
    </row>
    <row r="218" spans="1:5" ht="12.75">
      <c r="A218" s="19"/>
      <c r="B218" s="19"/>
      <c r="C218" s="36" t="s">
        <v>168</v>
      </c>
      <c r="D218" s="43" t="s">
        <v>128</v>
      </c>
      <c r="E218" s="81">
        <v>298160</v>
      </c>
    </row>
    <row r="219" spans="1:5" s="55" customFormat="1" ht="12.75">
      <c r="A219" s="53">
        <v>854</v>
      </c>
      <c r="B219" s="53"/>
      <c r="C219" s="52"/>
      <c r="D219" s="63" t="s">
        <v>495</v>
      </c>
      <c r="E219" s="127">
        <f>E220</f>
        <v>13600</v>
      </c>
    </row>
    <row r="220" spans="1:5" ht="12.75">
      <c r="A220" s="3"/>
      <c r="B220" s="3">
        <v>85415</v>
      </c>
      <c r="C220" s="31"/>
      <c r="D220" s="14" t="s">
        <v>384</v>
      </c>
      <c r="E220" s="80">
        <f>E221</f>
        <v>13600</v>
      </c>
    </row>
    <row r="221" spans="1:5" ht="12.75">
      <c r="A221" s="3"/>
      <c r="B221" s="3"/>
      <c r="C221" s="31" t="s">
        <v>192</v>
      </c>
      <c r="D221" s="14" t="s">
        <v>399</v>
      </c>
      <c r="E221" s="80">
        <v>13600</v>
      </c>
    </row>
    <row r="222" spans="1:5" ht="12.75">
      <c r="A222" s="19"/>
      <c r="B222" s="19"/>
      <c r="C222" s="36"/>
      <c r="D222" s="43" t="s">
        <v>193</v>
      </c>
      <c r="E222" s="81"/>
    </row>
    <row r="223" spans="1:5" ht="12.75">
      <c r="A223" s="53">
        <v>855</v>
      </c>
      <c r="B223" s="53"/>
      <c r="C223" s="52"/>
      <c r="D223" s="63" t="s">
        <v>378</v>
      </c>
      <c r="E223" s="127">
        <f>E224+E238+I248+E262+E270+E258</f>
        <v>17951963</v>
      </c>
    </row>
    <row r="224" spans="1:5" s="68" customFormat="1" ht="12.75">
      <c r="A224" s="107"/>
      <c r="B224" s="69">
        <v>85501</v>
      </c>
      <c r="C224" s="106"/>
      <c r="D224" s="114" t="s">
        <v>368</v>
      </c>
      <c r="E224" s="78">
        <f>SUM(E225:E234)</f>
        <v>10137159</v>
      </c>
    </row>
    <row r="225" spans="1:5" ht="12.75">
      <c r="A225" s="3"/>
      <c r="C225" s="32" t="s">
        <v>267</v>
      </c>
      <c r="D225" s="11" t="s">
        <v>351</v>
      </c>
      <c r="E225" s="80">
        <v>5100</v>
      </c>
    </row>
    <row r="226" spans="1:5" ht="12.75">
      <c r="A226" s="3"/>
      <c r="D226" s="11" t="s">
        <v>350</v>
      </c>
      <c r="E226" s="80"/>
    </row>
    <row r="227" spans="1:5" ht="12.75">
      <c r="A227" s="3"/>
      <c r="D227" s="11" t="s">
        <v>282</v>
      </c>
      <c r="E227" s="80"/>
    </row>
    <row r="228" spans="1:5" ht="12.75">
      <c r="A228" s="3"/>
      <c r="D228" s="11" t="s">
        <v>283</v>
      </c>
      <c r="E228" s="80"/>
    </row>
    <row r="229" spans="1:5" ht="12.75">
      <c r="A229" s="3"/>
      <c r="B229" s="3"/>
      <c r="C229" s="31" t="s">
        <v>369</v>
      </c>
      <c r="D229" s="114" t="s">
        <v>370</v>
      </c>
      <c r="E229" s="80">
        <v>10102159</v>
      </c>
    </row>
    <row r="230" spans="1:5" ht="12.75">
      <c r="A230" s="3"/>
      <c r="B230" s="3"/>
      <c r="C230" s="106"/>
      <c r="D230" s="114" t="s">
        <v>371</v>
      </c>
      <c r="E230" s="80"/>
    </row>
    <row r="231" spans="1:5" ht="12.75">
      <c r="A231" s="3"/>
      <c r="B231" s="3"/>
      <c r="C231" s="106"/>
      <c r="D231" s="114" t="s">
        <v>372</v>
      </c>
      <c r="E231" s="80"/>
    </row>
    <row r="232" spans="1:5" ht="12.75">
      <c r="A232" s="3"/>
      <c r="B232" s="3"/>
      <c r="C232" s="106"/>
      <c r="D232" s="114" t="s">
        <v>374</v>
      </c>
      <c r="E232" s="80"/>
    </row>
    <row r="233" spans="1:5" ht="12.75">
      <c r="A233" s="3"/>
      <c r="B233" s="3"/>
      <c r="C233" s="31"/>
      <c r="D233" s="14" t="s">
        <v>373</v>
      </c>
      <c r="E233" s="80"/>
    </row>
    <row r="234" spans="1:5" ht="12.75">
      <c r="A234" s="3"/>
      <c r="B234" s="3"/>
      <c r="C234" s="31" t="s">
        <v>269</v>
      </c>
      <c r="D234" s="14" t="s">
        <v>446</v>
      </c>
      <c r="E234" s="80">
        <v>29900</v>
      </c>
    </row>
    <row r="235" spans="1:5" ht="12.75">
      <c r="A235" s="3"/>
      <c r="B235" s="3"/>
      <c r="C235" s="31"/>
      <c r="D235" s="14" t="s">
        <v>447</v>
      </c>
      <c r="E235" s="80"/>
    </row>
    <row r="236" spans="1:5" ht="12.75">
      <c r="A236" s="3"/>
      <c r="B236" s="3"/>
      <c r="C236" s="31"/>
      <c r="D236" s="14" t="s">
        <v>448</v>
      </c>
      <c r="E236" s="80"/>
    </row>
    <row r="237" spans="1:5" ht="12.75">
      <c r="A237" s="3"/>
      <c r="B237" s="3"/>
      <c r="C237" s="31"/>
      <c r="D237" s="14" t="s">
        <v>449</v>
      </c>
      <c r="E237" s="80"/>
    </row>
    <row r="238" spans="1:5" s="68" customFormat="1" ht="12.75">
      <c r="A238" s="107"/>
      <c r="B238" s="107">
        <v>85502</v>
      </c>
      <c r="C238" s="106"/>
      <c r="D238" s="130" t="s">
        <v>251</v>
      </c>
      <c r="E238" s="78">
        <f>SUM(E241:E254)</f>
        <v>7682870</v>
      </c>
    </row>
    <row r="239" spans="1:5" ht="12.75">
      <c r="A239" s="3"/>
      <c r="B239" s="3"/>
      <c r="C239" s="31"/>
      <c r="D239" s="11" t="s">
        <v>252</v>
      </c>
      <c r="E239" s="80"/>
    </row>
    <row r="240" spans="1:5" ht="12.75">
      <c r="A240" s="3"/>
      <c r="B240" s="3"/>
      <c r="C240" s="31"/>
      <c r="D240" s="11" t="s">
        <v>253</v>
      </c>
      <c r="E240" s="80"/>
    </row>
    <row r="241" spans="1:5" ht="12.75">
      <c r="A241" s="3"/>
      <c r="B241" s="3"/>
      <c r="C241" s="32" t="s">
        <v>267</v>
      </c>
      <c r="D241" s="11" t="s">
        <v>351</v>
      </c>
      <c r="E241" s="80">
        <v>15000</v>
      </c>
    </row>
    <row r="242" spans="1:5" ht="12.75">
      <c r="A242" s="3"/>
      <c r="B242" s="3"/>
      <c r="D242" s="11" t="s">
        <v>350</v>
      </c>
      <c r="E242" s="80"/>
    </row>
    <row r="243" spans="1:5" ht="12.75">
      <c r="A243" s="3"/>
      <c r="B243" s="3"/>
      <c r="D243" s="11" t="s">
        <v>282</v>
      </c>
      <c r="E243" s="80"/>
    </row>
    <row r="244" spans="1:5" ht="12.75">
      <c r="A244" s="3"/>
      <c r="B244" s="3"/>
      <c r="D244" s="11" t="s">
        <v>283</v>
      </c>
      <c r="E244" s="80"/>
    </row>
    <row r="245" spans="1:5" ht="12.75">
      <c r="A245" s="3"/>
      <c r="B245" s="3"/>
      <c r="C245" s="32" t="s">
        <v>182</v>
      </c>
      <c r="D245" s="11" t="s">
        <v>106</v>
      </c>
      <c r="E245" s="80">
        <v>7470240</v>
      </c>
    </row>
    <row r="246" spans="1:5" ht="12.75">
      <c r="A246" s="3"/>
      <c r="B246" s="3"/>
      <c r="D246" s="11" t="s">
        <v>107</v>
      </c>
      <c r="E246" s="80"/>
    </row>
    <row r="247" spans="1:5" ht="12.75">
      <c r="A247" s="3"/>
      <c r="B247" s="3"/>
      <c r="D247" s="11" t="s">
        <v>108</v>
      </c>
      <c r="E247" s="80"/>
    </row>
    <row r="248" spans="1:5" ht="12.75">
      <c r="A248" s="3"/>
      <c r="B248" s="3"/>
      <c r="C248" s="31" t="s">
        <v>196</v>
      </c>
      <c r="D248" s="14" t="s">
        <v>197</v>
      </c>
      <c r="E248" s="80">
        <v>100000</v>
      </c>
    </row>
    <row r="249" spans="1:5" ht="12.75">
      <c r="A249" s="3"/>
      <c r="B249" s="3"/>
      <c r="C249" s="31"/>
      <c r="D249" s="14" t="s">
        <v>268</v>
      </c>
      <c r="E249" s="80"/>
    </row>
    <row r="250" spans="1:5" ht="12.75">
      <c r="A250" s="3"/>
      <c r="B250" s="3"/>
      <c r="C250" s="31"/>
      <c r="D250" s="14" t="s">
        <v>198</v>
      </c>
      <c r="E250" s="80"/>
    </row>
    <row r="251" spans="1:5" ht="12.75">
      <c r="A251" s="3"/>
      <c r="B251" s="3"/>
      <c r="C251" s="31" t="s">
        <v>508</v>
      </c>
      <c r="D251" s="14" t="s">
        <v>509</v>
      </c>
      <c r="E251" s="80">
        <v>49630</v>
      </c>
    </row>
    <row r="252" spans="1:5" ht="12.75">
      <c r="A252" s="3"/>
      <c r="B252" s="3"/>
      <c r="C252" s="31"/>
      <c r="D252" s="14" t="s">
        <v>510</v>
      </c>
      <c r="E252" s="80"/>
    </row>
    <row r="253" spans="1:5" ht="12.75">
      <c r="A253" s="3"/>
      <c r="B253" s="3"/>
      <c r="C253" s="31"/>
      <c r="D253" s="14" t="s">
        <v>511</v>
      </c>
      <c r="E253" s="80"/>
    </row>
    <row r="254" spans="1:5" ht="12.75">
      <c r="A254" s="3"/>
      <c r="B254" s="3"/>
      <c r="C254" s="31" t="s">
        <v>269</v>
      </c>
      <c r="D254" s="14" t="s">
        <v>284</v>
      </c>
      <c r="E254" s="80">
        <v>48000</v>
      </c>
    </row>
    <row r="255" spans="1:5" ht="12.75">
      <c r="A255" s="3"/>
      <c r="B255" s="3"/>
      <c r="C255" s="31"/>
      <c r="D255" s="14" t="s">
        <v>285</v>
      </c>
      <c r="E255" s="80"/>
    </row>
    <row r="256" spans="1:5" ht="12.75">
      <c r="A256" s="3"/>
      <c r="B256" s="3"/>
      <c r="C256" s="31"/>
      <c r="D256" s="14" t="s">
        <v>415</v>
      </c>
      <c r="E256" s="80"/>
    </row>
    <row r="257" spans="1:5" ht="12.75">
      <c r="A257" s="3"/>
      <c r="B257" s="3"/>
      <c r="C257" s="31"/>
      <c r="D257" s="14" t="s">
        <v>402</v>
      </c>
      <c r="E257" s="80"/>
    </row>
    <row r="258" spans="1:5" ht="12.75">
      <c r="A258" s="3"/>
      <c r="B258" s="3">
        <v>85503</v>
      </c>
      <c r="C258" s="31"/>
      <c r="D258" s="14" t="s">
        <v>388</v>
      </c>
      <c r="E258" s="80">
        <f>E259</f>
        <v>750</v>
      </c>
    </row>
    <row r="259" spans="1:5" ht="12.75">
      <c r="A259" s="3"/>
      <c r="B259" s="3"/>
      <c r="C259" s="32" t="s">
        <v>182</v>
      </c>
      <c r="D259" s="11" t="s">
        <v>106</v>
      </c>
      <c r="E259" s="80">
        <v>750</v>
      </c>
    </row>
    <row r="260" spans="1:5" ht="12.75">
      <c r="A260" s="3"/>
      <c r="B260" s="3"/>
      <c r="D260" s="11" t="s">
        <v>107</v>
      </c>
      <c r="E260" s="80"/>
    </row>
    <row r="261" spans="1:5" ht="12.75">
      <c r="A261" s="3"/>
      <c r="B261" s="3"/>
      <c r="D261" s="11" t="s">
        <v>108</v>
      </c>
      <c r="E261" s="80"/>
    </row>
    <row r="262" spans="1:5" s="68" customFormat="1" ht="12.75">
      <c r="A262" s="107"/>
      <c r="B262" s="107">
        <v>85513</v>
      </c>
      <c r="C262" s="106"/>
      <c r="D262" s="131" t="s">
        <v>405</v>
      </c>
      <c r="E262" s="78">
        <f>E267</f>
        <v>81184</v>
      </c>
    </row>
    <row r="263" spans="1:5" ht="12.75">
      <c r="A263" s="3"/>
      <c r="B263" s="3"/>
      <c r="C263" s="31"/>
      <c r="D263" s="14" t="s">
        <v>406</v>
      </c>
      <c r="E263" s="80"/>
    </row>
    <row r="264" spans="1:5" ht="12.75">
      <c r="A264" s="3"/>
      <c r="B264" s="3"/>
      <c r="C264" s="31"/>
      <c r="D264" s="14" t="s">
        <v>407</v>
      </c>
      <c r="E264" s="80"/>
    </row>
    <row r="265" spans="1:5" ht="12.75">
      <c r="A265" s="3"/>
      <c r="B265" s="3"/>
      <c r="C265" s="31"/>
      <c r="D265" s="14" t="s">
        <v>408</v>
      </c>
      <c r="E265" s="80"/>
    </row>
    <row r="266" spans="1:5" ht="12.75">
      <c r="A266" s="3"/>
      <c r="B266" s="3"/>
      <c r="C266" s="31"/>
      <c r="D266" s="14" t="s">
        <v>409</v>
      </c>
      <c r="E266" s="80"/>
    </row>
    <row r="267" spans="1:5" ht="12.75">
      <c r="A267" s="3"/>
      <c r="B267" s="3"/>
      <c r="C267" s="32" t="s">
        <v>182</v>
      </c>
      <c r="D267" s="11" t="s">
        <v>106</v>
      </c>
      <c r="E267" s="80">
        <v>81184</v>
      </c>
    </row>
    <row r="268" spans="1:5" ht="12.75">
      <c r="A268" s="3"/>
      <c r="B268" s="3"/>
      <c r="C268" s="31"/>
      <c r="D268" s="14" t="s">
        <v>107</v>
      </c>
      <c r="E268" s="80"/>
    </row>
    <row r="269" spans="1:5" ht="12.75">
      <c r="A269" s="3"/>
      <c r="B269" s="3"/>
      <c r="C269" s="31"/>
      <c r="D269" s="14" t="s">
        <v>108</v>
      </c>
      <c r="E269" s="80"/>
    </row>
    <row r="270" spans="1:5" s="68" customFormat="1" ht="12.75">
      <c r="A270" s="107"/>
      <c r="B270" s="107">
        <v>85516</v>
      </c>
      <c r="C270" s="106"/>
      <c r="D270" s="131" t="s">
        <v>426</v>
      </c>
      <c r="E270" s="78">
        <f>E271</f>
        <v>50000</v>
      </c>
    </row>
    <row r="271" spans="1:5" ht="12.75">
      <c r="A271" s="3"/>
      <c r="B271" s="3"/>
      <c r="C271" s="31" t="s">
        <v>309</v>
      </c>
      <c r="D271" s="14" t="s">
        <v>310</v>
      </c>
      <c r="E271" s="80">
        <v>50000</v>
      </c>
    </row>
    <row r="272" spans="1:5" ht="12.75">
      <c r="A272" s="3"/>
      <c r="B272" s="3"/>
      <c r="C272" s="31"/>
      <c r="D272" s="14" t="s">
        <v>311</v>
      </c>
      <c r="E272" s="80"/>
    </row>
    <row r="273" spans="1:5" ht="12.75">
      <c r="A273" s="19"/>
      <c r="B273" s="19"/>
      <c r="C273" s="36"/>
      <c r="D273" s="43" t="s">
        <v>312</v>
      </c>
      <c r="E273" s="81"/>
    </row>
    <row r="274" spans="1:5" ht="12.75">
      <c r="A274" s="3">
        <v>900</v>
      </c>
      <c r="B274" s="53"/>
      <c r="C274" s="52"/>
      <c r="D274" s="63" t="s">
        <v>270</v>
      </c>
      <c r="E274" s="127">
        <f>E295+E275+E280+E291+E298</f>
        <v>17472400</v>
      </c>
    </row>
    <row r="275" spans="1:5" s="68" customFormat="1" ht="12.75">
      <c r="A275" s="107"/>
      <c r="B275" s="107">
        <v>90002</v>
      </c>
      <c r="C275" s="106"/>
      <c r="D275" s="131" t="s">
        <v>352</v>
      </c>
      <c r="E275" s="78">
        <f>SUM(E276:E278)</f>
        <v>7604000</v>
      </c>
    </row>
    <row r="276" spans="1:5" ht="12.75">
      <c r="A276" s="3"/>
      <c r="B276" s="3"/>
      <c r="C276" s="41" t="s">
        <v>205</v>
      </c>
      <c r="D276" s="50" t="s">
        <v>240</v>
      </c>
      <c r="E276" s="80">
        <v>7600000</v>
      </c>
    </row>
    <row r="277" spans="1:5" ht="12.75">
      <c r="A277" s="3"/>
      <c r="B277" s="3"/>
      <c r="C277" s="31"/>
      <c r="D277" s="14" t="s">
        <v>241</v>
      </c>
      <c r="E277" s="80"/>
    </row>
    <row r="278" spans="1:5" ht="12.75">
      <c r="A278" s="3"/>
      <c r="B278" s="3"/>
      <c r="C278" s="31" t="s">
        <v>396</v>
      </c>
      <c r="D278" s="14" t="s">
        <v>397</v>
      </c>
      <c r="E278" s="80">
        <v>4000</v>
      </c>
    </row>
    <row r="279" spans="1:5" ht="12.75">
      <c r="A279" s="3"/>
      <c r="B279" s="3"/>
      <c r="C279" s="31"/>
      <c r="D279" s="14" t="s">
        <v>398</v>
      </c>
      <c r="E279" s="80"/>
    </row>
    <row r="280" spans="1:5" s="68" customFormat="1" ht="12.75">
      <c r="A280" s="107"/>
      <c r="B280" s="107">
        <v>90004</v>
      </c>
      <c r="C280" s="106"/>
      <c r="D280" s="131" t="s">
        <v>83</v>
      </c>
      <c r="E280" s="78">
        <f>SUM(E281:E286)</f>
        <v>9786310</v>
      </c>
    </row>
    <row r="281" spans="1:5" ht="12.75">
      <c r="A281" s="3"/>
      <c r="B281" s="3"/>
      <c r="C281" s="31" t="s">
        <v>427</v>
      </c>
      <c r="D281" s="14" t="s">
        <v>428</v>
      </c>
      <c r="E281" s="80">
        <v>8634979</v>
      </c>
    </row>
    <row r="282" spans="1:5" ht="12.75">
      <c r="A282" s="3"/>
      <c r="B282" s="3"/>
      <c r="C282" s="31"/>
      <c r="D282" s="14" t="s">
        <v>429</v>
      </c>
      <c r="E282" s="80"/>
    </row>
    <row r="283" spans="1:5" ht="12.75">
      <c r="A283" s="3"/>
      <c r="B283" s="3"/>
      <c r="C283" s="31"/>
      <c r="D283" s="14" t="s">
        <v>430</v>
      </c>
      <c r="E283" s="80"/>
    </row>
    <row r="284" spans="1:5" ht="12.75">
      <c r="A284" s="3"/>
      <c r="B284" s="3"/>
      <c r="C284" s="31"/>
      <c r="D284" s="14" t="s">
        <v>431</v>
      </c>
      <c r="E284" s="80"/>
    </row>
    <row r="285" spans="1:5" ht="12.75">
      <c r="A285" s="3"/>
      <c r="B285" s="3"/>
      <c r="C285" s="31"/>
      <c r="D285" s="14" t="s">
        <v>219</v>
      </c>
      <c r="E285" s="80"/>
    </row>
    <row r="286" spans="1:5" ht="12.75">
      <c r="A286" s="3"/>
      <c r="B286" s="3"/>
      <c r="C286" s="31" t="s">
        <v>432</v>
      </c>
      <c r="D286" s="14" t="s">
        <v>428</v>
      </c>
      <c r="E286" s="80">
        <v>1151331</v>
      </c>
    </row>
    <row r="287" spans="1:5" ht="12.75">
      <c r="A287" s="3"/>
      <c r="B287" s="3"/>
      <c r="C287" s="31"/>
      <c r="D287" s="14" t="s">
        <v>429</v>
      </c>
      <c r="E287" s="80"/>
    </row>
    <row r="288" spans="1:5" ht="12.75">
      <c r="A288" s="3"/>
      <c r="B288" s="3"/>
      <c r="C288" s="31"/>
      <c r="D288" s="14" t="s">
        <v>430</v>
      </c>
      <c r="E288" s="80"/>
    </row>
    <row r="289" spans="1:5" ht="12.75">
      <c r="A289" s="3"/>
      <c r="B289" s="3"/>
      <c r="C289" s="31"/>
      <c r="D289" s="14" t="s">
        <v>431</v>
      </c>
      <c r="E289" s="80"/>
    </row>
    <row r="290" spans="1:5" ht="12.75">
      <c r="A290" s="3"/>
      <c r="B290" s="3"/>
      <c r="C290" s="31"/>
      <c r="D290" s="14" t="s">
        <v>219</v>
      </c>
      <c r="E290" s="80"/>
    </row>
    <row r="291" spans="1:5" s="68" customFormat="1" ht="12.75">
      <c r="A291" s="107"/>
      <c r="B291" s="107">
        <v>90005</v>
      </c>
      <c r="C291" s="106"/>
      <c r="D291" s="131" t="s">
        <v>437</v>
      </c>
      <c r="E291" s="78">
        <f>E292</f>
        <v>9000</v>
      </c>
    </row>
    <row r="292" spans="1:5" ht="12.75">
      <c r="A292" s="3"/>
      <c r="B292" s="3"/>
      <c r="C292" s="31" t="s">
        <v>451</v>
      </c>
      <c r="D292" s="14" t="s">
        <v>452</v>
      </c>
      <c r="E292" s="80">
        <v>9000</v>
      </c>
    </row>
    <row r="293" spans="1:5" ht="12.75">
      <c r="A293" s="3"/>
      <c r="B293" s="3"/>
      <c r="C293" s="31"/>
      <c r="D293" s="14" t="s">
        <v>453</v>
      </c>
      <c r="E293" s="80"/>
    </row>
    <row r="294" spans="1:5" ht="12.75">
      <c r="A294" s="3"/>
      <c r="B294" s="3"/>
      <c r="C294" s="31"/>
      <c r="D294" s="14" t="s">
        <v>454</v>
      </c>
      <c r="E294" s="80"/>
    </row>
    <row r="295" spans="1:5" s="68" customFormat="1" ht="12.75">
      <c r="A295" s="107"/>
      <c r="B295" s="107">
        <v>90019</v>
      </c>
      <c r="C295" s="106"/>
      <c r="D295" s="131" t="s">
        <v>295</v>
      </c>
      <c r="E295" s="78">
        <f>SUM(E297:E297)</f>
        <v>50000</v>
      </c>
    </row>
    <row r="296" spans="1:5" ht="12.75">
      <c r="A296" s="3"/>
      <c r="B296" s="3"/>
      <c r="C296" s="31"/>
      <c r="D296" s="14" t="s">
        <v>296</v>
      </c>
      <c r="E296" s="80"/>
    </row>
    <row r="297" spans="1:5" ht="12.75">
      <c r="A297" s="3"/>
      <c r="B297" s="3"/>
      <c r="C297" s="31" t="s">
        <v>238</v>
      </c>
      <c r="D297" s="14" t="s">
        <v>239</v>
      </c>
      <c r="E297" s="80">
        <v>50000</v>
      </c>
    </row>
    <row r="298" spans="1:5" ht="12.75">
      <c r="A298" s="3"/>
      <c r="B298" s="3">
        <v>90026</v>
      </c>
      <c r="C298" s="31"/>
      <c r="D298" s="14" t="s">
        <v>500</v>
      </c>
      <c r="E298" s="80">
        <f>E299</f>
        <v>23090</v>
      </c>
    </row>
    <row r="299" spans="1:5" ht="12.75">
      <c r="A299" s="3"/>
      <c r="B299" s="3"/>
      <c r="C299" s="31" t="s">
        <v>451</v>
      </c>
      <c r="D299" s="14" t="s">
        <v>452</v>
      </c>
      <c r="E299" s="80">
        <v>23090</v>
      </c>
    </row>
    <row r="300" spans="1:5" ht="12.75">
      <c r="A300" s="3"/>
      <c r="B300" s="3"/>
      <c r="C300" s="31"/>
      <c r="D300" s="14" t="s">
        <v>453</v>
      </c>
      <c r="E300" s="80"/>
    </row>
    <row r="301" spans="3:4" ht="13.5" customHeight="1">
      <c r="C301" s="31"/>
      <c r="D301" s="14" t="s">
        <v>454</v>
      </c>
    </row>
    <row r="302" spans="3:4" ht="13.5" customHeight="1">
      <c r="C302" s="31"/>
      <c r="D302" s="14"/>
    </row>
    <row r="303" spans="3:4" ht="13.5" customHeight="1">
      <c r="C303" s="31"/>
      <c r="D303" s="14"/>
    </row>
    <row r="304" spans="3:4" ht="13.5" customHeight="1">
      <c r="C304" s="31"/>
      <c r="D304" s="14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78"/>
  <sheetViews>
    <sheetView tabSelected="1" zoomScale="148" zoomScaleNormal="148" zoomScalePageLayoutView="0" workbookViewId="0" topLeftCell="A338">
      <selection activeCell="D110" sqref="D110"/>
    </sheetView>
  </sheetViews>
  <sheetFormatPr defaultColWidth="9.00390625" defaultRowHeight="12.75"/>
  <cols>
    <col min="1" max="1" width="4.25390625" style="35" customWidth="1"/>
    <col min="2" max="2" width="6.375" style="35" customWidth="1"/>
    <col min="3" max="3" width="6.00390625" style="6" customWidth="1"/>
    <col min="4" max="4" width="48.375" style="0" customWidth="1"/>
    <col min="5" max="5" width="21.875" style="89" customWidth="1"/>
  </cols>
  <sheetData>
    <row r="2" spans="1:5" ht="12.75">
      <c r="A2" s="25"/>
      <c r="B2" s="26"/>
      <c r="C2" s="21"/>
      <c r="D2" s="16"/>
      <c r="E2" s="88" t="s">
        <v>233</v>
      </c>
    </row>
    <row r="3" spans="1:5" ht="12.75">
      <c r="A3" s="27"/>
      <c r="B3" s="18"/>
      <c r="C3" s="3"/>
      <c r="D3" s="13"/>
      <c r="E3" s="71" t="s">
        <v>526</v>
      </c>
    </row>
    <row r="4" spans="1:6" ht="12.75">
      <c r="A4" s="27"/>
      <c r="B4" s="18"/>
      <c r="C4" s="3"/>
      <c r="D4" s="12" t="s">
        <v>31</v>
      </c>
      <c r="E4" s="71" t="s">
        <v>155</v>
      </c>
      <c r="F4" s="17"/>
    </row>
    <row r="5" spans="1:5" ht="12.75">
      <c r="A5" s="27"/>
      <c r="B5" s="18"/>
      <c r="C5" s="3"/>
      <c r="D5" s="3" t="s">
        <v>353</v>
      </c>
      <c r="E5" s="72" t="s">
        <v>527</v>
      </c>
    </row>
    <row r="6" spans="1:4" ht="12.75">
      <c r="A6" s="27"/>
      <c r="B6" s="18"/>
      <c r="C6" s="3"/>
      <c r="D6" s="3"/>
    </row>
    <row r="7" spans="1:5" ht="12.75">
      <c r="A7" s="28" t="s">
        <v>32</v>
      </c>
      <c r="B7" s="29" t="s">
        <v>33</v>
      </c>
      <c r="C7" s="1"/>
      <c r="D7" s="1" t="s">
        <v>37</v>
      </c>
      <c r="E7" s="90" t="s">
        <v>457</v>
      </c>
    </row>
    <row r="8" spans="1:5" ht="12.75">
      <c r="A8" s="23" t="s">
        <v>63</v>
      </c>
      <c r="B8" s="30"/>
      <c r="C8" s="12"/>
      <c r="D8" s="24" t="s">
        <v>35</v>
      </c>
      <c r="E8" s="91">
        <f>SUM(E9+E24)</f>
        <v>459726</v>
      </c>
    </row>
    <row r="9" spans="1:5" s="55" customFormat="1" ht="12.75">
      <c r="A9" s="108"/>
      <c r="B9" s="52" t="s">
        <v>64</v>
      </c>
      <c r="C9" s="53"/>
      <c r="D9" s="65" t="s">
        <v>36</v>
      </c>
      <c r="E9" s="93">
        <f>SUM(E10:E23)</f>
        <v>235036</v>
      </c>
    </row>
    <row r="10" spans="1:5" s="55" customFormat="1" ht="12.75">
      <c r="A10" s="108"/>
      <c r="B10" s="52"/>
      <c r="C10" s="3">
        <v>4170</v>
      </c>
      <c r="D10" s="13" t="s">
        <v>209</v>
      </c>
      <c r="E10" s="100">
        <v>1000</v>
      </c>
    </row>
    <row r="11" spans="1:5" s="55" customFormat="1" ht="12.75">
      <c r="A11" s="108"/>
      <c r="B11" s="52"/>
      <c r="C11" s="3">
        <v>4260</v>
      </c>
      <c r="D11" s="13" t="s">
        <v>48</v>
      </c>
      <c r="E11" s="100">
        <v>8000</v>
      </c>
    </row>
    <row r="12" spans="1:5" ht="12.75">
      <c r="A12" s="22"/>
      <c r="B12" s="31"/>
      <c r="C12" s="3">
        <v>4300</v>
      </c>
      <c r="D12" s="18" t="s">
        <v>50</v>
      </c>
      <c r="E12" s="89">
        <v>35000</v>
      </c>
    </row>
    <row r="13" spans="1:5" ht="12.75">
      <c r="A13" s="31"/>
      <c r="B13" s="31"/>
      <c r="C13" s="3">
        <v>4390</v>
      </c>
      <c r="D13" s="14" t="s">
        <v>242</v>
      </c>
      <c r="E13" s="89">
        <v>41000</v>
      </c>
    </row>
    <row r="14" spans="1:4" ht="12.75">
      <c r="A14" s="31"/>
      <c r="B14" s="31"/>
      <c r="C14" s="3"/>
      <c r="D14" s="14" t="s">
        <v>243</v>
      </c>
    </row>
    <row r="15" spans="1:5" ht="12.75">
      <c r="A15" s="31"/>
      <c r="B15" s="31"/>
      <c r="C15" s="3">
        <v>4430</v>
      </c>
      <c r="D15" s="46" t="s">
        <v>194</v>
      </c>
      <c r="E15" s="89">
        <v>10000</v>
      </c>
    </row>
    <row r="16" spans="1:5" ht="12.75">
      <c r="A16" s="31"/>
      <c r="B16" s="31"/>
      <c r="C16" s="3">
        <v>4500</v>
      </c>
      <c r="D16" s="46" t="s">
        <v>439</v>
      </c>
      <c r="E16" s="89">
        <v>36</v>
      </c>
    </row>
    <row r="17" spans="1:4" ht="12.75">
      <c r="A17" s="31"/>
      <c r="B17" s="31"/>
      <c r="C17" s="3"/>
      <c r="D17" s="46" t="s">
        <v>440</v>
      </c>
    </row>
    <row r="18" spans="1:5" ht="12" customHeight="1">
      <c r="A18" s="31"/>
      <c r="B18" s="31"/>
      <c r="C18" s="3">
        <v>4510</v>
      </c>
      <c r="D18" s="18" t="s">
        <v>214</v>
      </c>
      <c r="E18" s="89">
        <v>8000</v>
      </c>
    </row>
    <row r="19" spans="1:5" ht="12.75">
      <c r="A19" s="31"/>
      <c r="B19" s="31"/>
      <c r="C19" s="3">
        <v>4530</v>
      </c>
      <c r="D19" t="s">
        <v>228</v>
      </c>
      <c r="E19" s="89">
        <v>20000</v>
      </c>
    </row>
    <row r="20" spans="1:5" ht="12.75">
      <c r="A20" s="31"/>
      <c r="B20" s="31"/>
      <c r="C20" s="6">
        <v>4590</v>
      </c>
      <c r="D20" s="61" t="s">
        <v>272</v>
      </c>
      <c r="E20" s="89">
        <v>47000</v>
      </c>
    </row>
    <row r="21" spans="1:5" s="55" customFormat="1" ht="12.75">
      <c r="A21" s="31"/>
      <c r="B21" s="31"/>
      <c r="C21" s="6"/>
      <c r="D21" s="61" t="s">
        <v>245</v>
      </c>
      <c r="E21" s="89"/>
    </row>
    <row r="22" spans="1:5" s="55" customFormat="1" ht="12.75">
      <c r="A22" s="31"/>
      <c r="B22" s="31"/>
      <c r="C22" s="3">
        <v>4610</v>
      </c>
      <c r="D22" s="14" t="s">
        <v>247</v>
      </c>
      <c r="E22" s="89">
        <v>5000</v>
      </c>
    </row>
    <row r="23" spans="1:5" s="55" customFormat="1" ht="12.75">
      <c r="A23" s="31"/>
      <c r="B23" s="31"/>
      <c r="C23" s="6">
        <v>6060</v>
      </c>
      <c r="D23" t="s">
        <v>74</v>
      </c>
      <c r="E23" s="89">
        <v>60000</v>
      </c>
    </row>
    <row r="24" spans="1:5" s="55" customFormat="1" ht="12.75">
      <c r="A24" s="66"/>
      <c r="B24" s="52" t="s">
        <v>64</v>
      </c>
      <c r="C24" s="53"/>
      <c r="D24" s="65" t="s">
        <v>36</v>
      </c>
      <c r="E24" s="93">
        <f>SUM(E26:E29)</f>
        <v>224690</v>
      </c>
    </row>
    <row r="25" spans="1:5" s="55" customFormat="1" ht="12.75">
      <c r="A25" s="66"/>
      <c r="B25" s="52"/>
      <c r="C25" s="53"/>
      <c r="D25" s="65" t="s">
        <v>485</v>
      </c>
      <c r="E25" s="93"/>
    </row>
    <row r="26" spans="1:5" s="55" customFormat="1" ht="12.75">
      <c r="A26" s="66"/>
      <c r="B26" s="52"/>
      <c r="C26" s="3">
        <v>4210</v>
      </c>
      <c r="D26" s="13" t="s">
        <v>47</v>
      </c>
      <c r="E26" s="100"/>
    </row>
    <row r="27" spans="1:5" ht="12.75">
      <c r="A27" s="32"/>
      <c r="B27" s="31"/>
      <c r="C27" s="3">
        <v>4260</v>
      </c>
      <c r="D27" s="13" t="s">
        <v>48</v>
      </c>
      <c r="E27" s="89">
        <v>37000</v>
      </c>
    </row>
    <row r="28" spans="1:5" ht="12.75">
      <c r="A28" s="32"/>
      <c r="B28" s="18"/>
      <c r="C28" s="3">
        <v>4270</v>
      </c>
      <c r="D28" s="13" t="s">
        <v>244</v>
      </c>
      <c r="E28" s="89">
        <v>106270</v>
      </c>
    </row>
    <row r="29" spans="1:5" ht="12.75">
      <c r="A29" s="32"/>
      <c r="B29" s="18"/>
      <c r="C29" s="3">
        <v>4300</v>
      </c>
      <c r="D29" s="13" t="s">
        <v>50</v>
      </c>
      <c r="E29" s="89">
        <v>81420</v>
      </c>
    </row>
    <row r="30" spans="1:5" s="55" customFormat="1" ht="12.75">
      <c r="A30" s="66"/>
      <c r="B30" s="58" t="s">
        <v>483</v>
      </c>
      <c r="C30" s="53"/>
      <c r="D30" s="63" t="s">
        <v>484</v>
      </c>
      <c r="E30" s="93">
        <f>SUM(E31:E41)</f>
        <v>5174415</v>
      </c>
    </row>
    <row r="31" spans="1:5" ht="12.75">
      <c r="A31" s="32"/>
      <c r="B31" s="18"/>
      <c r="C31" s="3">
        <v>4210</v>
      </c>
      <c r="D31" s="13" t="s">
        <v>47</v>
      </c>
      <c r="E31" s="89">
        <v>2000</v>
      </c>
    </row>
    <row r="32" spans="1:5" ht="12.75">
      <c r="A32" s="32"/>
      <c r="B32" s="18"/>
      <c r="C32" s="3">
        <v>4260</v>
      </c>
      <c r="D32" s="13" t="s">
        <v>48</v>
      </c>
      <c r="E32" s="89">
        <v>1763000</v>
      </c>
    </row>
    <row r="33" spans="1:5" ht="12.75">
      <c r="A33" s="32"/>
      <c r="B33" s="18"/>
      <c r="C33" s="3">
        <v>4270</v>
      </c>
      <c r="D33" s="13" t="s">
        <v>244</v>
      </c>
      <c r="E33" s="89">
        <v>2393730</v>
      </c>
    </row>
    <row r="34" spans="1:5" ht="12.75">
      <c r="A34" s="32"/>
      <c r="B34" s="18"/>
      <c r="C34" s="3">
        <v>4300</v>
      </c>
      <c r="D34" s="13" t="s">
        <v>50</v>
      </c>
      <c r="E34" s="89">
        <v>967280</v>
      </c>
    </row>
    <row r="35" spans="1:5" ht="12.75">
      <c r="A35" s="32"/>
      <c r="B35" s="18"/>
      <c r="C35" s="3">
        <v>4390</v>
      </c>
      <c r="D35" s="14" t="s">
        <v>242</v>
      </c>
      <c r="E35" s="89">
        <v>20000</v>
      </c>
    </row>
    <row r="36" spans="1:4" ht="12.75">
      <c r="A36" s="32"/>
      <c r="B36" s="18"/>
      <c r="C36" s="3"/>
      <c r="D36" s="14" t="s">
        <v>243</v>
      </c>
    </row>
    <row r="37" spans="1:5" ht="12.75">
      <c r="A37" s="32"/>
      <c r="B37" s="18"/>
      <c r="C37" s="3">
        <v>4430</v>
      </c>
      <c r="D37" s="46" t="s">
        <v>194</v>
      </c>
      <c r="E37" s="89">
        <v>12000</v>
      </c>
    </row>
    <row r="38" spans="1:5" ht="12.75">
      <c r="A38" s="32"/>
      <c r="B38" s="18"/>
      <c r="C38" s="6">
        <v>4480</v>
      </c>
      <c r="D38" t="s">
        <v>61</v>
      </c>
      <c r="E38" s="89">
        <v>1350</v>
      </c>
    </row>
    <row r="39" spans="1:5" ht="12.75">
      <c r="A39" s="32"/>
      <c r="B39" s="18"/>
      <c r="C39" s="3">
        <v>4520</v>
      </c>
      <c r="D39" s="18" t="s">
        <v>416</v>
      </c>
      <c r="E39" s="89">
        <v>55</v>
      </c>
    </row>
    <row r="40" spans="1:4" ht="12.75">
      <c r="A40" s="32"/>
      <c r="B40" s="18"/>
      <c r="C40" s="3"/>
      <c r="D40" s="18" t="s">
        <v>219</v>
      </c>
    </row>
    <row r="41" spans="1:5" ht="12.75">
      <c r="A41" s="32"/>
      <c r="B41" s="18"/>
      <c r="C41" s="3">
        <v>4610</v>
      </c>
      <c r="D41" s="14" t="s">
        <v>247</v>
      </c>
      <c r="E41" s="89">
        <v>15000</v>
      </c>
    </row>
    <row r="42" spans="1:5" ht="12.75">
      <c r="A42" s="48" t="s">
        <v>138</v>
      </c>
      <c r="B42" s="38"/>
      <c r="C42" s="7"/>
      <c r="D42" s="5" t="s">
        <v>139</v>
      </c>
      <c r="E42" s="91">
        <f>E43</f>
        <v>64000</v>
      </c>
    </row>
    <row r="43" spans="1:5" ht="12.75">
      <c r="A43" s="27"/>
      <c r="B43" s="58" t="s">
        <v>189</v>
      </c>
      <c r="C43" s="56"/>
      <c r="D43" s="55" t="s">
        <v>190</v>
      </c>
      <c r="E43" s="93">
        <f>SUM(E44:E49)</f>
        <v>64000</v>
      </c>
    </row>
    <row r="44" spans="1:5" ht="12.75">
      <c r="A44" s="27"/>
      <c r="B44" s="18"/>
      <c r="C44" s="3">
        <v>3030</v>
      </c>
      <c r="D44" s="13" t="s">
        <v>57</v>
      </c>
      <c r="E44" s="89">
        <v>2000</v>
      </c>
    </row>
    <row r="45" spans="1:5" ht="12.75">
      <c r="A45" s="27"/>
      <c r="B45" s="18"/>
      <c r="C45" s="3">
        <v>4170</v>
      </c>
      <c r="D45" s="13" t="s">
        <v>209</v>
      </c>
      <c r="E45" s="89">
        <v>13000</v>
      </c>
    </row>
    <row r="46" spans="1:5" ht="12.75">
      <c r="A46" s="27"/>
      <c r="B46" s="18"/>
      <c r="C46" s="3">
        <v>4300</v>
      </c>
      <c r="D46" s="46" t="s">
        <v>50</v>
      </c>
      <c r="E46" s="89">
        <v>35000</v>
      </c>
    </row>
    <row r="47" spans="1:5" ht="12.75">
      <c r="A47" s="27"/>
      <c r="B47" s="18"/>
      <c r="C47" s="3">
        <v>4390</v>
      </c>
      <c r="D47" s="14" t="s">
        <v>242</v>
      </c>
      <c r="E47" s="89">
        <v>12000</v>
      </c>
    </row>
    <row r="48" spans="1:4" ht="12.75">
      <c r="A48" s="27"/>
      <c r="B48" s="18"/>
      <c r="C48" s="3"/>
      <c r="D48" s="14" t="s">
        <v>243</v>
      </c>
    </row>
    <row r="49" spans="1:5" ht="12.75">
      <c r="A49" s="18"/>
      <c r="B49" s="18"/>
      <c r="C49" s="3">
        <v>4430</v>
      </c>
      <c r="D49" s="46" t="s">
        <v>194</v>
      </c>
      <c r="E49" s="89">
        <v>2000</v>
      </c>
    </row>
    <row r="50" spans="1:5" ht="12.75">
      <c r="A50" s="23" t="s">
        <v>69</v>
      </c>
      <c r="B50" s="30"/>
      <c r="C50" s="12"/>
      <c r="D50" s="39" t="s">
        <v>39</v>
      </c>
      <c r="E50" s="93">
        <f>E51</f>
        <v>75165</v>
      </c>
    </row>
    <row r="51" spans="1:5" ht="12.75">
      <c r="A51" s="59"/>
      <c r="B51" s="52" t="s">
        <v>259</v>
      </c>
      <c r="C51" s="53"/>
      <c r="D51" s="65" t="s">
        <v>255</v>
      </c>
      <c r="E51" s="93">
        <f>SUM(E52:E54)</f>
        <v>75165</v>
      </c>
    </row>
    <row r="52" spans="1:5" ht="12.75">
      <c r="A52" s="32"/>
      <c r="B52" s="32"/>
      <c r="C52" s="6">
        <v>4260</v>
      </c>
      <c r="D52" t="s">
        <v>48</v>
      </c>
      <c r="E52" s="89">
        <v>68000</v>
      </c>
    </row>
    <row r="53" spans="1:5" ht="12.75">
      <c r="A53" s="32"/>
      <c r="B53" s="32"/>
      <c r="C53" s="3">
        <v>4300</v>
      </c>
      <c r="D53" s="18" t="s">
        <v>50</v>
      </c>
      <c r="E53" s="89">
        <v>7000</v>
      </c>
    </row>
    <row r="54" spans="1:5" ht="12.75">
      <c r="A54" s="32"/>
      <c r="B54" s="32"/>
      <c r="C54" s="3">
        <v>4520</v>
      </c>
      <c r="D54" s="18" t="s">
        <v>416</v>
      </c>
      <c r="E54" s="89">
        <v>165</v>
      </c>
    </row>
    <row r="55" spans="1:4" ht="12.75">
      <c r="A55" s="32"/>
      <c r="B55" s="32"/>
      <c r="C55" s="3"/>
      <c r="D55" s="18" t="s">
        <v>219</v>
      </c>
    </row>
    <row r="56" spans="1:4" ht="12.75">
      <c r="A56" s="32"/>
      <c r="B56" s="32"/>
      <c r="C56" s="3"/>
      <c r="D56" s="18"/>
    </row>
    <row r="57" spans="1:4" ht="12.75">
      <c r="A57" s="32"/>
      <c r="B57" s="32"/>
      <c r="C57" s="3"/>
      <c r="D57" s="18"/>
    </row>
    <row r="58" spans="1:4" ht="12.75">
      <c r="A58" s="32"/>
      <c r="B58" s="32"/>
      <c r="C58" s="3"/>
      <c r="D58" s="18"/>
    </row>
    <row r="59" spans="1:4" ht="12.75">
      <c r="A59" s="36"/>
      <c r="B59" s="36"/>
      <c r="C59" s="19"/>
      <c r="D59" s="118"/>
    </row>
    <row r="60" spans="1:5" s="2" customFormat="1" ht="12.75">
      <c r="A60" s="22"/>
      <c r="B60" s="31"/>
      <c r="C60" s="3"/>
      <c r="D60" s="13"/>
      <c r="E60" s="88" t="s">
        <v>233</v>
      </c>
    </row>
    <row r="61" spans="1:5" ht="12.75">
      <c r="A61" s="22"/>
      <c r="B61" s="31"/>
      <c r="C61" s="3"/>
      <c r="D61" s="13"/>
      <c r="E61" s="71" t="s">
        <v>526</v>
      </c>
    </row>
    <row r="62" spans="1:5" ht="12.75">
      <c r="A62" s="22"/>
      <c r="B62" s="31"/>
      <c r="C62" s="3"/>
      <c r="D62" s="12" t="s">
        <v>31</v>
      </c>
      <c r="E62" s="71" t="s">
        <v>155</v>
      </c>
    </row>
    <row r="63" spans="1:5" ht="12.75">
      <c r="A63" s="22"/>
      <c r="B63" s="31"/>
      <c r="C63" s="3"/>
      <c r="D63" s="3" t="s">
        <v>266</v>
      </c>
      <c r="E63" s="72" t="s">
        <v>527</v>
      </c>
    </row>
    <row r="64" spans="1:5" s="55" customFormat="1" ht="12.75">
      <c r="A64" s="28" t="s">
        <v>32</v>
      </c>
      <c r="B64" s="29" t="s">
        <v>33</v>
      </c>
      <c r="C64" s="1"/>
      <c r="D64" s="1" t="s">
        <v>34</v>
      </c>
      <c r="E64" s="90" t="s">
        <v>457</v>
      </c>
    </row>
    <row r="65" spans="1:5" ht="12.75">
      <c r="A65" s="23" t="s">
        <v>65</v>
      </c>
      <c r="B65" s="30"/>
      <c r="C65" s="12"/>
      <c r="D65" s="39" t="s">
        <v>70</v>
      </c>
      <c r="E65" s="91">
        <f>E66+E68</f>
        <v>5344089</v>
      </c>
    </row>
    <row r="66" spans="1:5" ht="12.75">
      <c r="A66" s="40"/>
      <c r="B66" s="52" t="s">
        <v>77</v>
      </c>
      <c r="C66" s="53"/>
      <c r="D66" s="65" t="s">
        <v>40</v>
      </c>
      <c r="E66" s="93">
        <f>SUM(E67:E67)</f>
        <v>4752589</v>
      </c>
    </row>
    <row r="67" spans="1:5" ht="12.75">
      <c r="A67" s="40"/>
      <c r="B67" s="41"/>
      <c r="C67" s="49">
        <v>6050</v>
      </c>
      <c r="D67" s="10" t="s">
        <v>222</v>
      </c>
      <c r="E67" s="92">
        <v>4752589</v>
      </c>
    </row>
    <row r="68" spans="1:5" ht="12.75">
      <c r="A68" s="40"/>
      <c r="B68" s="52" t="s">
        <v>136</v>
      </c>
      <c r="C68" s="53"/>
      <c r="D68" s="65" t="s">
        <v>325</v>
      </c>
      <c r="E68" s="93">
        <f>E69</f>
        <v>591500</v>
      </c>
    </row>
    <row r="69" spans="1:5" ht="12.75">
      <c r="A69" s="40"/>
      <c r="B69" s="41"/>
      <c r="C69" s="49">
        <v>6050</v>
      </c>
      <c r="D69" s="10" t="s">
        <v>222</v>
      </c>
      <c r="E69" s="92">
        <v>591500</v>
      </c>
    </row>
    <row r="70" spans="1:5" ht="12.75">
      <c r="A70" s="40"/>
      <c r="B70" s="41"/>
      <c r="C70" s="49"/>
      <c r="D70" s="10"/>
      <c r="E70" s="92"/>
    </row>
    <row r="71" spans="1:5" ht="12.75">
      <c r="A71" s="23" t="s">
        <v>63</v>
      </c>
      <c r="B71" s="30"/>
      <c r="C71" s="12"/>
      <c r="D71" s="24" t="s">
        <v>35</v>
      </c>
      <c r="E71" s="93">
        <f>E75+E72</f>
        <v>7253400</v>
      </c>
    </row>
    <row r="72" spans="1:5" s="68" customFormat="1" ht="12.75">
      <c r="A72" s="106"/>
      <c r="B72" s="106" t="s">
        <v>64</v>
      </c>
      <c r="C72" s="107"/>
      <c r="D72" s="133" t="s">
        <v>36</v>
      </c>
      <c r="E72" s="100">
        <f>E73</f>
        <v>3000</v>
      </c>
    </row>
    <row r="73" spans="1:5" ht="12.75">
      <c r="A73" s="30"/>
      <c r="B73" s="52"/>
      <c r="C73" s="3">
        <v>4390</v>
      </c>
      <c r="D73" s="14" t="s">
        <v>242</v>
      </c>
      <c r="E73" s="100">
        <v>3000</v>
      </c>
    </row>
    <row r="74" spans="1:5" ht="12.75">
      <c r="A74" s="30"/>
      <c r="B74" s="30"/>
      <c r="C74" s="3"/>
      <c r="D74" s="14" t="s">
        <v>243</v>
      </c>
      <c r="E74" s="93"/>
    </row>
    <row r="75" spans="1:5" ht="12.75">
      <c r="A75" s="41"/>
      <c r="B75" s="18" t="s">
        <v>483</v>
      </c>
      <c r="C75" s="3"/>
      <c r="D75" s="14" t="s">
        <v>484</v>
      </c>
      <c r="E75" s="93">
        <f>E76</f>
        <v>7250400</v>
      </c>
    </row>
    <row r="76" spans="1:5" ht="12.75">
      <c r="A76" s="41"/>
      <c r="B76" s="52"/>
      <c r="C76" s="49">
        <v>6050</v>
      </c>
      <c r="D76" s="10" t="s">
        <v>222</v>
      </c>
      <c r="E76" s="92">
        <v>7250400</v>
      </c>
    </row>
    <row r="77" spans="1:5" ht="12.75">
      <c r="A77" s="41"/>
      <c r="B77" s="52"/>
      <c r="C77" s="49"/>
      <c r="D77" s="10"/>
      <c r="E77" s="92"/>
    </row>
    <row r="78" spans="1:5" ht="12.75">
      <c r="A78" s="23" t="s">
        <v>66</v>
      </c>
      <c r="B78" s="30"/>
      <c r="C78" s="12"/>
      <c r="D78" s="39" t="s">
        <v>75</v>
      </c>
      <c r="E78" s="93">
        <f>E79</f>
        <v>450000</v>
      </c>
    </row>
    <row r="79" spans="1:5" ht="12.75">
      <c r="A79" s="41"/>
      <c r="B79" s="52" t="s">
        <v>71</v>
      </c>
      <c r="C79" s="53"/>
      <c r="D79" s="65" t="s">
        <v>72</v>
      </c>
      <c r="E79" s="92">
        <f>E80</f>
        <v>450000</v>
      </c>
    </row>
    <row r="80" spans="1:5" ht="12.75">
      <c r="A80" s="41"/>
      <c r="B80" s="52"/>
      <c r="C80" s="49">
        <v>6050</v>
      </c>
      <c r="D80" s="10" t="s">
        <v>222</v>
      </c>
      <c r="E80" s="92">
        <v>450000</v>
      </c>
    </row>
    <row r="81" spans="1:5" ht="12.75">
      <c r="A81" s="41"/>
      <c r="B81" s="41"/>
      <c r="C81" s="49"/>
      <c r="D81" s="10"/>
      <c r="E81" s="92"/>
    </row>
    <row r="82" spans="1:5" ht="12.75">
      <c r="A82" s="58" t="s">
        <v>67</v>
      </c>
      <c r="B82" s="52"/>
      <c r="C82" s="53"/>
      <c r="D82" s="54" t="s">
        <v>234</v>
      </c>
      <c r="E82" s="93">
        <f>E86+E83</f>
        <v>11206021</v>
      </c>
    </row>
    <row r="83" spans="1:5" s="68" customFormat="1" ht="12.75">
      <c r="A83" s="124"/>
      <c r="B83" s="52" t="s">
        <v>82</v>
      </c>
      <c r="C83" s="53"/>
      <c r="D83" s="54" t="s">
        <v>83</v>
      </c>
      <c r="E83" s="93">
        <f>SUM(E84:E85)</f>
        <v>11156021</v>
      </c>
    </row>
    <row r="84" spans="1:5" s="68" customFormat="1" ht="12.75">
      <c r="A84" s="124"/>
      <c r="B84" s="106"/>
      <c r="C84" s="107">
        <v>6057</v>
      </c>
      <c r="D84" s="10" t="s">
        <v>222</v>
      </c>
      <c r="E84" s="100">
        <v>8634979</v>
      </c>
    </row>
    <row r="85" spans="1:5" s="68" customFormat="1" ht="12.75">
      <c r="A85" s="124"/>
      <c r="B85" s="106"/>
      <c r="C85" s="107">
        <v>6059</v>
      </c>
      <c r="D85" s="10" t="s">
        <v>222</v>
      </c>
      <c r="E85" s="100">
        <v>2521042</v>
      </c>
    </row>
    <row r="86" spans="1:5" ht="12.75">
      <c r="A86" s="58"/>
      <c r="B86" s="52" t="s">
        <v>87</v>
      </c>
      <c r="C86" s="53"/>
      <c r="D86" s="65" t="s">
        <v>88</v>
      </c>
      <c r="E86" s="93">
        <f>E87</f>
        <v>50000</v>
      </c>
    </row>
    <row r="87" spans="1:5" ht="12.75">
      <c r="A87" s="58"/>
      <c r="B87" s="52"/>
      <c r="C87" s="3">
        <v>6010</v>
      </c>
      <c r="D87" s="46" t="s">
        <v>324</v>
      </c>
      <c r="E87" s="100">
        <v>50000</v>
      </c>
    </row>
    <row r="88" spans="1:5" ht="12.75">
      <c r="A88" s="58"/>
      <c r="B88" s="52"/>
      <c r="C88" s="3"/>
      <c r="D88" s="46" t="s">
        <v>326</v>
      </c>
      <c r="E88" s="100"/>
    </row>
    <row r="89" spans="1:5" ht="12.75">
      <c r="A89" s="58"/>
      <c r="B89" s="52"/>
      <c r="C89" s="3"/>
      <c r="D89" s="46" t="s">
        <v>330</v>
      </c>
      <c r="E89" s="100"/>
    </row>
    <row r="90" spans="1:5" ht="12.75">
      <c r="A90" s="30"/>
      <c r="B90" s="30"/>
      <c r="C90" s="49"/>
      <c r="D90" s="10"/>
      <c r="E90" s="94"/>
    </row>
    <row r="91" spans="1:5" ht="12.75">
      <c r="A91" s="30"/>
      <c r="B91" s="30"/>
      <c r="C91" s="49"/>
      <c r="D91" s="10"/>
      <c r="E91" s="94"/>
    </row>
    <row r="92" spans="1:5" ht="12.75">
      <c r="A92" s="30"/>
      <c r="B92" s="30"/>
      <c r="C92" s="49"/>
      <c r="D92" s="10"/>
      <c r="E92" s="94"/>
    </row>
    <row r="93" spans="1:5" ht="12.75">
      <c r="A93" s="30"/>
      <c r="B93" s="30"/>
      <c r="C93" s="49"/>
      <c r="D93" s="10"/>
      <c r="E93" s="94"/>
    </row>
    <row r="94" spans="1:5" ht="12.75">
      <c r="A94" s="30"/>
      <c r="B94" s="30"/>
      <c r="C94" s="3"/>
      <c r="D94" s="18"/>
      <c r="E94" s="94"/>
    </row>
    <row r="95" spans="1:5" ht="12.75">
      <c r="A95" s="30"/>
      <c r="B95" s="30"/>
      <c r="C95" s="49"/>
      <c r="D95" s="10"/>
      <c r="E95" s="94"/>
    </row>
    <row r="96" spans="1:5" ht="12.75">
      <c r="A96" s="30"/>
      <c r="B96" s="30"/>
      <c r="C96" s="49"/>
      <c r="D96" s="10"/>
      <c r="E96" s="94"/>
    </row>
    <row r="97" spans="1:5" ht="12.75">
      <c r="A97" s="33"/>
      <c r="B97" s="34"/>
      <c r="C97" s="21"/>
      <c r="D97" s="15" t="s">
        <v>31</v>
      </c>
      <c r="E97" s="88" t="s">
        <v>233</v>
      </c>
    </row>
    <row r="98" spans="1:5" ht="12.75">
      <c r="A98" s="22"/>
      <c r="B98" s="31"/>
      <c r="C98" s="3"/>
      <c r="D98" s="3" t="s">
        <v>354</v>
      </c>
      <c r="E98" s="71" t="s">
        <v>526</v>
      </c>
    </row>
    <row r="99" spans="1:5" ht="12.75">
      <c r="A99" s="22"/>
      <c r="B99" s="31"/>
      <c r="C99" s="3"/>
      <c r="D99" s="13"/>
      <c r="E99" s="71" t="s">
        <v>155</v>
      </c>
    </row>
    <row r="100" spans="1:5" s="57" customFormat="1" ht="12.75">
      <c r="A100" s="22"/>
      <c r="B100" s="31"/>
      <c r="C100" s="3"/>
      <c r="D100" s="13"/>
      <c r="E100" s="72" t="s">
        <v>527</v>
      </c>
    </row>
    <row r="101" spans="1:5" ht="12.75">
      <c r="A101" s="28" t="s">
        <v>32</v>
      </c>
      <c r="B101" s="29" t="s">
        <v>33</v>
      </c>
      <c r="C101" s="1"/>
      <c r="D101" s="1" t="s">
        <v>34</v>
      </c>
      <c r="E101" s="90" t="s">
        <v>458</v>
      </c>
    </row>
    <row r="102" spans="1:5" ht="12.75">
      <c r="A102" s="52" t="s">
        <v>320</v>
      </c>
      <c r="B102" s="52"/>
      <c r="C102" s="56"/>
      <c r="D102" s="54" t="s">
        <v>321</v>
      </c>
      <c r="E102" s="95">
        <f>E103</f>
        <v>341871</v>
      </c>
    </row>
    <row r="103" spans="1:5" ht="12.75">
      <c r="A103" s="31"/>
      <c r="B103" s="52" t="s">
        <v>322</v>
      </c>
      <c r="C103" s="56"/>
      <c r="D103" s="54" t="s">
        <v>323</v>
      </c>
      <c r="E103" s="95">
        <f>SUM(E104:E112)</f>
        <v>341871</v>
      </c>
    </row>
    <row r="104" spans="1:5" ht="12.75">
      <c r="A104" s="31"/>
      <c r="B104" s="31"/>
      <c r="C104" s="6">
        <v>4210</v>
      </c>
      <c r="D104" s="2" t="s">
        <v>47</v>
      </c>
      <c r="E104" s="96">
        <v>77000</v>
      </c>
    </row>
    <row r="105" spans="1:5" ht="12.75">
      <c r="A105" s="31"/>
      <c r="B105" s="31"/>
      <c r="C105" s="6">
        <v>4220</v>
      </c>
      <c r="D105" s="2" t="s">
        <v>56</v>
      </c>
      <c r="E105" s="96">
        <v>500</v>
      </c>
    </row>
    <row r="106" spans="1:5" ht="12.75">
      <c r="A106" s="31"/>
      <c r="B106" s="31"/>
      <c r="C106" s="6">
        <v>4260</v>
      </c>
      <c r="D106" t="s">
        <v>48</v>
      </c>
      <c r="E106" s="96">
        <v>150000</v>
      </c>
    </row>
    <row r="107" spans="1:5" ht="12.75">
      <c r="A107" s="31"/>
      <c r="B107" s="31"/>
      <c r="C107" s="6">
        <v>4270</v>
      </c>
      <c r="D107" t="s">
        <v>49</v>
      </c>
      <c r="E107" s="96">
        <v>10000</v>
      </c>
    </row>
    <row r="108" spans="1:5" ht="12.75">
      <c r="A108" s="31"/>
      <c r="B108" s="31"/>
      <c r="C108" s="6">
        <v>4300</v>
      </c>
      <c r="D108" t="s">
        <v>50</v>
      </c>
      <c r="E108" s="96">
        <v>43000</v>
      </c>
    </row>
    <row r="109" spans="1:5" ht="12.75">
      <c r="A109" s="31"/>
      <c r="B109" s="31"/>
      <c r="C109" s="6">
        <v>4360</v>
      </c>
      <c r="D109" t="s">
        <v>287</v>
      </c>
      <c r="E109" s="96">
        <v>20000</v>
      </c>
    </row>
    <row r="110" spans="1:5" ht="12.75">
      <c r="A110" s="31"/>
      <c r="B110" s="31"/>
      <c r="C110" s="6">
        <v>4430</v>
      </c>
      <c r="D110" t="s">
        <v>52</v>
      </c>
      <c r="E110" s="96">
        <v>5000</v>
      </c>
    </row>
    <row r="111" spans="1:5" ht="12.75">
      <c r="A111" s="31"/>
      <c r="B111" s="31"/>
      <c r="C111" s="6">
        <v>4530</v>
      </c>
      <c r="D111" t="s">
        <v>228</v>
      </c>
      <c r="E111" s="96">
        <v>20371</v>
      </c>
    </row>
    <row r="112" spans="1:5" ht="12.75">
      <c r="A112" s="31"/>
      <c r="B112" s="31"/>
      <c r="C112" s="3">
        <v>4610</v>
      </c>
      <c r="D112" s="14" t="s">
        <v>247</v>
      </c>
      <c r="E112" s="96">
        <v>16000</v>
      </c>
    </row>
    <row r="113" spans="1:4" ht="12.75">
      <c r="A113" s="31"/>
      <c r="B113" s="31"/>
      <c r="C113" s="3"/>
      <c r="D113" s="46"/>
    </row>
    <row r="114" spans="1:4" ht="12.75">
      <c r="A114" s="31"/>
      <c r="B114" s="31"/>
      <c r="C114" s="3"/>
      <c r="D114" s="46"/>
    </row>
    <row r="115" spans="1:4" ht="12.75">
      <c r="A115" s="31"/>
      <c r="B115" s="31"/>
      <c r="C115" s="3"/>
      <c r="D115" s="46"/>
    </row>
    <row r="116" spans="1:2" ht="12.75">
      <c r="A116" s="31"/>
      <c r="B116" s="31"/>
    </row>
    <row r="117" spans="1:5" ht="12.75">
      <c r="A117" s="31"/>
      <c r="B117" s="31"/>
      <c r="C117" s="3"/>
      <c r="D117" s="46"/>
      <c r="E117"/>
    </row>
    <row r="118" spans="1:5" ht="12.75">
      <c r="A118" s="22"/>
      <c r="B118" s="31"/>
      <c r="D118" s="15" t="s">
        <v>31</v>
      </c>
      <c r="E118" s="97" t="s">
        <v>233</v>
      </c>
    </row>
    <row r="119" spans="1:5" ht="12.75">
      <c r="A119" s="22"/>
      <c r="B119" s="31"/>
      <c r="C119" s="3"/>
      <c r="D119" s="3" t="s">
        <v>356</v>
      </c>
      <c r="E119" s="71" t="s">
        <v>526</v>
      </c>
    </row>
    <row r="120" spans="1:5" ht="12.75">
      <c r="A120" s="22"/>
      <c r="B120" s="31"/>
      <c r="C120" s="3"/>
      <c r="D120" s="3"/>
      <c r="E120" s="71" t="s">
        <v>155</v>
      </c>
    </row>
    <row r="121" spans="1:5" ht="12.75">
      <c r="A121" s="22"/>
      <c r="B121" s="31"/>
      <c r="C121" s="3"/>
      <c r="D121" s="3"/>
      <c r="E121" s="72" t="s">
        <v>527</v>
      </c>
    </row>
    <row r="122" spans="1:5" ht="12.75">
      <c r="A122" s="28" t="s">
        <v>32</v>
      </c>
      <c r="B122" s="29" t="s">
        <v>33</v>
      </c>
      <c r="C122" s="1"/>
      <c r="D122" s="1" t="s">
        <v>34</v>
      </c>
      <c r="E122" s="90" t="s">
        <v>457</v>
      </c>
    </row>
    <row r="123" spans="1:5" ht="12.75">
      <c r="A123" s="23" t="s">
        <v>65</v>
      </c>
      <c r="B123" s="30"/>
      <c r="C123" s="12"/>
      <c r="D123" s="24" t="s">
        <v>78</v>
      </c>
      <c r="E123" s="98">
        <f>SUM(E124+E127+E133+E130)</f>
        <v>883000</v>
      </c>
    </row>
    <row r="124" spans="1:5" ht="12.75">
      <c r="A124" s="22"/>
      <c r="B124" s="52" t="s">
        <v>77</v>
      </c>
      <c r="C124" s="53"/>
      <c r="D124" s="63" t="s">
        <v>40</v>
      </c>
      <c r="E124" s="95">
        <f>SUM(E125:E126)</f>
        <v>243000</v>
      </c>
    </row>
    <row r="125" spans="1:5" ht="12.75">
      <c r="A125" s="22"/>
      <c r="B125" s="31"/>
      <c r="C125" s="3">
        <v>4270</v>
      </c>
      <c r="D125" s="14" t="s">
        <v>49</v>
      </c>
      <c r="E125" s="96">
        <v>130000</v>
      </c>
    </row>
    <row r="126" spans="1:5" ht="12.75">
      <c r="A126" s="22"/>
      <c r="B126" s="31"/>
      <c r="C126" s="3">
        <v>4300</v>
      </c>
      <c r="D126" s="14" t="s">
        <v>50</v>
      </c>
      <c r="E126" s="96">
        <v>113000</v>
      </c>
    </row>
    <row r="127" spans="1:5" ht="12.75">
      <c r="A127" s="22"/>
      <c r="B127" s="52" t="s">
        <v>136</v>
      </c>
      <c r="C127" s="53"/>
      <c r="D127" s="63" t="s">
        <v>137</v>
      </c>
      <c r="E127" s="95">
        <f>SUM(E128:E129)</f>
        <v>179000</v>
      </c>
    </row>
    <row r="128" spans="1:5" ht="12.75">
      <c r="A128" s="22"/>
      <c r="B128" s="31"/>
      <c r="C128" s="3">
        <v>4270</v>
      </c>
      <c r="D128" s="14" t="s">
        <v>49</v>
      </c>
      <c r="E128" s="96">
        <v>90000</v>
      </c>
    </row>
    <row r="129" spans="1:5" ht="12.75">
      <c r="A129" s="22"/>
      <c r="B129" s="31"/>
      <c r="C129" s="3">
        <v>4300</v>
      </c>
      <c r="D129" s="14" t="s">
        <v>50</v>
      </c>
      <c r="E129" s="96">
        <v>89000</v>
      </c>
    </row>
    <row r="130" spans="1:5" s="55" customFormat="1" ht="12.75">
      <c r="A130" s="108"/>
      <c r="B130" s="52" t="s">
        <v>480</v>
      </c>
      <c r="C130" s="53"/>
      <c r="D130" s="63" t="s">
        <v>470</v>
      </c>
      <c r="E130" s="95">
        <f>E131</f>
        <v>453500</v>
      </c>
    </row>
    <row r="131" spans="1:5" ht="12.75">
      <c r="A131" s="22"/>
      <c r="B131" s="31"/>
      <c r="C131" s="6">
        <v>4300</v>
      </c>
      <c r="D131" t="s">
        <v>50</v>
      </c>
      <c r="E131" s="96">
        <v>453500</v>
      </c>
    </row>
    <row r="132" spans="1:5" ht="12.75">
      <c r="A132" s="22"/>
      <c r="B132" s="31"/>
      <c r="C132" s="3"/>
      <c r="D132" s="14"/>
      <c r="E132" s="96"/>
    </row>
    <row r="133" spans="1:5" ht="12.75">
      <c r="A133" s="22"/>
      <c r="B133" s="52" t="s">
        <v>481</v>
      </c>
      <c r="C133" s="53"/>
      <c r="D133" s="63" t="s">
        <v>482</v>
      </c>
      <c r="E133" s="95">
        <f>SUM(E134:E134)</f>
        <v>7500</v>
      </c>
    </row>
    <row r="134" spans="1:5" ht="12.75">
      <c r="A134" s="22"/>
      <c r="B134" s="31"/>
      <c r="C134" s="3">
        <v>4270</v>
      </c>
      <c r="D134" s="14" t="s">
        <v>49</v>
      </c>
      <c r="E134" s="96">
        <v>7500</v>
      </c>
    </row>
    <row r="135" spans="1:5" ht="12.75">
      <c r="A135" s="22"/>
      <c r="B135" s="31"/>
      <c r="C135" s="3"/>
      <c r="D135" s="14"/>
      <c r="E135" s="96"/>
    </row>
    <row r="136" spans="1:5" ht="12.75">
      <c r="A136" s="23" t="s">
        <v>63</v>
      </c>
      <c r="B136" s="30"/>
      <c r="C136" s="12"/>
      <c r="D136" s="24" t="s">
        <v>35</v>
      </c>
      <c r="E136" s="95">
        <f>E137</f>
        <v>4000</v>
      </c>
    </row>
    <row r="137" spans="1:5" ht="12.75">
      <c r="A137" s="108"/>
      <c r="B137" s="52" t="s">
        <v>64</v>
      </c>
      <c r="C137" s="53"/>
      <c r="D137" s="65" t="s">
        <v>36</v>
      </c>
      <c r="E137" s="96">
        <f>E138</f>
        <v>4000</v>
      </c>
    </row>
    <row r="138" spans="1:5" ht="12.75">
      <c r="A138" s="108"/>
      <c r="B138" s="52"/>
      <c r="C138" s="3">
        <v>4390</v>
      </c>
      <c r="D138" s="14" t="s">
        <v>242</v>
      </c>
      <c r="E138" s="96">
        <v>4000</v>
      </c>
    </row>
    <row r="139" spans="1:5" ht="12.75">
      <c r="A139" s="22"/>
      <c r="B139" s="31"/>
      <c r="C139" s="3"/>
      <c r="D139" s="14" t="s">
        <v>243</v>
      </c>
      <c r="E139" s="96"/>
    </row>
    <row r="140" spans="1:5" ht="12.75">
      <c r="A140" s="22"/>
      <c r="B140" s="31"/>
      <c r="C140" s="3"/>
      <c r="D140" s="14"/>
      <c r="E140" s="96"/>
    </row>
    <row r="141" spans="1:5" ht="12.75">
      <c r="A141" s="23" t="s">
        <v>138</v>
      </c>
      <c r="B141" s="30"/>
      <c r="C141" s="12"/>
      <c r="D141" s="24" t="s">
        <v>139</v>
      </c>
      <c r="E141" s="98">
        <f>E148+E142+E145</f>
        <v>295600</v>
      </c>
    </row>
    <row r="142" spans="1:5" s="68" customFormat="1" ht="12.75">
      <c r="A142" s="117"/>
      <c r="B142" s="52" t="s">
        <v>357</v>
      </c>
      <c r="C142" s="53"/>
      <c r="D142" s="63" t="s">
        <v>358</v>
      </c>
      <c r="E142" s="95">
        <f>SUM(E143:E144)</f>
        <v>284000</v>
      </c>
    </row>
    <row r="143" spans="1:5" ht="12.75">
      <c r="A143" s="23"/>
      <c r="B143" s="30"/>
      <c r="C143" s="3">
        <v>4300</v>
      </c>
      <c r="D143" s="14" t="s">
        <v>50</v>
      </c>
      <c r="E143" s="99">
        <v>280000</v>
      </c>
    </row>
    <row r="144" spans="1:5" ht="12.75">
      <c r="A144" s="23"/>
      <c r="B144" s="30"/>
      <c r="C144" s="6">
        <v>4530</v>
      </c>
      <c r="D144" t="s">
        <v>228</v>
      </c>
      <c r="E144" s="99">
        <v>4000</v>
      </c>
    </row>
    <row r="145" spans="1:5" ht="12.75">
      <c r="A145" s="23"/>
      <c r="B145" s="52" t="s">
        <v>357</v>
      </c>
      <c r="C145" s="53"/>
      <c r="D145" s="63" t="s">
        <v>506</v>
      </c>
      <c r="E145" s="95">
        <f>E146</f>
        <v>6600</v>
      </c>
    </row>
    <row r="146" spans="1:5" ht="12.75">
      <c r="A146" s="23"/>
      <c r="B146" s="30"/>
      <c r="C146" s="3">
        <v>4300</v>
      </c>
      <c r="D146" s="14" t="s">
        <v>50</v>
      </c>
      <c r="E146" s="99">
        <v>6600</v>
      </c>
    </row>
    <row r="147" spans="1:5" ht="12.75">
      <c r="A147" s="23"/>
      <c r="B147" s="30"/>
      <c r="E147" s="99"/>
    </row>
    <row r="148" spans="1:5" ht="12.75">
      <c r="A148" s="22"/>
      <c r="B148" s="52" t="s">
        <v>158</v>
      </c>
      <c r="C148" s="53"/>
      <c r="D148" s="63" t="s">
        <v>1</v>
      </c>
      <c r="E148" s="95">
        <f>SUM(E149:E149)</f>
        <v>5000</v>
      </c>
    </row>
    <row r="149" spans="1:5" ht="12.75">
      <c r="A149" s="22"/>
      <c r="B149" s="31"/>
      <c r="C149" s="3">
        <v>4300</v>
      </c>
      <c r="D149" s="14" t="s">
        <v>50</v>
      </c>
      <c r="E149" s="96">
        <v>5000</v>
      </c>
    </row>
    <row r="150" spans="1:5" ht="12.75">
      <c r="A150" s="22"/>
      <c r="B150" s="31"/>
      <c r="C150" s="3"/>
      <c r="D150" s="14"/>
      <c r="E150" s="96"/>
    </row>
    <row r="151" spans="1:5" ht="12.75">
      <c r="A151" s="23" t="s">
        <v>66</v>
      </c>
      <c r="B151" s="30"/>
      <c r="C151" s="12"/>
      <c r="D151" s="39" t="s">
        <v>157</v>
      </c>
      <c r="E151" s="95">
        <f>E152</f>
        <v>3100</v>
      </c>
    </row>
    <row r="152" spans="1:5" ht="12.75">
      <c r="A152" s="22"/>
      <c r="B152" s="52" t="s">
        <v>71</v>
      </c>
      <c r="C152" s="53"/>
      <c r="D152" s="65" t="s">
        <v>72</v>
      </c>
      <c r="E152" s="96">
        <f>E153</f>
        <v>3100</v>
      </c>
    </row>
    <row r="153" spans="1:5" ht="12.75">
      <c r="A153" s="22"/>
      <c r="B153" s="31"/>
      <c r="C153" s="3">
        <v>4300</v>
      </c>
      <c r="D153" s="13" t="s">
        <v>50</v>
      </c>
      <c r="E153" s="96">
        <v>3100</v>
      </c>
    </row>
    <row r="154" spans="1:5" ht="12.75">
      <c r="A154" s="22"/>
      <c r="B154" s="31"/>
      <c r="C154" s="3"/>
      <c r="D154" s="14"/>
      <c r="E154" s="96"/>
    </row>
    <row r="155" spans="1:5" ht="12.75">
      <c r="A155" s="23" t="s">
        <v>67</v>
      </c>
      <c r="B155" s="30"/>
      <c r="C155" s="12"/>
      <c r="D155" s="39" t="s">
        <v>79</v>
      </c>
      <c r="E155" s="91">
        <f>E158+E162+E175+E183+E187+E156+E167+E193</f>
        <v>6167200</v>
      </c>
    </row>
    <row r="156" spans="1:5" s="68" customFormat="1" ht="12.75">
      <c r="A156" s="117"/>
      <c r="B156" s="52" t="s">
        <v>403</v>
      </c>
      <c r="C156" s="53"/>
      <c r="D156" s="65" t="s">
        <v>404</v>
      </c>
      <c r="E156" s="93">
        <f>E157</f>
        <v>10000</v>
      </c>
    </row>
    <row r="157" spans="1:5" ht="12.75">
      <c r="A157" s="23"/>
      <c r="B157" s="30"/>
      <c r="C157" s="3">
        <v>4510</v>
      </c>
      <c r="D157" s="18" t="s">
        <v>214</v>
      </c>
      <c r="E157" s="100">
        <v>10000</v>
      </c>
    </row>
    <row r="158" spans="1:5" ht="12.75">
      <c r="A158" s="22"/>
      <c r="B158" s="52" t="s">
        <v>80</v>
      </c>
      <c r="C158" s="53"/>
      <c r="D158" s="65" t="s">
        <v>81</v>
      </c>
      <c r="E158" s="93">
        <f>SUM(E159:E161)</f>
        <v>1953300</v>
      </c>
    </row>
    <row r="159" spans="1:5" ht="12.75">
      <c r="A159" s="22"/>
      <c r="B159" s="52"/>
      <c r="C159" s="6">
        <v>4210</v>
      </c>
      <c r="D159" s="2" t="s">
        <v>47</v>
      </c>
      <c r="E159" s="100">
        <v>1000</v>
      </c>
    </row>
    <row r="160" spans="1:6" ht="12.75">
      <c r="A160" s="22"/>
      <c r="B160" s="31"/>
      <c r="C160" s="3">
        <v>4270</v>
      </c>
      <c r="D160" s="14" t="s">
        <v>49</v>
      </c>
      <c r="E160" s="92">
        <v>5000</v>
      </c>
      <c r="F160" s="4"/>
    </row>
    <row r="161" spans="1:6" ht="12.75">
      <c r="A161" s="22"/>
      <c r="B161" s="31"/>
      <c r="C161" s="3">
        <v>4300</v>
      </c>
      <c r="D161" s="13" t="s">
        <v>50</v>
      </c>
      <c r="E161" s="92">
        <v>1947300</v>
      </c>
      <c r="F161" s="4"/>
    </row>
    <row r="162" spans="1:6" ht="12.75">
      <c r="A162" s="22"/>
      <c r="B162" s="52" t="s">
        <v>82</v>
      </c>
      <c r="C162" s="53"/>
      <c r="D162" s="65" t="s">
        <v>83</v>
      </c>
      <c r="E162" s="93">
        <f>SUM(E163:E166)</f>
        <v>614000</v>
      </c>
      <c r="F162" s="4"/>
    </row>
    <row r="163" spans="1:5" ht="12.75">
      <c r="A163" s="22"/>
      <c r="B163" s="31"/>
      <c r="C163" s="6">
        <v>4210</v>
      </c>
      <c r="D163" s="2" t="s">
        <v>47</v>
      </c>
      <c r="E163" s="89">
        <v>55000</v>
      </c>
    </row>
    <row r="164" spans="1:5" ht="12.75">
      <c r="A164" s="22"/>
      <c r="B164" s="31"/>
      <c r="C164" s="3">
        <v>4260</v>
      </c>
      <c r="D164" s="13" t="s">
        <v>48</v>
      </c>
      <c r="E164" s="89">
        <v>23000</v>
      </c>
    </row>
    <row r="165" spans="1:5" ht="12.75">
      <c r="A165" s="22"/>
      <c r="B165" s="31"/>
      <c r="C165" s="3">
        <v>4270</v>
      </c>
      <c r="D165" s="14" t="s">
        <v>49</v>
      </c>
      <c r="E165" s="89">
        <v>26000</v>
      </c>
    </row>
    <row r="166" spans="1:5" ht="12.75">
      <c r="A166" s="22"/>
      <c r="B166" s="31"/>
      <c r="C166" s="3">
        <v>4300</v>
      </c>
      <c r="D166" s="13" t="s">
        <v>50</v>
      </c>
      <c r="E166" s="89">
        <v>510000</v>
      </c>
    </row>
    <row r="167" spans="1:5" ht="12.75">
      <c r="A167" s="22"/>
      <c r="B167" s="58" t="s">
        <v>436</v>
      </c>
      <c r="C167" s="56"/>
      <c r="D167" s="55" t="s">
        <v>437</v>
      </c>
      <c r="E167" s="93">
        <f>SUM(E168:E171)</f>
        <v>109900</v>
      </c>
    </row>
    <row r="168" spans="1:5" ht="12.75">
      <c r="A168" s="22"/>
      <c r="B168" s="58"/>
      <c r="C168" s="3">
        <v>4270</v>
      </c>
      <c r="D168" s="14" t="s">
        <v>49</v>
      </c>
      <c r="E168" s="100">
        <v>9400</v>
      </c>
    </row>
    <row r="169" spans="1:5" ht="12.75">
      <c r="A169" s="22"/>
      <c r="B169" s="58"/>
      <c r="C169" s="3">
        <v>4390</v>
      </c>
      <c r="D169" s="14" t="s">
        <v>242</v>
      </c>
      <c r="E169" s="100">
        <v>500</v>
      </c>
    </row>
    <row r="170" spans="1:5" ht="12.75">
      <c r="A170" s="22"/>
      <c r="B170" s="58"/>
      <c r="C170" s="3"/>
      <c r="D170" s="14" t="s">
        <v>243</v>
      </c>
      <c r="E170" s="93"/>
    </row>
    <row r="171" spans="1:5" ht="12.75">
      <c r="A171" s="22"/>
      <c r="B171" s="18"/>
      <c r="C171" s="6">
        <v>6230</v>
      </c>
      <c r="D171" t="s">
        <v>417</v>
      </c>
      <c r="E171" s="89">
        <v>100000</v>
      </c>
    </row>
    <row r="172" spans="1:4" ht="12.75">
      <c r="A172" s="22"/>
      <c r="B172" s="18"/>
      <c r="C172" s="3"/>
      <c r="D172" s="46" t="s">
        <v>418</v>
      </c>
    </row>
    <row r="173" spans="1:4" ht="12.75">
      <c r="A173" s="22"/>
      <c r="B173" s="18"/>
      <c r="C173" s="3"/>
      <c r="D173" s="46" t="s">
        <v>438</v>
      </c>
    </row>
    <row r="174" spans="1:4" ht="12.75">
      <c r="A174" s="22"/>
      <c r="B174" s="18"/>
      <c r="C174" s="3"/>
      <c r="D174" s="14" t="s">
        <v>237</v>
      </c>
    </row>
    <row r="175" spans="1:5" ht="12.75">
      <c r="A175" s="27"/>
      <c r="B175" s="52" t="s">
        <v>84</v>
      </c>
      <c r="C175" s="53"/>
      <c r="D175" s="65" t="s">
        <v>85</v>
      </c>
      <c r="E175" s="93">
        <f>SUM(E176:E182)</f>
        <v>282000</v>
      </c>
    </row>
    <row r="176" spans="1:5" ht="12.75">
      <c r="A176" s="27"/>
      <c r="B176" s="31"/>
      <c r="C176" s="6">
        <v>2360</v>
      </c>
      <c r="D176" t="s">
        <v>301</v>
      </c>
      <c r="E176" s="89">
        <v>1000</v>
      </c>
    </row>
    <row r="177" spans="1:4" ht="12.75">
      <c r="A177" s="27"/>
      <c r="B177" s="31"/>
      <c r="D177" t="s">
        <v>302</v>
      </c>
    </row>
    <row r="178" spans="1:4" ht="12.75">
      <c r="A178" s="27"/>
      <c r="B178" s="31"/>
      <c r="D178" t="s">
        <v>303</v>
      </c>
    </row>
    <row r="179" spans="1:4" ht="12.75">
      <c r="A179" s="27"/>
      <c r="B179" s="31"/>
      <c r="D179" t="s">
        <v>304</v>
      </c>
    </row>
    <row r="180" spans="1:4" ht="12.75">
      <c r="A180" s="27"/>
      <c r="B180" s="31"/>
      <c r="D180" t="s">
        <v>305</v>
      </c>
    </row>
    <row r="181" spans="1:5" ht="12.75">
      <c r="A181" s="27"/>
      <c r="B181" s="31"/>
      <c r="C181" s="6">
        <v>4220</v>
      </c>
      <c r="D181" s="2" t="s">
        <v>56</v>
      </c>
      <c r="E181" s="89">
        <v>1000</v>
      </c>
    </row>
    <row r="182" spans="1:5" ht="12.75">
      <c r="A182" s="27"/>
      <c r="B182" s="31"/>
      <c r="C182" s="3">
        <v>4300</v>
      </c>
      <c r="D182" s="13" t="s">
        <v>86</v>
      </c>
      <c r="E182" s="89">
        <v>280000</v>
      </c>
    </row>
    <row r="183" spans="1:5" ht="12.75">
      <c r="A183" s="27"/>
      <c r="B183" s="52" t="s">
        <v>87</v>
      </c>
      <c r="C183" s="53"/>
      <c r="D183" s="65" t="s">
        <v>88</v>
      </c>
      <c r="E183" s="93">
        <f>SUM(E184:E186)</f>
        <v>3151000</v>
      </c>
    </row>
    <row r="184" spans="1:5" ht="12.75">
      <c r="A184" s="22"/>
      <c r="B184" s="18"/>
      <c r="C184" s="3">
        <v>4260</v>
      </c>
      <c r="D184" s="13" t="s">
        <v>48</v>
      </c>
      <c r="E184" s="89">
        <v>1900000</v>
      </c>
    </row>
    <row r="185" spans="1:5" ht="12.75">
      <c r="A185" s="22"/>
      <c r="B185" s="18"/>
      <c r="C185" s="3">
        <v>4270</v>
      </c>
      <c r="D185" s="14" t="s">
        <v>49</v>
      </c>
      <c r="E185" s="89">
        <v>1000</v>
      </c>
    </row>
    <row r="186" spans="1:5" ht="12.75">
      <c r="A186" s="22"/>
      <c r="B186" s="18"/>
      <c r="C186" s="3">
        <v>4300</v>
      </c>
      <c r="D186" s="13" t="s">
        <v>50</v>
      </c>
      <c r="E186" s="89">
        <v>1250000</v>
      </c>
    </row>
    <row r="187" spans="1:5" ht="12.75">
      <c r="A187" s="62"/>
      <c r="B187" s="52" t="s">
        <v>248</v>
      </c>
      <c r="C187" s="53"/>
      <c r="D187" s="54" t="s">
        <v>1</v>
      </c>
      <c r="E187" s="93">
        <f>SUM(E188:E191)</f>
        <v>7000</v>
      </c>
    </row>
    <row r="188" spans="1:5" ht="12.75">
      <c r="A188" s="62"/>
      <c r="B188" s="59"/>
      <c r="C188" s="3">
        <v>4270</v>
      </c>
      <c r="D188" s="14" t="s">
        <v>49</v>
      </c>
      <c r="E188" s="89">
        <v>4000</v>
      </c>
    </row>
    <row r="189" spans="1:5" ht="12.75">
      <c r="A189" s="62"/>
      <c r="B189" s="59"/>
      <c r="C189" s="3">
        <v>4300</v>
      </c>
      <c r="D189" s="13" t="s">
        <v>50</v>
      </c>
      <c r="E189" s="89">
        <v>2300</v>
      </c>
    </row>
    <row r="190" spans="1:5" ht="12.75">
      <c r="A190" s="62"/>
      <c r="B190" s="59"/>
      <c r="C190" s="3">
        <v>4510</v>
      </c>
      <c r="D190" s="46" t="s">
        <v>214</v>
      </c>
      <c r="E190" s="89">
        <v>200</v>
      </c>
    </row>
    <row r="191" spans="1:5" ht="12.75">
      <c r="A191" s="31"/>
      <c r="B191" s="18"/>
      <c r="C191" s="6">
        <v>4520</v>
      </c>
      <c r="D191" t="s">
        <v>391</v>
      </c>
      <c r="E191" s="89">
        <v>500</v>
      </c>
    </row>
    <row r="192" spans="1:4" ht="12.75">
      <c r="A192" s="31"/>
      <c r="B192" s="18"/>
      <c r="D192" t="s">
        <v>219</v>
      </c>
    </row>
    <row r="193" spans="1:5" ht="12.75">
      <c r="A193" s="31"/>
      <c r="B193" s="52" t="s">
        <v>248</v>
      </c>
      <c r="C193" s="53"/>
      <c r="D193" s="54" t="s">
        <v>523</v>
      </c>
      <c r="E193" s="93">
        <f>E195</f>
        <v>40000</v>
      </c>
    </row>
    <row r="194" spans="1:5" ht="12.75">
      <c r="A194" s="31"/>
      <c r="B194" s="52"/>
      <c r="C194" s="53"/>
      <c r="D194" s="54" t="s">
        <v>486</v>
      </c>
      <c r="E194" s="93"/>
    </row>
    <row r="195" spans="1:5" ht="12.75">
      <c r="A195" s="31"/>
      <c r="B195" s="18"/>
      <c r="C195" s="6">
        <v>4309</v>
      </c>
      <c r="D195" s="13" t="s">
        <v>50</v>
      </c>
      <c r="E195" s="89">
        <v>40000</v>
      </c>
    </row>
    <row r="196" spans="1:2" ht="12.75">
      <c r="A196" s="31"/>
      <c r="B196" s="18"/>
    </row>
    <row r="197" spans="1:5" ht="12.75">
      <c r="A197" s="23" t="s">
        <v>67</v>
      </c>
      <c r="B197" s="30"/>
      <c r="C197" s="12"/>
      <c r="D197" s="39" t="s">
        <v>79</v>
      </c>
      <c r="E197" s="93">
        <f>E198</f>
        <v>7307400</v>
      </c>
    </row>
    <row r="198" spans="1:5" ht="12.75">
      <c r="A198" s="31"/>
      <c r="B198" s="52" t="s">
        <v>299</v>
      </c>
      <c r="C198" s="53"/>
      <c r="D198" s="65" t="s">
        <v>327</v>
      </c>
      <c r="E198" s="93">
        <f>SUM(E199:E202)</f>
        <v>7307400</v>
      </c>
    </row>
    <row r="199" spans="1:5" ht="12.75">
      <c r="A199" s="31"/>
      <c r="B199" s="59"/>
      <c r="C199" s="6">
        <v>4210</v>
      </c>
      <c r="D199" s="2" t="s">
        <v>47</v>
      </c>
      <c r="E199" s="100">
        <v>5000</v>
      </c>
    </row>
    <row r="200" spans="1:5" ht="12.75">
      <c r="A200" s="31"/>
      <c r="B200" s="30"/>
      <c r="C200" s="6">
        <v>4300</v>
      </c>
      <c r="D200" t="s">
        <v>50</v>
      </c>
      <c r="E200" s="100">
        <v>7300000</v>
      </c>
    </row>
    <row r="201" spans="1:5" ht="12.75">
      <c r="A201" s="31"/>
      <c r="B201" s="30"/>
      <c r="C201" s="3">
        <v>4610</v>
      </c>
      <c r="D201" s="14" t="s">
        <v>247</v>
      </c>
      <c r="E201" s="100">
        <v>400</v>
      </c>
    </row>
    <row r="202" spans="1:5" ht="12.75">
      <c r="A202" s="31"/>
      <c r="B202" s="18"/>
      <c r="C202" s="6">
        <v>4700</v>
      </c>
      <c r="D202" t="s">
        <v>224</v>
      </c>
      <c r="E202" s="89">
        <v>2000</v>
      </c>
    </row>
    <row r="203" spans="1:4" ht="12.75">
      <c r="A203" s="31"/>
      <c r="B203" s="18"/>
      <c r="D203" t="s">
        <v>225</v>
      </c>
    </row>
    <row r="204" spans="1:5" ht="12.75">
      <c r="A204" s="23" t="s">
        <v>68</v>
      </c>
      <c r="B204" s="52"/>
      <c r="C204" s="53"/>
      <c r="D204" s="65" t="s">
        <v>60</v>
      </c>
      <c r="E204" s="93">
        <f>E205</f>
        <v>5000</v>
      </c>
    </row>
    <row r="205" spans="1:5" ht="12.75">
      <c r="A205" s="31"/>
      <c r="B205" s="58" t="s">
        <v>379</v>
      </c>
      <c r="C205" s="56"/>
      <c r="D205" s="55" t="s">
        <v>380</v>
      </c>
      <c r="E205" s="93">
        <f>SUM(E206:E207)</f>
        <v>5000</v>
      </c>
    </row>
    <row r="206" spans="1:4" ht="12.75">
      <c r="A206" s="31"/>
      <c r="B206" s="18"/>
      <c r="D206" t="s">
        <v>381</v>
      </c>
    </row>
    <row r="207" spans="1:5" ht="12.75">
      <c r="A207" s="31"/>
      <c r="B207" s="18"/>
      <c r="C207" s="6">
        <v>4300</v>
      </c>
      <c r="D207" t="s">
        <v>50</v>
      </c>
      <c r="E207" s="89">
        <v>5000</v>
      </c>
    </row>
    <row r="208" spans="1:2" ht="12.75">
      <c r="A208" s="31"/>
      <c r="B208" s="18"/>
    </row>
    <row r="209" spans="1:2" ht="12.75">
      <c r="A209" s="31"/>
      <c r="B209" s="18"/>
    </row>
    <row r="210" spans="1:2" ht="12.75">
      <c r="A210" s="31"/>
      <c r="B210" s="18"/>
    </row>
    <row r="211" spans="1:2" ht="12.75">
      <c r="A211" s="31"/>
      <c r="B211" s="18"/>
    </row>
    <row r="212" spans="1:4" ht="12.75">
      <c r="A212" s="22"/>
      <c r="B212" s="18"/>
      <c r="C212" s="3"/>
      <c r="D212" s="14"/>
    </row>
    <row r="213" spans="1:4" ht="12.75">
      <c r="A213" s="22"/>
      <c r="B213" s="18"/>
      <c r="C213" s="3"/>
      <c r="D213" s="14"/>
    </row>
    <row r="214" spans="1:5" ht="12.75">
      <c r="A214" s="31"/>
      <c r="B214" s="31"/>
      <c r="C214" s="3"/>
      <c r="D214" s="12" t="s">
        <v>31</v>
      </c>
      <c r="E214" s="97" t="s">
        <v>233</v>
      </c>
    </row>
    <row r="215" spans="1:5" ht="12.75">
      <c r="A215" s="22"/>
      <c r="B215" s="31"/>
      <c r="C215" s="3"/>
      <c r="D215" s="3" t="s">
        <v>195</v>
      </c>
      <c r="E215" s="71" t="s">
        <v>526</v>
      </c>
    </row>
    <row r="216" spans="1:5" ht="12.75">
      <c r="A216" s="22"/>
      <c r="B216" s="31"/>
      <c r="C216" s="3"/>
      <c r="D216" s="3"/>
      <c r="E216" s="71" t="s">
        <v>155</v>
      </c>
    </row>
    <row r="217" spans="1:5" ht="12.75">
      <c r="A217" s="22"/>
      <c r="B217" s="31"/>
      <c r="C217" s="3"/>
      <c r="D217" s="3"/>
      <c r="E217" s="72" t="s">
        <v>527</v>
      </c>
    </row>
    <row r="218" spans="1:5" ht="12.75">
      <c r="A218" s="28" t="s">
        <v>32</v>
      </c>
      <c r="B218" s="29" t="s">
        <v>33</v>
      </c>
      <c r="C218" s="1"/>
      <c r="D218" s="1" t="s">
        <v>34</v>
      </c>
      <c r="E218" s="90" t="s">
        <v>457</v>
      </c>
    </row>
    <row r="219" spans="1:5" ht="12.75">
      <c r="A219" s="30" t="s">
        <v>187</v>
      </c>
      <c r="B219" s="30"/>
      <c r="C219" s="7"/>
      <c r="D219" s="5" t="s">
        <v>271</v>
      </c>
      <c r="E219" s="91">
        <f>+E220+E223+E227</f>
        <v>2061845.73</v>
      </c>
    </row>
    <row r="220" spans="1:5" ht="12.75">
      <c r="A220" s="27"/>
      <c r="B220" s="52" t="s">
        <v>188</v>
      </c>
      <c r="C220" s="53"/>
      <c r="D220" s="65" t="s">
        <v>38</v>
      </c>
      <c r="E220" s="93">
        <f>E221</f>
        <v>750000</v>
      </c>
    </row>
    <row r="221" spans="1:5" ht="12.75">
      <c r="A221" s="31"/>
      <c r="B221" s="31"/>
      <c r="C221" s="3">
        <v>3110</v>
      </c>
      <c r="D221" s="14" t="s">
        <v>58</v>
      </c>
      <c r="E221" s="89">
        <v>750000</v>
      </c>
    </row>
    <row r="222" spans="1:4" ht="12.75">
      <c r="A222" s="31"/>
      <c r="B222" s="31"/>
      <c r="C222" s="3"/>
      <c r="D222" s="14"/>
    </row>
    <row r="223" spans="1:5" ht="12.75">
      <c r="A223" s="31"/>
      <c r="B223" s="52" t="s">
        <v>188</v>
      </c>
      <c r="C223" s="53"/>
      <c r="D223" s="65" t="s">
        <v>489</v>
      </c>
      <c r="E223" s="93">
        <f>SUM(E224:E225)</f>
        <v>1750</v>
      </c>
    </row>
    <row r="224" spans="1:5" ht="12.75">
      <c r="A224" s="31"/>
      <c r="B224" s="31"/>
      <c r="C224" s="3">
        <v>3110</v>
      </c>
      <c r="D224" s="14" t="s">
        <v>58</v>
      </c>
      <c r="E224" s="89">
        <v>1715</v>
      </c>
    </row>
    <row r="225" spans="1:5" ht="12.75">
      <c r="A225" s="31"/>
      <c r="B225" s="31"/>
      <c r="C225" s="6">
        <v>4210</v>
      </c>
      <c r="D225" s="2" t="s">
        <v>47</v>
      </c>
      <c r="E225" s="89">
        <v>35</v>
      </c>
    </row>
    <row r="226" spans="1:2" ht="12.75">
      <c r="A226" s="31"/>
      <c r="B226" s="31"/>
    </row>
    <row r="227" spans="1:5" s="55" customFormat="1" ht="12.75">
      <c r="A227" s="52"/>
      <c r="B227" s="52" t="s">
        <v>218</v>
      </c>
      <c r="C227" s="56"/>
      <c r="D227" s="55" t="s">
        <v>507</v>
      </c>
      <c r="E227" s="93">
        <f>SUM(E228:E233)</f>
        <v>1310095.73</v>
      </c>
    </row>
    <row r="228" spans="1:5" ht="12.75">
      <c r="A228" s="31"/>
      <c r="B228" s="31"/>
      <c r="C228" s="3">
        <v>3110</v>
      </c>
      <c r="D228" s="14" t="s">
        <v>58</v>
      </c>
      <c r="E228" s="89">
        <v>1283894</v>
      </c>
    </row>
    <row r="229" spans="1:5" ht="12.75">
      <c r="A229" s="31"/>
      <c r="B229" s="31"/>
      <c r="C229" s="6">
        <v>4010</v>
      </c>
      <c r="D229" t="s">
        <v>42</v>
      </c>
      <c r="E229" s="89">
        <v>16890</v>
      </c>
    </row>
    <row r="230" spans="1:5" ht="12.75">
      <c r="A230" s="31"/>
      <c r="B230" s="31"/>
      <c r="C230" s="6">
        <v>4110</v>
      </c>
      <c r="D230" t="s">
        <v>44</v>
      </c>
      <c r="E230" s="89">
        <v>2901.73</v>
      </c>
    </row>
    <row r="231" spans="1:5" ht="12.75">
      <c r="A231" s="31"/>
      <c r="B231" s="31"/>
      <c r="C231" s="6">
        <v>4120</v>
      </c>
      <c r="D231" t="s">
        <v>435</v>
      </c>
      <c r="E231" s="89">
        <v>410</v>
      </c>
    </row>
    <row r="232" spans="1:5" ht="12.75">
      <c r="A232" s="31"/>
      <c r="B232" s="31"/>
      <c r="C232" s="6">
        <v>4210</v>
      </c>
      <c r="D232" s="2" t="s">
        <v>47</v>
      </c>
      <c r="E232" s="89">
        <v>5000</v>
      </c>
    </row>
    <row r="233" spans="1:5" ht="12.75">
      <c r="A233" s="31"/>
      <c r="B233" s="31"/>
      <c r="C233" s="3">
        <v>4300</v>
      </c>
      <c r="D233" s="13" t="s">
        <v>134</v>
      </c>
      <c r="E233" s="89">
        <v>1000</v>
      </c>
    </row>
    <row r="234" spans="1:4" ht="12.75">
      <c r="A234" s="31"/>
      <c r="B234" s="31"/>
      <c r="C234" s="3"/>
      <c r="D234" s="13"/>
    </row>
    <row r="235" spans="1:5" ht="12.75">
      <c r="A235" s="31"/>
      <c r="B235" s="52" t="s">
        <v>218</v>
      </c>
      <c r="C235" s="56"/>
      <c r="D235" s="55" t="s">
        <v>513</v>
      </c>
      <c r="E235" s="93">
        <f>SUM(E236:E237)</f>
        <v>722160</v>
      </c>
    </row>
    <row r="236" spans="1:5" ht="12.75">
      <c r="A236" s="31"/>
      <c r="B236" s="31"/>
      <c r="C236" s="3">
        <v>3110</v>
      </c>
      <c r="D236" s="14" t="s">
        <v>58</v>
      </c>
      <c r="E236" s="89">
        <v>720256</v>
      </c>
    </row>
    <row r="237" spans="1:5" ht="12.75">
      <c r="A237" s="31"/>
      <c r="B237" s="31"/>
      <c r="C237" s="6">
        <v>4010</v>
      </c>
      <c r="D237" t="s">
        <v>42</v>
      </c>
      <c r="E237" s="89">
        <v>1904</v>
      </c>
    </row>
    <row r="238" spans="1:4" ht="12.75">
      <c r="A238" s="31"/>
      <c r="B238" s="31"/>
      <c r="C238" s="3"/>
      <c r="D238" s="13"/>
    </row>
    <row r="239" spans="1:5" s="55" customFormat="1" ht="12.75">
      <c r="A239" s="52" t="s">
        <v>382</v>
      </c>
      <c r="B239" s="52"/>
      <c r="C239" s="56"/>
      <c r="D239" s="55" t="s">
        <v>383</v>
      </c>
      <c r="E239" s="93">
        <f>E240+E257+E305</f>
        <v>17901213</v>
      </c>
    </row>
    <row r="240" spans="1:5" s="55" customFormat="1" ht="12.75">
      <c r="A240" s="52"/>
      <c r="B240" s="52" t="s">
        <v>386</v>
      </c>
      <c r="C240" s="56"/>
      <c r="D240" s="55" t="s">
        <v>375</v>
      </c>
      <c r="E240" s="93">
        <f>E241+E247</f>
        <v>10137159</v>
      </c>
    </row>
    <row r="241" spans="1:5" s="55" customFormat="1" ht="12.75">
      <c r="A241" s="52"/>
      <c r="B241" s="52"/>
      <c r="C241" s="56"/>
      <c r="D241" s="63" t="s">
        <v>273</v>
      </c>
      <c r="E241" s="93">
        <f>SUM(E242:E246)</f>
        <v>10102159</v>
      </c>
    </row>
    <row r="242" spans="1:5" ht="12.75">
      <c r="A242" s="31"/>
      <c r="B242" s="31"/>
      <c r="C242" s="3">
        <v>3110</v>
      </c>
      <c r="D242" s="14" t="s">
        <v>58</v>
      </c>
      <c r="E242" s="89">
        <v>10068823</v>
      </c>
    </row>
    <row r="243" spans="1:5" ht="12.75">
      <c r="A243" s="31"/>
      <c r="B243" s="31"/>
      <c r="C243" s="6">
        <v>4010</v>
      </c>
      <c r="D243" t="s">
        <v>42</v>
      </c>
      <c r="E243" s="89">
        <v>25220</v>
      </c>
    </row>
    <row r="244" spans="1:5" ht="12.75">
      <c r="A244" s="31"/>
      <c r="B244" s="31"/>
      <c r="C244" s="6">
        <v>4110</v>
      </c>
      <c r="D244" t="s">
        <v>44</v>
      </c>
      <c r="E244" s="89">
        <v>4649</v>
      </c>
    </row>
    <row r="245" spans="1:5" ht="12.75">
      <c r="A245" s="31"/>
      <c r="B245" s="31"/>
      <c r="C245" s="6">
        <v>4120</v>
      </c>
      <c r="D245" t="s">
        <v>435</v>
      </c>
      <c r="E245" s="89">
        <v>667</v>
      </c>
    </row>
    <row r="246" spans="1:5" ht="12.75">
      <c r="A246" s="31"/>
      <c r="B246" s="31"/>
      <c r="C246" s="3">
        <v>4300</v>
      </c>
      <c r="D246" s="13" t="s">
        <v>134</v>
      </c>
      <c r="E246" s="89">
        <v>2800</v>
      </c>
    </row>
    <row r="247" spans="1:5" ht="12.75">
      <c r="A247" s="31"/>
      <c r="B247" s="31"/>
      <c r="C247" s="3"/>
      <c r="D247" s="63" t="s">
        <v>275</v>
      </c>
      <c r="E247" s="93">
        <f>SUM(E248:E253)</f>
        <v>35000</v>
      </c>
    </row>
    <row r="248" spans="1:5" ht="12.75">
      <c r="A248" s="31"/>
      <c r="B248" s="31"/>
      <c r="C248" s="3">
        <v>2910</v>
      </c>
      <c r="D248" s="14" t="s">
        <v>288</v>
      </c>
      <c r="E248" s="89">
        <v>29900</v>
      </c>
    </row>
    <row r="249" spans="1:4" ht="12.75">
      <c r="A249" s="31"/>
      <c r="B249" s="31"/>
      <c r="C249" s="3"/>
      <c r="D249" s="14" t="s">
        <v>289</v>
      </c>
    </row>
    <row r="250" spans="1:4" ht="12.75">
      <c r="A250" s="31"/>
      <c r="B250" s="31"/>
      <c r="C250" s="3"/>
      <c r="D250" s="14" t="s">
        <v>290</v>
      </c>
    </row>
    <row r="251" spans="1:4" ht="12.75">
      <c r="A251" s="31"/>
      <c r="B251" s="31"/>
      <c r="C251" s="3"/>
      <c r="D251" s="14" t="s">
        <v>300</v>
      </c>
    </row>
    <row r="252" spans="1:5" ht="12.75">
      <c r="A252" s="31"/>
      <c r="B252" s="31"/>
      <c r="C252" s="6">
        <v>4560</v>
      </c>
      <c r="D252" s="64" t="s">
        <v>292</v>
      </c>
      <c r="E252" s="89">
        <v>5100</v>
      </c>
    </row>
    <row r="253" spans="1:4" ht="12.75">
      <c r="A253" s="31"/>
      <c r="B253" s="31"/>
      <c r="D253" s="64" t="s">
        <v>289</v>
      </c>
    </row>
    <row r="254" spans="1:4" ht="12.75">
      <c r="A254" s="31"/>
      <c r="B254" s="31"/>
      <c r="D254" s="14" t="s">
        <v>290</v>
      </c>
    </row>
    <row r="255" spans="1:4" ht="12.75">
      <c r="A255" s="31"/>
      <c r="B255" s="31"/>
      <c r="D255" s="14" t="s">
        <v>300</v>
      </c>
    </row>
    <row r="256" spans="1:2" ht="13.5" customHeight="1">
      <c r="A256" s="31"/>
      <c r="B256" s="31"/>
    </row>
    <row r="257" spans="1:5" ht="13.5" customHeight="1">
      <c r="A257" s="31"/>
      <c r="B257" s="52" t="s">
        <v>387</v>
      </c>
      <c r="C257" s="53"/>
      <c r="D257" s="63" t="s">
        <v>249</v>
      </c>
      <c r="E257" s="93">
        <f>E260+E275+E288+E298</f>
        <v>7682870</v>
      </c>
    </row>
    <row r="258" spans="1:4" ht="13.5" customHeight="1">
      <c r="A258" s="31"/>
      <c r="B258" s="52"/>
      <c r="C258" s="53"/>
      <c r="D258" s="63" t="s">
        <v>250</v>
      </c>
    </row>
    <row r="259" spans="1:4" ht="13.5" customHeight="1">
      <c r="A259" s="31"/>
      <c r="B259" s="52"/>
      <c r="C259" s="53"/>
      <c r="D259" s="63" t="s">
        <v>276</v>
      </c>
    </row>
    <row r="260" spans="1:5" ht="13.5" customHeight="1">
      <c r="A260" s="31"/>
      <c r="B260" s="52"/>
      <c r="C260" s="53"/>
      <c r="D260" s="63" t="s">
        <v>273</v>
      </c>
      <c r="E260" s="93">
        <f>SUM(E261:E274)</f>
        <v>7470240</v>
      </c>
    </row>
    <row r="261" spans="1:5" ht="13.5" customHeight="1">
      <c r="A261" s="31"/>
      <c r="B261" s="52"/>
      <c r="C261" s="6">
        <v>3020</v>
      </c>
      <c r="D261" t="s">
        <v>385</v>
      </c>
      <c r="E261" s="100">
        <v>2500</v>
      </c>
    </row>
    <row r="262" spans="1:5" ht="13.5" customHeight="1">
      <c r="A262" s="31"/>
      <c r="B262" s="31"/>
      <c r="C262" s="3">
        <v>3110</v>
      </c>
      <c r="D262" s="14" t="s">
        <v>58</v>
      </c>
      <c r="E262" s="100">
        <v>6896133</v>
      </c>
    </row>
    <row r="263" spans="1:5" ht="13.5" customHeight="1">
      <c r="A263" s="31"/>
      <c r="B263" s="31"/>
      <c r="C263" s="6">
        <v>4010</v>
      </c>
      <c r="D263" t="s">
        <v>42</v>
      </c>
      <c r="E263" s="100">
        <v>134000</v>
      </c>
    </row>
    <row r="264" spans="1:5" ht="13.5" customHeight="1">
      <c r="A264" s="31"/>
      <c r="B264" s="31"/>
      <c r="C264" s="6">
        <v>4040</v>
      </c>
      <c r="D264" t="s">
        <v>43</v>
      </c>
      <c r="E264" s="100">
        <v>23228</v>
      </c>
    </row>
    <row r="265" spans="1:5" ht="13.5" customHeight="1">
      <c r="A265" s="31"/>
      <c r="B265" s="31"/>
      <c r="C265" s="6">
        <v>4110</v>
      </c>
      <c r="D265" t="s">
        <v>44</v>
      </c>
      <c r="E265" s="100">
        <v>377184</v>
      </c>
    </row>
    <row r="266" spans="1:5" ht="13.5" customHeight="1">
      <c r="A266" s="31"/>
      <c r="B266" s="31"/>
      <c r="C266" s="6">
        <v>4120</v>
      </c>
      <c r="D266" t="s">
        <v>435</v>
      </c>
      <c r="E266" s="100">
        <v>3874</v>
      </c>
    </row>
    <row r="267" spans="1:5" ht="13.5" customHeight="1">
      <c r="A267" s="31"/>
      <c r="B267" s="31"/>
      <c r="C267" s="6">
        <v>4170</v>
      </c>
      <c r="D267" t="s">
        <v>209</v>
      </c>
      <c r="E267" s="100">
        <v>2000</v>
      </c>
    </row>
    <row r="268" spans="1:5" ht="13.5" customHeight="1">
      <c r="A268" s="31"/>
      <c r="B268" s="31"/>
      <c r="C268" s="6">
        <v>4210</v>
      </c>
      <c r="D268" s="2" t="s">
        <v>47</v>
      </c>
      <c r="E268" s="100">
        <v>5000</v>
      </c>
    </row>
    <row r="269" spans="1:5" ht="13.5" customHeight="1">
      <c r="A269" s="31"/>
      <c r="B269" s="31"/>
      <c r="C269" s="6">
        <v>4260</v>
      </c>
      <c r="D269" s="2" t="s">
        <v>48</v>
      </c>
      <c r="E269" s="100">
        <v>12000</v>
      </c>
    </row>
    <row r="270" spans="1:5" ht="13.5" customHeight="1">
      <c r="A270" s="31"/>
      <c r="B270" s="31"/>
      <c r="C270" s="3">
        <v>4270</v>
      </c>
      <c r="D270" s="13" t="s">
        <v>244</v>
      </c>
      <c r="E270" s="100">
        <v>2000</v>
      </c>
    </row>
    <row r="271" spans="1:5" ht="13.5" customHeight="1">
      <c r="A271" s="31"/>
      <c r="B271" s="31"/>
      <c r="C271" s="3">
        <v>4300</v>
      </c>
      <c r="D271" s="13" t="s">
        <v>134</v>
      </c>
      <c r="E271" s="100">
        <v>6000</v>
      </c>
    </row>
    <row r="272" spans="1:5" ht="13.5" customHeight="1">
      <c r="A272" s="31"/>
      <c r="B272" s="31"/>
      <c r="C272" s="6">
        <v>4440</v>
      </c>
      <c r="D272" t="s">
        <v>73</v>
      </c>
      <c r="E272" s="100">
        <v>5821</v>
      </c>
    </row>
    <row r="273" spans="1:5" ht="13.5" customHeight="1">
      <c r="A273" s="31"/>
      <c r="B273" s="31"/>
      <c r="C273" s="6">
        <v>4700</v>
      </c>
      <c r="D273" t="s">
        <v>224</v>
      </c>
      <c r="E273" s="100">
        <v>500</v>
      </c>
    </row>
    <row r="274" spans="1:5" ht="13.5" customHeight="1">
      <c r="A274" s="31"/>
      <c r="B274" s="31"/>
      <c r="D274" t="s">
        <v>232</v>
      </c>
      <c r="E274" s="100"/>
    </row>
    <row r="275" spans="1:5" ht="13.5" customHeight="1">
      <c r="A275" s="31"/>
      <c r="B275" s="31"/>
      <c r="C275" s="3"/>
      <c r="D275" s="63" t="s">
        <v>274</v>
      </c>
      <c r="E275" s="93">
        <f>SUM(E276:E287)</f>
        <v>100000</v>
      </c>
    </row>
    <row r="276" spans="1:5" ht="13.5" customHeight="1">
      <c r="A276" s="31"/>
      <c r="B276" s="31"/>
      <c r="C276" s="6">
        <v>3020</v>
      </c>
      <c r="D276" t="s">
        <v>385</v>
      </c>
      <c r="E276" s="100">
        <v>500</v>
      </c>
    </row>
    <row r="277" spans="1:5" ht="13.5" customHeight="1">
      <c r="A277" s="31"/>
      <c r="B277" s="31"/>
      <c r="C277" s="6">
        <v>4010</v>
      </c>
      <c r="D277" t="s">
        <v>42</v>
      </c>
      <c r="E277" s="100">
        <v>59637</v>
      </c>
    </row>
    <row r="278" spans="1:5" ht="13.5" customHeight="1">
      <c r="A278" s="31"/>
      <c r="B278" s="31"/>
      <c r="C278" s="6">
        <v>4040</v>
      </c>
      <c r="D278" t="s">
        <v>43</v>
      </c>
      <c r="E278" s="100">
        <v>4000</v>
      </c>
    </row>
    <row r="279" spans="1:5" ht="13.5" customHeight="1">
      <c r="A279" s="31"/>
      <c r="B279" s="31"/>
      <c r="C279" s="6">
        <v>4110</v>
      </c>
      <c r="D279" t="s">
        <v>44</v>
      </c>
      <c r="E279" s="100">
        <v>10000</v>
      </c>
    </row>
    <row r="280" spans="1:5" ht="12.75">
      <c r="A280" s="31"/>
      <c r="B280" s="31"/>
      <c r="C280" s="6">
        <v>4120</v>
      </c>
      <c r="D280" t="s">
        <v>435</v>
      </c>
      <c r="E280" s="100">
        <v>1200</v>
      </c>
    </row>
    <row r="281" spans="1:5" ht="12.75">
      <c r="A281" s="31"/>
      <c r="B281" s="31"/>
      <c r="C281" s="6">
        <v>4210</v>
      </c>
      <c r="D281" s="2" t="s">
        <v>47</v>
      </c>
      <c r="E281" s="100">
        <v>3000</v>
      </c>
    </row>
    <row r="282" spans="1:5" ht="12.75">
      <c r="A282" s="31"/>
      <c r="B282" s="31"/>
      <c r="C282" s="6">
        <v>4260</v>
      </c>
      <c r="D282" s="2" t="s">
        <v>48</v>
      </c>
      <c r="E282" s="100">
        <v>5000</v>
      </c>
    </row>
    <row r="283" spans="1:5" ht="12.75">
      <c r="A283" s="31"/>
      <c r="B283" s="31"/>
      <c r="C283" s="3">
        <v>4270</v>
      </c>
      <c r="D283" s="13" t="s">
        <v>244</v>
      </c>
      <c r="E283" s="100">
        <v>500</v>
      </c>
    </row>
    <row r="284" spans="1:5" ht="12.75">
      <c r="A284" s="31"/>
      <c r="B284" s="31"/>
      <c r="C284" s="3">
        <v>4300</v>
      </c>
      <c r="D284" s="13" t="s">
        <v>134</v>
      </c>
      <c r="E284" s="100">
        <v>14000</v>
      </c>
    </row>
    <row r="285" spans="1:5" ht="12.75">
      <c r="A285" s="31"/>
      <c r="B285" s="31"/>
      <c r="C285" s="6">
        <v>4440</v>
      </c>
      <c r="D285" t="s">
        <v>73</v>
      </c>
      <c r="E285" s="100">
        <v>1663</v>
      </c>
    </row>
    <row r="286" spans="1:5" ht="12.75">
      <c r="A286" s="31"/>
      <c r="B286" s="31"/>
      <c r="C286" s="6">
        <v>4700</v>
      </c>
      <c r="D286" t="s">
        <v>224</v>
      </c>
      <c r="E286" s="100">
        <v>500</v>
      </c>
    </row>
    <row r="287" spans="1:4" ht="12.75">
      <c r="A287" s="31"/>
      <c r="B287" s="31"/>
      <c r="D287" t="s">
        <v>232</v>
      </c>
    </row>
    <row r="288" spans="1:5" ht="12.75">
      <c r="A288" s="31"/>
      <c r="B288" s="31"/>
      <c r="C288" s="3"/>
      <c r="D288" s="63" t="s">
        <v>275</v>
      </c>
      <c r="E288" s="93">
        <f>SUM(E289:E293)</f>
        <v>63000</v>
      </c>
    </row>
    <row r="289" spans="1:5" ht="12.75">
      <c r="A289" s="31"/>
      <c r="B289" s="31"/>
      <c r="C289" s="3">
        <v>2910</v>
      </c>
      <c r="D289" s="14" t="s">
        <v>288</v>
      </c>
      <c r="E289" s="89">
        <v>48000</v>
      </c>
    </row>
    <row r="290" spans="1:4" ht="12.75">
      <c r="A290" s="31"/>
      <c r="B290" s="31"/>
      <c r="C290" s="3"/>
      <c r="D290" s="14" t="s">
        <v>289</v>
      </c>
    </row>
    <row r="291" spans="1:4" ht="12.75">
      <c r="A291" s="31"/>
      <c r="B291" s="31"/>
      <c r="C291" s="3"/>
      <c r="D291" s="14" t="s">
        <v>290</v>
      </c>
    </row>
    <row r="292" spans="1:4" ht="12.75">
      <c r="A292" s="31"/>
      <c r="B292" s="31"/>
      <c r="C292" s="3"/>
      <c r="D292" s="14" t="s">
        <v>300</v>
      </c>
    </row>
    <row r="293" spans="1:5" ht="12.75">
      <c r="A293" s="31"/>
      <c r="B293" s="31"/>
      <c r="C293" s="6">
        <v>4560</v>
      </c>
      <c r="D293" s="64" t="s">
        <v>292</v>
      </c>
      <c r="E293" s="89">
        <v>15000</v>
      </c>
    </row>
    <row r="294" spans="1:4" ht="12.75">
      <c r="A294" s="31"/>
      <c r="B294" s="31"/>
      <c r="D294" s="64" t="s">
        <v>289</v>
      </c>
    </row>
    <row r="295" spans="1:4" ht="12.75">
      <c r="A295" s="31"/>
      <c r="B295" s="31"/>
      <c r="D295" s="14" t="s">
        <v>290</v>
      </c>
    </row>
    <row r="296" spans="1:4" ht="12.75">
      <c r="A296" s="31"/>
      <c r="B296" s="31"/>
      <c r="D296" s="14" t="s">
        <v>300</v>
      </c>
    </row>
    <row r="297" spans="1:4" ht="12.75">
      <c r="A297" s="31"/>
      <c r="B297" s="31"/>
      <c r="D297" s="14"/>
    </row>
    <row r="298" spans="1:5" ht="12.75">
      <c r="A298" s="31"/>
      <c r="B298" s="31"/>
      <c r="C298" s="53"/>
      <c r="D298" s="63" t="s">
        <v>517</v>
      </c>
      <c r="E298" s="93">
        <f>SUM(E300:E303)</f>
        <v>49630</v>
      </c>
    </row>
    <row r="299" spans="1:4" ht="12.75">
      <c r="A299" s="31"/>
      <c r="B299" s="31"/>
      <c r="D299" s="63" t="s">
        <v>518</v>
      </c>
    </row>
    <row r="300" spans="1:5" ht="12.75">
      <c r="A300" s="31"/>
      <c r="B300" s="31"/>
      <c r="C300" s="3">
        <v>3110</v>
      </c>
      <c r="D300" s="14" t="s">
        <v>58</v>
      </c>
      <c r="E300" s="89">
        <v>48142</v>
      </c>
    </row>
    <row r="301" spans="1:5" ht="12.75">
      <c r="A301" s="31"/>
      <c r="B301" s="31"/>
      <c r="C301" s="6">
        <v>4010</v>
      </c>
      <c r="D301" t="s">
        <v>42</v>
      </c>
      <c r="E301" s="89">
        <v>1250</v>
      </c>
    </row>
    <row r="302" spans="1:5" ht="12.75">
      <c r="A302" s="31"/>
      <c r="B302" s="31"/>
      <c r="C302" s="6">
        <v>4110</v>
      </c>
      <c r="D302" t="s">
        <v>44</v>
      </c>
      <c r="E302" s="89">
        <v>210</v>
      </c>
    </row>
    <row r="303" spans="1:5" ht="12.75">
      <c r="A303" s="31"/>
      <c r="B303" s="31"/>
      <c r="C303" s="6">
        <v>4120</v>
      </c>
      <c r="D303" t="s">
        <v>435</v>
      </c>
      <c r="E303" s="89">
        <v>28</v>
      </c>
    </row>
    <row r="304" spans="1:4" ht="12.75">
      <c r="A304" s="31"/>
      <c r="B304" s="31"/>
      <c r="D304" s="14"/>
    </row>
    <row r="305" spans="1:5" ht="12.75">
      <c r="A305" s="31"/>
      <c r="B305" s="56">
        <v>85513</v>
      </c>
      <c r="C305" s="56"/>
      <c r="D305" s="55" t="s">
        <v>127</v>
      </c>
      <c r="E305" s="93">
        <f>E311</f>
        <v>81184</v>
      </c>
    </row>
    <row r="306" spans="1:4" ht="12.75">
      <c r="A306" s="31"/>
      <c r="B306" s="56"/>
      <c r="C306" s="56"/>
      <c r="D306" s="55" t="s">
        <v>410</v>
      </c>
    </row>
    <row r="307" spans="1:4" ht="12.75">
      <c r="A307" s="31"/>
      <c r="B307" s="56"/>
      <c r="C307" s="56"/>
      <c r="D307" s="55" t="s">
        <v>411</v>
      </c>
    </row>
    <row r="308" spans="1:4" ht="12.75">
      <c r="A308" s="31"/>
      <c r="B308" s="56"/>
      <c r="C308" s="56"/>
      <c r="D308" s="55" t="s">
        <v>412</v>
      </c>
    </row>
    <row r="309" spans="1:4" ht="12.75">
      <c r="A309" s="31"/>
      <c r="B309" s="56"/>
      <c r="C309" s="56"/>
      <c r="D309" s="55" t="s">
        <v>413</v>
      </c>
    </row>
    <row r="310" spans="1:4" ht="12.75">
      <c r="A310" s="31"/>
      <c r="B310" s="56"/>
      <c r="C310" s="56"/>
      <c r="D310" s="55" t="s">
        <v>414</v>
      </c>
    </row>
    <row r="311" spans="1:5" ht="12.75">
      <c r="A311" s="31"/>
      <c r="B311" s="6"/>
      <c r="C311" s="6">
        <v>4130</v>
      </c>
      <c r="D311" t="s">
        <v>125</v>
      </c>
      <c r="E311" s="89">
        <v>81184</v>
      </c>
    </row>
    <row r="312" spans="1:4" ht="12.75">
      <c r="A312" s="31"/>
      <c r="B312" s="31"/>
      <c r="C312" s="3"/>
      <c r="D312" s="14"/>
    </row>
    <row r="313" spans="1:5" ht="12.75">
      <c r="A313" s="7">
        <v>854</v>
      </c>
      <c r="B313" s="7"/>
      <c r="C313" s="7"/>
      <c r="D313" s="5" t="s">
        <v>54</v>
      </c>
      <c r="E313" s="93">
        <f>E314</f>
        <v>23600</v>
      </c>
    </row>
    <row r="314" spans="1:5" ht="12.75">
      <c r="A314" s="31"/>
      <c r="B314" s="31" t="s">
        <v>215</v>
      </c>
      <c r="C314" s="3"/>
      <c r="D314" s="14" t="s">
        <v>384</v>
      </c>
      <c r="E314" s="89">
        <f>E315</f>
        <v>23600</v>
      </c>
    </row>
    <row r="315" spans="1:5" ht="12.75">
      <c r="A315" s="31"/>
      <c r="B315" s="7"/>
      <c r="C315" s="6">
        <v>3240</v>
      </c>
      <c r="D315" t="s">
        <v>208</v>
      </c>
      <c r="E315" s="89">
        <v>23600</v>
      </c>
    </row>
    <row r="316" spans="1:5" ht="12.75">
      <c r="A316" s="31"/>
      <c r="B316" s="7"/>
      <c r="E316"/>
    </row>
    <row r="317" spans="1:5" ht="12.75">
      <c r="A317" s="31"/>
      <c r="B317" s="31"/>
      <c r="C317" s="3"/>
      <c r="D317" s="14"/>
      <c r="E317"/>
    </row>
    <row r="318" spans="1:5" ht="12.75">
      <c r="A318" s="31"/>
      <c r="B318" s="31"/>
      <c r="C318" s="3"/>
      <c r="D318" s="14"/>
      <c r="E318"/>
    </row>
    <row r="319" spans="1:5" ht="12.75">
      <c r="A319" s="31"/>
      <c r="B319" s="31"/>
      <c r="C319" s="3"/>
      <c r="D319" s="14"/>
      <c r="E319"/>
    </row>
    <row r="320" spans="1:4" ht="12.75">
      <c r="A320" s="31"/>
      <c r="B320" s="31"/>
      <c r="C320" s="3"/>
      <c r="D320" s="14"/>
    </row>
    <row r="321" spans="1:4" ht="12.75">
      <c r="A321" s="31"/>
      <c r="B321" s="31"/>
      <c r="C321" s="3"/>
      <c r="D321" s="14"/>
    </row>
    <row r="322" spans="1:4" ht="12.75">
      <c r="A322" s="31"/>
      <c r="B322" s="31"/>
      <c r="C322" s="3"/>
      <c r="D322" s="14"/>
    </row>
    <row r="323" spans="4:5" ht="12.75">
      <c r="D323" s="7" t="s">
        <v>31</v>
      </c>
      <c r="E323" s="89" t="s">
        <v>233</v>
      </c>
    </row>
    <row r="324" spans="4:5" ht="12.75">
      <c r="D324" s="7"/>
      <c r="E324" s="71" t="s">
        <v>526</v>
      </c>
    </row>
    <row r="325" spans="4:5" ht="12.75">
      <c r="D325" s="6" t="s">
        <v>112</v>
      </c>
      <c r="E325" s="71" t="s">
        <v>155</v>
      </c>
    </row>
    <row r="326" spans="4:5" ht="12.75">
      <c r="D326" s="6"/>
      <c r="E326" s="72" t="s">
        <v>527</v>
      </c>
    </row>
    <row r="327" spans="1:5" ht="12.75">
      <c r="A327" s="28" t="s">
        <v>32</v>
      </c>
      <c r="B327" s="29" t="s">
        <v>33</v>
      </c>
      <c r="C327" s="1"/>
      <c r="D327" s="1" t="s">
        <v>34</v>
      </c>
      <c r="E327" s="90" t="s">
        <v>457</v>
      </c>
    </row>
    <row r="328" spans="1:5" ht="12.75">
      <c r="A328" s="30" t="s">
        <v>62</v>
      </c>
      <c r="B328" s="30"/>
      <c r="C328" s="12"/>
      <c r="D328" s="24" t="s">
        <v>135</v>
      </c>
      <c r="E328" s="98">
        <f>+E332+E329</f>
        <v>11768.44</v>
      </c>
    </row>
    <row r="329" spans="1:5" ht="12.75">
      <c r="A329" s="31"/>
      <c r="B329" s="52" t="s">
        <v>130</v>
      </c>
      <c r="C329" s="53"/>
      <c r="D329" s="63" t="s">
        <v>131</v>
      </c>
      <c r="E329" s="93">
        <f>E330</f>
        <v>1007</v>
      </c>
    </row>
    <row r="330" spans="1:5" ht="12.75">
      <c r="A330" s="31"/>
      <c r="B330" s="31"/>
      <c r="C330" s="3">
        <v>2850</v>
      </c>
      <c r="D330" s="14" t="s">
        <v>132</v>
      </c>
      <c r="E330" s="89">
        <v>1007</v>
      </c>
    </row>
    <row r="331" spans="1:4" ht="12.75">
      <c r="A331" s="31"/>
      <c r="B331" s="31"/>
      <c r="C331" s="3"/>
      <c r="D331" s="14" t="s">
        <v>133</v>
      </c>
    </row>
    <row r="332" spans="1:5" ht="12.75">
      <c r="A332" s="31"/>
      <c r="B332" s="31" t="s">
        <v>516</v>
      </c>
      <c r="C332" s="3"/>
      <c r="D332" s="14" t="s">
        <v>496</v>
      </c>
      <c r="E332" s="93">
        <f>SUM(E333:E334)</f>
        <v>10761.44</v>
      </c>
    </row>
    <row r="333" spans="1:5" ht="12.75">
      <c r="A333" s="31"/>
      <c r="B333" s="31"/>
      <c r="C333" s="6">
        <v>4210</v>
      </c>
      <c r="D333" s="2" t="s">
        <v>47</v>
      </c>
      <c r="E333" s="89">
        <v>211.01</v>
      </c>
    </row>
    <row r="334" spans="1:5" ht="12.75">
      <c r="A334" s="31"/>
      <c r="B334" s="31"/>
      <c r="C334" s="3">
        <v>4430</v>
      </c>
      <c r="D334" s="46" t="s">
        <v>194</v>
      </c>
      <c r="E334" s="89">
        <v>10550.43</v>
      </c>
    </row>
    <row r="335" spans="1:4" ht="12.75">
      <c r="A335" s="31"/>
      <c r="B335" s="31"/>
      <c r="C335" s="3"/>
      <c r="D335" s="14"/>
    </row>
    <row r="336" spans="1:5" ht="12.75">
      <c r="A336" s="23" t="s">
        <v>66</v>
      </c>
      <c r="B336" s="30"/>
      <c r="C336" s="12"/>
      <c r="D336" s="39" t="s">
        <v>157</v>
      </c>
      <c r="E336" s="98">
        <f>E337</f>
        <v>9400</v>
      </c>
    </row>
    <row r="337" spans="1:5" ht="12.75">
      <c r="A337" s="30"/>
      <c r="B337" s="52" t="s">
        <v>71</v>
      </c>
      <c r="C337" s="53"/>
      <c r="D337" s="65" t="s">
        <v>72</v>
      </c>
      <c r="E337" s="95">
        <f>SUM(E338:E340)</f>
        <v>9400</v>
      </c>
    </row>
    <row r="338" spans="1:5" ht="12.75">
      <c r="A338" s="30"/>
      <c r="B338" s="31"/>
      <c r="C338" s="6">
        <v>4300</v>
      </c>
      <c r="D338" t="s">
        <v>50</v>
      </c>
      <c r="E338" s="99">
        <v>7000</v>
      </c>
    </row>
    <row r="339" spans="1:5" ht="12.75">
      <c r="A339" s="30"/>
      <c r="B339" s="31"/>
      <c r="C339" s="3">
        <v>4510</v>
      </c>
      <c r="D339" s="18" t="s">
        <v>214</v>
      </c>
      <c r="E339" s="99"/>
    </row>
    <row r="340" spans="1:5" ht="12.75">
      <c r="A340" s="30"/>
      <c r="B340" s="30"/>
      <c r="C340" s="3">
        <v>4610</v>
      </c>
      <c r="D340" s="14" t="s">
        <v>247</v>
      </c>
      <c r="E340" s="99">
        <v>2400</v>
      </c>
    </row>
    <row r="341" spans="1:5" ht="12.75">
      <c r="A341" s="37" t="s">
        <v>113</v>
      </c>
      <c r="B341" s="37"/>
      <c r="C341" s="7"/>
      <c r="D341" s="5" t="s">
        <v>114</v>
      </c>
      <c r="E341" s="91">
        <f>SUM(E344:E346)</f>
        <v>615000</v>
      </c>
    </row>
    <row r="342" spans="1:5" ht="12.75">
      <c r="A342" s="32"/>
      <c r="B342" s="66" t="s">
        <v>116</v>
      </c>
      <c r="C342" s="56"/>
      <c r="D342" s="55" t="s">
        <v>117</v>
      </c>
      <c r="E342" s="93">
        <f>SUM(E346:E346)</f>
        <v>605000</v>
      </c>
    </row>
    <row r="343" spans="1:4" ht="12.75">
      <c r="A343" s="32"/>
      <c r="B343" s="32"/>
      <c r="D343" t="s">
        <v>118</v>
      </c>
    </row>
    <row r="344" spans="1:5" ht="12.75">
      <c r="A344" s="32"/>
      <c r="B344" s="32"/>
      <c r="C344" s="6">
        <v>8090</v>
      </c>
      <c r="D344" t="s">
        <v>441</v>
      </c>
      <c r="E344" s="89">
        <v>10000</v>
      </c>
    </row>
    <row r="345" spans="1:4" ht="12.75">
      <c r="A345" s="32"/>
      <c r="B345" s="32"/>
      <c r="D345" t="s">
        <v>442</v>
      </c>
    </row>
    <row r="346" spans="1:5" ht="12.75">
      <c r="A346" s="32"/>
      <c r="B346" s="32"/>
      <c r="C346" s="6">
        <v>8110</v>
      </c>
      <c r="D346" t="s">
        <v>263</v>
      </c>
      <c r="E346" s="89">
        <v>605000</v>
      </c>
    </row>
    <row r="347" spans="1:4" ht="12.75">
      <c r="A347" s="32"/>
      <c r="B347" s="32"/>
      <c r="D347" t="s">
        <v>264</v>
      </c>
    </row>
    <row r="348" spans="1:4" ht="12.75">
      <c r="A348" s="32"/>
      <c r="B348" s="32"/>
      <c r="D348" t="s">
        <v>265</v>
      </c>
    </row>
    <row r="349" spans="1:5" ht="12.75">
      <c r="A349" s="37" t="s">
        <v>119</v>
      </c>
      <c r="B349" s="37"/>
      <c r="C349" s="7"/>
      <c r="D349" s="5" t="s">
        <v>120</v>
      </c>
      <c r="E349" s="91">
        <f>SUM(+E350+E353)</f>
        <v>1113500</v>
      </c>
    </row>
    <row r="350" spans="1:5" ht="12.75">
      <c r="A350" s="32"/>
      <c r="B350" s="66" t="s">
        <v>115</v>
      </c>
      <c r="C350" s="56"/>
      <c r="D350" s="55" t="s">
        <v>124</v>
      </c>
      <c r="E350" s="93">
        <f>SUM(E351:E352)</f>
        <v>130000</v>
      </c>
    </row>
    <row r="351" spans="1:5" ht="12.75">
      <c r="A351" s="32"/>
      <c r="B351" s="32"/>
      <c r="C351" s="6">
        <v>4300</v>
      </c>
      <c r="D351" t="s">
        <v>50</v>
      </c>
      <c r="E351" s="89">
        <v>40000</v>
      </c>
    </row>
    <row r="352" spans="1:5" ht="12.75">
      <c r="A352" s="32"/>
      <c r="B352" s="32"/>
      <c r="C352" s="6">
        <v>4530</v>
      </c>
      <c r="D352" t="s">
        <v>228</v>
      </c>
      <c r="E352" s="89">
        <v>90000</v>
      </c>
    </row>
    <row r="353" spans="1:5" ht="12.75">
      <c r="A353" s="32"/>
      <c r="B353" s="66" t="s">
        <v>121</v>
      </c>
      <c r="C353" s="56"/>
      <c r="D353" s="55" t="s">
        <v>122</v>
      </c>
      <c r="E353" s="93">
        <f>SUM(E354:E355)</f>
        <v>983500</v>
      </c>
    </row>
    <row r="354" spans="1:5" ht="12.75">
      <c r="A354" s="32"/>
      <c r="B354" s="32"/>
      <c r="C354" s="6">
        <v>4810</v>
      </c>
      <c r="D354" t="s">
        <v>123</v>
      </c>
      <c r="E354" s="89">
        <v>810000</v>
      </c>
    </row>
    <row r="355" spans="1:5" ht="12.75">
      <c r="A355" s="32"/>
      <c r="B355" s="32"/>
      <c r="C355" s="6">
        <v>6800</v>
      </c>
      <c r="D355" t="s">
        <v>306</v>
      </c>
      <c r="E355" s="89">
        <v>173500</v>
      </c>
    </row>
    <row r="356" spans="1:5" ht="12.75">
      <c r="A356" s="66" t="s">
        <v>187</v>
      </c>
      <c r="B356" s="66"/>
      <c r="C356" s="56"/>
      <c r="D356" s="55" t="s">
        <v>183</v>
      </c>
      <c r="E356" s="93">
        <f>+E373+E357+E366</f>
        <v>15000</v>
      </c>
    </row>
    <row r="357" spans="1:5" s="68" customFormat="1" ht="12.75">
      <c r="A357" s="116"/>
      <c r="B357" s="56">
        <v>85213</v>
      </c>
      <c r="C357" s="56"/>
      <c r="D357" s="55" t="s">
        <v>127</v>
      </c>
      <c r="E357" s="93">
        <f>E362</f>
        <v>500</v>
      </c>
    </row>
    <row r="358" spans="1:5" s="68" customFormat="1" ht="12.75">
      <c r="A358" s="116"/>
      <c r="B358" s="69"/>
      <c r="C358" s="69"/>
      <c r="D358" s="68" t="s">
        <v>277</v>
      </c>
      <c r="E358" s="100"/>
    </row>
    <row r="359" spans="1:5" s="68" customFormat="1" ht="12.75">
      <c r="A359" s="116"/>
      <c r="B359" s="69"/>
      <c r="C359" s="69"/>
      <c r="D359" s="68" t="s">
        <v>278</v>
      </c>
      <c r="E359" s="100"/>
    </row>
    <row r="360" spans="1:5" s="68" customFormat="1" ht="12.75">
      <c r="A360" s="116"/>
      <c r="B360" s="69"/>
      <c r="C360" s="69"/>
      <c r="D360" s="68" t="s">
        <v>280</v>
      </c>
      <c r="E360" s="100"/>
    </row>
    <row r="361" spans="1:5" s="68" customFormat="1" ht="12.75">
      <c r="A361" s="116"/>
      <c r="B361" s="69"/>
      <c r="C361" s="69"/>
      <c r="D361" s="68" t="s">
        <v>279</v>
      </c>
      <c r="E361" s="100"/>
    </row>
    <row r="362" spans="1:5" ht="12.75">
      <c r="A362" s="66"/>
      <c r="B362" s="56"/>
      <c r="C362" s="3">
        <v>2910</v>
      </c>
      <c r="D362" s="14" t="s">
        <v>288</v>
      </c>
      <c r="E362" s="100">
        <v>500</v>
      </c>
    </row>
    <row r="363" spans="1:5" ht="12.75">
      <c r="A363" s="66"/>
      <c r="B363" s="56"/>
      <c r="C363" s="3"/>
      <c r="D363" s="14" t="s">
        <v>289</v>
      </c>
      <c r="E363" s="93"/>
    </row>
    <row r="364" spans="1:5" ht="12.75">
      <c r="A364" s="66"/>
      <c r="B364" s="56"/>
      <c r="C364" s="3"/>
      <c r="D364" s="14" t="s">
        <v>290</v>
      </c>
      <c r="E364" s="93"/>
    </row>
    <row r="365" spans="1:5" ht="12.75">
      <c r="A365" s="66"/>
      <c r="B365" s="56"/>
      <c r="C365" s="3"/>
      <c r="D365" s="14" t="s">
        <v>402</v>
      </c>
      <c r="E365" s="93"/>
    </row>
    <row r="366" spans="1:5" ht="12.75">
      <c r="A366" s="66"/>
      <c r="B366" s="56">
        <v>85214</v>
      </c>
      <c r="C366" s="56"/>
      <c r="D366" s="55" t="s">
        <v>258</v>
      </c>
      <c r="E366" s="93">
        <f>E368</f>
        <v>4500</v>
      </c>
    </row>
    <row r="367" spans="1:5" ht="12.75">
      <c r="A367" s="66"/>
      <c r="B367" s="6"/>
      <c r="D367" t="s">
        <v>216</v>
      </c>
      <c r="E367" s="100"/>
    </row>
    <row r="368" spans="1:5" ht="12.75">
      <c r="A368" s="66"/>
      <c r="B368" s="56"/>
      <c r="C368" s="3">
        <v>2910</v>
      </c>
      <c r="D368" s="14" t="s">
        <v>288</v>
      </c>
      <c r="E368" s="100">
        <v>4500</v>
      </c>
    </row>
    <row r="369" spans="1:5" ht="12.75">
      <c r="A369" s="66"/>
      <c r="B369" s="56"/>
      <c r="C369" s="3"/>
      <c r="D369" s="14" t="s">
        <v>289</v>
      </c>
      <c r="E369" s="93"/>
    </row>
    <row r="370" spans="1:5" ht="12.75">
      <c r="A370" s="66"/>
      <c r="B370" s="56"/>
      <c r="C370" s="3"/>
      <c r="D370" s="14" t="s">
        <v>290</v>
      </c>
      <c r="E370" s="93"/>
    </row>
    <row r="371" spans="1:5" ht="12.75">
      <c r="A371" s="66"/>
      <c r="B371" s="56"/>
      <c r="C371" s="3"/>
      <c r="D371" s="14" t="s">
        <v>291</v>
      </c>
      <c r="E371" s="93"/>
    </row>
    <row r="372" spans="1:5" ht="12.75">
      <c r="A372" s="66"/>
      <c r="B372" s="56"/>
      <c r="C372" s="3"/>
      <c r="D372" s="14" t="s">
        <v>286</v>
      </c>
      <c r="E372" s="93"/>
    </row>
    <row r="373" spans="1:5" ht="12.75">
      <c r="A373" s="32"/>
      <c r="B373" s="66" t="s">
        <v>316</v>
      </c>
      <c r="C373" s="56"/>
      <c r="D373" s="125" t="s">
        <v>261</v>
      </c>
      <c r="E373" s="93">
        <f>E374</f>
        <v>10000</v>
      </c>
    </row>
    <row r="374" spans="1:5" ht="12.75">
      <c r="A374" s="32"/>
      <c r="B374" s="32"/>
      <c r="C374" s="3">
        <v>2910</v>
      </c>
      <c r="D374" s="14" t="s">
        <v>288</v>
      </c>
      <c r="E374" s="89">
        <v>10000</v>
      </c>
    </row>
    <row r="375" spans="1:4" ht="12.75">
      <c r="A375" s="32"/>
      <c r="B375" s="32"/>
      <c r="C375" s="3"/>
      <c r="D375" s="14" t="s">
        <v>289</v>
      </c>
    </row>
    <row r="376" spans="1:4" ht="12.75">
      <c r="A376" s="32"/>
      <c r="B376" s="32"/>
      <c r="C376" s="3"/>
      <c r="D376" s="14" t="s">
        <v>290</v>
      </c>
    </row>
    <row r="377" spans="1:4" ht="12.75">
      <c r="A377" s="32"/>
      <c r="B377" s="32"/>
      <c r="C377" s="3"/>
      <c r="D377" s="14" t="s">
        <v>291</v>
      </c>
    </row>
    <row r="378" spans="1:5" ht="12.75">
      <c r="A378" s="32"/>
      <c r="B378" s="32"/>
      <c r="C378" s="3"/>
      <c r="D378" s="14" t="s">
        <v>286</v>
      </c>
      <c r="E37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2022-05-11T12:54:18Z</cp:lastPrinted>
  <dcterms:created xsi:type="dcterms:W3CDTF">2014-09-04T08:28:49Z</dcterms:created>
  <dcterms:modified xsi:type="dcterms:W3CDTF">2022-07-20T07:12:48Z</dcterms:modified>
  <cp:category/>
  <cp:version/>
  <cp:contentType/>
  <cp:contentStatus/>
</cp:coreProperties>
</file>