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35" windowWidth="11280" windowHeight="6285" tabRatio="801" activeTab="2"/>
  </bookViews>
  <sheets>
    <sheet name="Plan 2022" sheetId="1" r:id="rId1"/>
    <sheet name="Plan 2022r." sheetId="2" r:id="rId2"/>
    <sheet name="Plan 2022r" sheetId="3" r:id="rId3"/>
    <sheet name="Arkusz9" sheetId="4" r:id="rId4"/>
    <sheet name="Arkusz10" sheetId="5" r:id="rId5"/>
    <sheet name="Arkusz11" sheetId="6" r:id="rId6"/>
    <sheet name="Arkusz12" sheetId="7" r:id="rId7"/>
    <sheet name="Arkusz13" sheetId="8" r:id="rId8"/>
    <sheet name="Arkusz14" sheetId="9" r:id="rId9"/>
    <sheet name="Arkusz15" sheetId="10" r:id="rId10"/>
    <sheet name="Arkusz16" sheetId="11" r:id="rId11"/>
  </sheets>
  <definedNames/>
  <calcPr fullCalcOnLoad="1"/>
</workbook>
</file>

<file path=xl/sharedStrings.xml><?xml version="1.0" encoding="utf-8"?>
<sst xmlns="http://schemas.openxmlformats.org/spreadsheetml/2006/main" count="1337" uniqueCount="434">
  <si>
    <t>Dz</t>
  </si>
  <si>
    <t>Pozostała działalność</t>
  </si>
  <si>
    <t>Szkoły podstawowe</t>
  </si>
  <si>
    <t>Budżet Szkoły Podstawowej nr 1</t>
  </si>
  <si>
    <t>Rozdział</t>
  </si>
  <si>
    <t>Par.</t>
  </si>
  <si>
    <t>Nazwa paragrafu</t>
  </si>
  <si>
    <t>Kwota planu</t>
  </si>
  <si>
    <t>Budżet Szkoły Podstawowej nr 4</t>
  </si>
  <si>
    <t>Budżet Szkoły Podstawowej nr 5</t>
  </si>
  <si>
    <t>Oświata i wychowanie</t>
  </si>
  <si>
    <t>Załącznik Nr 8</t>
  </si>
  <si>
    <t>Przedszkole Nr 3</t>
  </si>
  <si>
    <t>Przedszkole Nr 4</t>
  </si>
  <si>
    <t>Przedszkole Nr 5</t>
  </si>
  <si>
    <t>Przedszkole Nr 7</t>
  </si>
  <si>
    <t>Załącznik Nr 6</t>
  </si>
  <si>
    <t>Przedszkole Nr 6</t>
  </si>
  <si>
    <t>Załącznik Nr 7</t>
  </si>
  <si>
    <t>Załącznik Nr 9</t>
  </si>
  <si>
    <t>Przedszkole Nr 8</t>
  </si>
  <si>
    <t>Urząd Miejski w Turku</t>
  </si>
  <si>
    <t>Dz.</t>
  </si>
  <si>
    <t>Rozdz.</t>
  </si>
  <si>
    <t>Nazwa działu</t>
  </si>
  <si>
    <t>Gospodarka mieszkaniowa</t>
  </si>
  <si>
    <t>Gospodarka gruntami i nieruchomościami</t>
  </si>
  <si>
    <t>Nazwa działu i rozdziału</t>
  </si>
  <si>
    <t>Kultura fizyczna i sport</t>
  </si>
  <si>
    <t>Drogi publiczne gminne</t>
  </si>
  <si>
    <t>Wydział Organizacyjny i Spraw Obywatelskich</t>
  </si>
  <si>
    <t>Nagrody i wydatki nie zaliczone do wynagrodzeń</t>
  </si>
  <si>
    <t>Wynagrodzenia osobowe pracowników</t>
  </si>
  <si>
    <t>Dodatkowe wynagrodzenia roczne</t>
  </si>
  <si>
    <t>Składki na ubezpieczenia społeczne</t>
  </si>
  <si>
    <t>Wpłaty na Państwowy Fundusz Rehabilitacji Osób</t>
  </si>
  <si>
    <t>Niepełnosprawnych</t>
  </si>
  <si>
    <t>Zakup materiałów i wyposażenia</t>
  </si>
  <si>
    <t>Zakup energii</t>
  </si>
  <si>
    <t>Zakup usług remontowych</t>
  </si>
  <si>
    <t>Zakup usług pozostałych</t>
  </si>
  <si>
    <t>Podróże służbowe krajowe</t>
  </si>
  <si>
    <t>Różne składki i opłaty</t>
  </si>
  <si>
    <t>Odpisy na zakładowy fundusz świadczeń socjalnych</t>
  </si>
  <si>
    <t>Edukacyjna opieka wychowawcza</t>
  </si>
  <si>
    <t>Świetlice szkolne</t>
  </si>
  <si>
    <t>Zakup środków żywności</t>
  </si>
  <si>
    <t>Różne wydatki na rzecz osób fizycznych</t>
  </si>
  <si>
    <t>Ośrodki pomocy społecznej</t>
  </si>
  <si>
    <t>Kultura i ochrona dziedzictwa narodowego</t>
  </si>
  <si>
    <t>Podatek od nieruchomości</t>
  </si>
  <si>
    <t>010</t>
  </si>
  <si>
    <t>700</t>
  </si>
  <si>
    <t>70005</t>
  </si>
  <si>
    <t>600</t>
  </si>
  <si>
    <t>750</t>
  </si>
  <si>
    <t>900</t>
  </si>
  <si>
    <t>921</t>
  </si>
  <si>
    <t>926</t>
  </si>
  <si>
    <t>Transport i łączność</t>
  </si>
  <si>
    <t>75022</t>
  </si>
  <si>
    <t>75023</t>
  </si>
  <si>
    <t>Urzędy gmin/miast i miast na prawach powiatu</t>
  </si>
  <si>
    <t>Podróże służbowe zagraniczne</t>
  </si>
  <si>
    <t>Odpisy na zakładowy fundusz świadczeń socjaln.</t>
  </si>
  <si>
    <t>Wydatki na zakupy inwestycujne jednostek budż.</t>
  </si>
  <si>
    <t>75095</t>
  </si>
  <si>
    <t>Administracja publiczna / zadania własne/</t>
  </si>
  <si>
    <t>75011</t>
  </si>
  <si>
    <t xml:space="preserve"> </t>
  </si>
  <si>
    <t>60016</t>
  </si>
  <si>
    <t>Transport i łączność / zadania własne/</t>
  </si>
  <si>
    <t>751</t>
  </si>
  <si>
    <t>75101</t>
  </si>
  <si>
    <t>Urzedy naczelnych organów władzy państwowej</t>
  </si>
  <si>
    <t>kontroli i ochrony prawa</t>
  </si>
  <si>
    <t>Gospodarka komunalna i ochrona środowiska</t>
  </si>
  <si>
    <t>90003</t>
  </si>
  <si>
    <t>Oczyszczanie miast i wsi</t>
  </si>
  <si>
    <t>90004</t>
  </si>
  <si>
    <t>Utrzymanie zieleni w miastach i gminach</t>
  </si>
  <si>
    <t>90013</t>
  </si>
  <si>
    <t>Schroniska dla zwierzat</t>
  </si>
  <si>
    <t>Zakup usłu pozostałych</t>
  </si>
  <si>
    <t>90015</t>
  </si>
  <si>
    <t>Oświetlenie ulic,placów i dróg</t>
  </si>
  <si>
    <t>Wpływy z usług</t>
  </si>
  <si>
    <t xml:space="preserve"> § </t>
  </si>
  <si>
    <t xml:space="preserve">  Wyszczególnienie    </t>
  </si>
  <si>
    <t>3</t>
  </si>
  <si>
    <t xml:space="preserve">GOSPODARKA MIESZKANIOWA  </t>
  </si>
  <si>
    <t>Dochody z najmu i dzierżawy składników majątkowych</t>
  </si>
  <si>
    <t>ADMINISTRACJA PUBLICZNA</t>
  </si>
  <si>
    <t>Wpływy z podatku dochodowego od osób fizycznych</t>
  </si>
  <si>
    <t>fizycznych,opłacanych w formie karty podatkowej</t>
  </si>
  <si>
    <t>Wpływy z podatku rolnego,podatku leśnego, podatku</t>
  </si>
  <si>
    <t>Wpływy z opłaty skarbowej</t>
  </si>
  <si>
    <t>RÓŻNE ROZLICZENIA</t>
  </si>
  <si>
    <t>Część oświatowa subwencji ogółnej dla jednostek</t>
  </si>
  <si>
    <t>samorządu terytorialnego</t>
  </si>
  <si>
    <t>Subwencje ogólne z budżetu państwa</t>
  </si>
  <si>
    <t>Różne rozliczenia finansowe</t>
  </si>
  <si>
    <t>Urzędy wojewódzkie</t>
  </si>
  <si>
    <t>Dotacje celowe otrzymane z budżetu państwa na realizację</t>
  </si>
  <si>
    <t>zadań bieżących z zakresu administracji rzadowej oraz</t>
  </si>
  <si>
    <t>innych zadań zleconych gminie /zwiazkom gmin/ ustawami</t>
  </si>
  <si>
    <t>Urzedy naczelnych organów władzy państwowej, kontroli</t>
  </si>
  <si>
    <t>i ochrony prawa</t>
  </si>
  <si>
    <t>D O C H O D Y  /Urząd Miejski/</t>
  </si>
  <si>
    <t xml:space="preserve">Kwota planu </t>
  </si>
  <si>
    <t>Wpływy z różnych dochodów</t>
  </si>
  <si>
    <t xml:space="preserve">Składki na ubezpieczenie zdrowotne opłacane za osoby </t>
  </si>
  <si>
    <t xml:space="preserve">Zakup usług pozostałych </t>
  </si>
  <si>
    <t>ROLNICTWO I ŁOWIECTWO</t>
  </si>
  <si>
    <t>60017</t>
  </si>
  <si>
    <t xml:space="preserve">Drogi wewnętrzne </t>
  </si>
  <si>
    <t>710</t>
  </si>
  <si>
    <t>Działalność usługowa</t>
  </si>
  <si>
    <t>Załącznik Nr 1</t>
  </si>
  <si>
    <t>Skarbu Państwa, jednostek  samorzadu terytorialnego lub</t>
  </si>
  <si>
    <t xml:space="preserve">innych jednostek zaliczonych do sektora finansów </t>
  </si>
  <si>
    <t>publicznych oraz innych umów o podobnym charakterze</t>
  </si>
  <si>
    <t>URZĘDY NACZELNYCH ORGANÓW WŁADZY PAŃSTW.</t>
  </si>
  <si>
    <t>KONTROLI I OCHRONY PRAWA ORAZ SĄDOWNICTWA</t>
  </si>
  <si>
    <t>Urzędy naczelnych organów władzy państw.,</t>
  </si>
  <si>
    <t>kontroli i ochrony prawa oraz sądownictwa</t>
  </si>
  <si>
    <t>Urzędy gmin/miast i miast na prawach powiatu/</t>
  </si>
  <si>
    <t>Wpływy z innych opłat stanowiących dochody jednostek</t>
  </si>
  <si>
    <t>samorządu terytprialnego na podstawie ustaw</t>
  </si>
  <si>
    <t>Dokształcanie i doskonalenie nauczycieli</t>
  </si>
  <si>
    <t>Wpływy z opłat za zezwolenia na sprzedaż alkoholu</t>
  </si>
  <si>
    <t xml:space="preserve">Ośrodki wsparcia </t>
  </si>
  <si>
    <t xml:space="preserve">Przedszkola </t>
  </si>
  <si>
    <t>Burmistrza Miasta Turku</t>
  </si>
  <si>
    <t xml:space="preserve">Administracja publiczna </t>
  </si>
  <si>
    <t>71095</t>
  </si>
  <si>
    <t>DOCHODY OD OSÓB PRAWNYCH,OD OSÓB FIZYCZNYCH</t>
  </si>
  <si>
    <t xml:space="preserve">I OD INNYCH JEDNOSTEK NIE POSIADAJĄCYCH </t>
  </si>
  <si>
    <t>OSOBOWOŚCI PRAWNEJ ORAZ WYDATKI ZWIĄZANE</t>
  </si>
  <si>
    <t>Z ICH POBOREM</t>
  </si>
  <si>
    <t>0830</t>
  </si>
  <si>
    <t>0470</t>
  </si>
  <si>
    <t>0750</t>
  </si>
  <si>
    <t>0770</t>
  </si>
  <si>
    <t>0920</t>
  </si>
  <si>
    <t>0970</t>
  </si>
  <si>
    <t>0350</t>
  </si>
  <si>
    <t>0310</t>
  </si>
  <si>
    <t>0320</t>
  </si>
  <si>
    <t>0340</t>
  </si>
  <si>
    <t>0500</t>
  </si>
  <si>
    <t>0910</t>
  </si>
  <si>
    <t>0330</t>
  </si>
  <si>
    <t>0360</t>
  </si>
  <si>
    <t>0410</t>
  </si>
  <si>
    <t>0480</t>
  </si>
  <si>
    <t>0010</t>
  </si>
  <si>
    <t>0020</t>
  </si>
  <si>
    <t>2920</t>
  </si>
  <si>
    <t>2010</t>
  </si>
  <si>
    <t>POMOC  SPOŁECZNA</t>
  </si>
  <si>
    <t>71004</t>
  </si>
  <si>
    <t>Plany zagospodarowania przestrzennego</t>
  </si>
  <si>
    <t>2030</t>
  </si>
  <si>
    <t>własnych zadań bieżących gmin/związków gmin/</t>
  </si>
  <si>
    <t>Różne opłaty i składki</t>
  </si>
  <si>
    <t>2360</t>
  </si>
  <si>
    <t xml:space="preserve">Dochody jednostek samorzadu terytorialnego związane z </t>
  </si>
  <si>
    <t>innych zadań zleconych ustawami</t>
  </si>
  <si>
    <t xml:space="preserve">od czynności cywilnoprawnych, podatków i opłat lokalnych  </t>
  </si>
  <si>
    <t>od osób prawnych i innych jednostek organizacyjnych</t>
  </si>
  <si>
    <t>Wpływy z podatku rolnego,podatku leśnego, podatku od</t>
  </si>
  <si>
    <t>spadków i darowizn, podatku od czynności cywilnoprawnych</t>
  </si>
  <si>
    <t>oraz podatków i opłat lokalnych od osób fizycznych</t>
  </si>
  <si>
    <t>0490</t>
  </si>
  <si>
    <t>Stypendia dla uczniów</t>
  </si>
  <si>
    <t>Wynagrodzenia bezosobowe</t>
  </si>
  <si>
    <t>Załącznik nr 2</t>
  </si>
  <si>
    <t>Załącznik nr 3</t>
  </si>
  <si>
    <t>Załącznik Nr 5</t>
  </si>
  <si>
    <t>Administracja publiczna / zadania zlecone/</t>
  </si>
  <si>
    <t>0760</t>
  </si>
  <si>
    <t>Opłaty na rzecz budżetu państwa</t>
  </si>
  <si>
    <t>ubezpieczenia emerytalne i rentowe</t>
  </si>
  <si>
    <t>terytorialnego</t>
  </si>
  <si>
    <t xml:space="preserve"> Dochody gminy</t>
  </si>
  <si>
    <t xml:space="preserve"> w tym:</t>
  </si>
  <si>
    <t>Wydatki inwestycyjne jednostek budżetowych</t>
  </si>
  <si>
    <t>Zakup usług zdrowotnych</t>
  </si>
  <si>
    <t xml:space="preserve">Szkolenie pracowników niebędących członkami służby </t>
  </si>
  <si>
    <t xml:space="preserve">cywilnej </t>
  </si>
  <si>
    <t>Rady gmin /miast i miast na prawach powiatu/</t>
  </si>
  <si>
    <t>Podatek od towarów i usług /VAT/</t>
  </si>
  <si>
    <t>Szkolenia pracowników niebędących członkami</t>
  </si>
  <si>
    <t>korpusu służby cywilnej</t>
  </si>
  <si>
    <t>Załącznik Nr 18</t>
  </si>
  <si>
    <t>Gospodarka i komunalna i ochrona srodowiska</t>
  </si>
  <si>
    <t xml:space="preserve">Zasądzone renty </t>
  </si>
  <si>
    <t>i pomieszczenia garażowe</t>
  </si>
  <si>
    <t>finansów publicznych</t>
  </si>
  <si>
    <t>0690</t>
  </si>
  <si>
    <t>Wpływy z różnych opłat</t>
  </si>
  <si>
    <t>Wpływy z innych lokalnych opłat pobieranych przez jednostki</t>
  </si>
  <si>
    <t>samorzadu terytorialnego na podstawie odrębnych ustaw</t>
  </si>
  <si>
    <t>Zakup usług obejmujących wykonanie ekspertyz, analiz</t>
  </si>
  <si>
    <t>i opinii</t>
  </si>
  <si>
    <t xml:space="preserve">Zakup usług remontowych </t>
  </si>
  <si>
    <t>fizycznych</t>
  </si>
  <si>
    <t xml:space="preserve">Opłaty za administrowanie i czynsze za budynki, lokale </t>
  </si>
  <si>
    <t>Koszty postępowania sadowego i prokuratorskiego</t>
  </si>
  <si>
    <t>90095</t>
  </si>
  <si>
    <t xml:space="preserve">Świadczenia rodzinne, świadczenia z funduszu  </t>
  </si>
  <si>
    <t xml:space="preserve">alimentacyjnego oraz składki na ubezpieczenia emerytalne </t>
  </si>
  <si>
    <t>i rentowe z ubezpieczenia społecznego</t>
  </si>
  <si>
    <t>Wpłaty na Państwowy Fundusz Rehabilitacji Osób Niepełnospraw.</t>
  </si>
  <si>
    <t>Obiekty sportowe</t>
  </si>
  <si>
    <t>Szkolenia pracowników niebędących członkami korpusu sł.cywil.</t>
  </si>
  <si>
    <t>Szkolenia pracowników niebędących członk. korpusu służb. cyw.</t>
  </si>
  <si>
    <t>92601</t>
  </si>
  <si>
    <t>Zasiłki stałe</t>
  </si>
  <si>
    <t>Część rónoważąca subwencji ogólnej dla gmin</t>
  </si>
  <si>
    <t xml:space="preserve">Wydział Inwestycji </t>
  </si>
  <si>
    <t>0900</t>
  </si>
  <si>
    <t xml:space="preserve">realizacją zadań z zakresu administracji rzadowej oraz </t>
  </si>
  <si>
    <t>2910</t>
  </si>
  <si>
    <t>GOSPODARKA KOMUNALNA I OCHRONA ŚRODOWISKA</t>
  </si>
  <si>
    <t xml:space="preserve">Kary i odszkodowania wypłacwane na rzecz osób </t>
  </si>
  <si>
    <t xml:space="preserve">procedur, o których mowa w art. 184 ustawy, pobranych </t>
  </si>
  <si>
    <t>nienaleznie lub w nadmiernej wysokości</t>
  </si>
  <si>
    <t>Wywy ze zwrotów dotacji oraz płatności, w tym</t>
  </si>
  <si>
    <t xml:space="preserve">wykorzystanych niezgodnie z przeznaczeniem lub </t>
  </si>
  <si>
    <t xml:space="preserve">Opłaty z tytułu zakupu usług telekomunikacyjnych </t>
  </si>
  <si>
    <t>Stołówki szkolne i przedszkolne</t>
  </si>
  <si>
    <t>OŚWIATA I WYCHOWANIE</t>
  </si>
  <si>
    <t xml:space="preserve">Wpływy i wydatki związane z gromadzeniem środków z opłat </t>
  </si>
  <si>
    <t>i kar za korzystanie ze środowiska</t>
  </si>
  <si>
    <t>Usługi opiekuńcze i specjalistyczne usługi opiekuńcze</t>
  </si>
  <si>
    <t>Przedszkola</t>
  </si>
  <si>
    <t>90002</t>
  </si>
  <si>
    <t>Gospodarka odpadami</t>
  </si>
  <si>
    <t>Dotacje celowe z budżetu jednostki samorzadu</t>
  </si>
  <si>
    <t>terytorialnego, udzielone w trybie art..221 ustawy, na</t>
  </si>
  <si>
    <t>finansowanie lub dofinansowanie zadań zleconych do</t>
  </si>
  <si>
    <t>relizacji organizacjom prowadzacym działalność pożytku</t>
  </si>
  <si>
    <t>publicznego</t>
  </si>
  <si>
    <t xml:space="preserve">Wpływy z tytułu odpłatnego nabycia prawa własności oraz </t>
  </si>
  <si>
    <t>prawa uzytkowania wieczystego nieruchomosci</t>
  </si>
  <si>
    <t>2310</t>
  </si>
  <si>
    <t>Dotacje celowe otrzymane z  gminy na zadania bieżące</t>
  </si>
  <si>
    <t>realizowane na podstawie porozumień /umów/ między</t>
  </si>
  <si>
    <t>jednostkami samorzadu terytorialnego</t>
  </si>
  <si>
    <t>Wpływy z tytułu przekształcenia prawa użytkowania wiczyst.</t>
  </si>
  <si>
    <t>przysługującego osobom fizycznym w prawo własności</t>
  </si>
  <si>
    <t>Wydatki na zakup i objęcie akcji, wniesienie wkładów do</t>
  </si>
  <si>
    <t>Drogi wewnętrzne</t>
  </si>
  <si>
    <t xml:space="preserve">spółek prawa handlowego oraz na uzupełnienie funduszy </t>
  </si>
  <si>
    <t xml:space="preserve">Gospodarka odpadami  </t>
  </si>
  <si>
    <t>PRZETWÓRSTWO PRZEMYSŁOWE</t>
  </si>
  <si>
    <t>Rozwój przedsiebiorczości</t>
  </si>
  <si>
    <t>statutowych banków państw. i innych instytucji finansow.</t>
  </si>
  <si>
    <t>Wpływy z opłat za trwały zarząd,użytkowanie i służebności</t>
  </si>
  <si>
    <t>0550</t>
  </si>
  <si>
    <t>Wpływy z opłat z tytułu u zytkowania wieczystego nieruchomości</t>
  </si>
  <si>
    <t>DZIAŁANOŚĆ USŁUGOWA</t>
  </si>
  <si>
    <t>Wpływy z najmu i dzierżawy składników majątkowych</t>
  </si>
  <si>
    <t>Wpływy z pozostałych odsetki</t>
  </si>
  <si>
    <t>Wpływy z podatku od działalności gospodarczej osób</t>
  </si>
  <si>
    <t>Wpływy z podatku od nieruchomości</t>
  </si>
  <si>
    <t>Wpływy z podatku rolnego</t>
  </si>
  <si>
    <t>Wpływy z podatku od środków transportowych</t>
  </si>
  <si>
    <t xml:space="preserve">Wpływy z podatku od czynności cywilnoprawnych </t>
  </si>
  <si>
    <t>i opłat</t>
  </si>
  <si>
    <t>Wpływy z odsetek od nieterminowych wpłat z tytułu podatków</t>
  </si>
  <si>
    <t>Wpływy z podatku leśnego</t>
  </si>
  <si>
    <t>Wpływy z podatku od spadków i darowizn</t>
  </si>
  <si>
    <t>Wpływy z podatku dochodowegu od osób prawnych</t>
  </si>
  <si>
    <t>Wpływy z pozostałych odsetek</t>
  </si>
  <si>
    <t xml:space="preserve">niwzgfodnie z przeznzczeniem lub wykorzystanych z naruszeniem </t>
  </si>
  <si>
    <t xml:space="preserve">Wpływy z odsetek od dotacji oraz płatności: wykorzystanych </t>
  </si>
  <si>
    <t>Gopspodarka odpadami</t>
  </si>
  <si>
    <t>Wydział  Mienia Komunalnego</t>
  </si>
  <si>
    <t>80149</t>
  </si>
  <si>
    <t>Wydział Inżynierii Miejskiej</t>
  </si>
  <si>
    <t>71035</t>
  </si>
  <si>
    <t>Cmentarze</t>
  </si>
  <si>
    <t>Zakup środków dydaktycznych i książek</t>
  </si>
  <si>
    <t xml:space="preserve">Realizacja zadań wymagajacych stosowania specjalnej organizacji </t>
  </si>
  <si>
    <t xml:space="preserve">nauki i medod pracy dla dzieci w przedszkolach, oddziałach </t>
  </si>
  <si>
    <t>przedszkolnych i innych formach wychowania przedszkolnego</t>
  </si>
  <si>
    <t xml:space="preserve">nauki i metod pracy dla dzieci i młodzieży w szkołach podstawowych </t>
  </si>
  <si>
    <t>gimnazjach, liceach ogólnokształcących, liceach profilowanych</t>
  </si>
  <si>
    <t>i szkołach zawodowych oraz szkołach artystycznych</t>
  </si>
  <si>
    <t xml:space="preserve">Szkolenie pracowników niebędących człon. służby cywil. </t>
  </si>
  <si>
    <t>Świadczenie wychowawcze</t>
  </si>
  <si>
    <t>2060</t>
  </si>
  <si>
    <t xml:space="preserve">Dotacje celowe otrzymane z budżetu państwa na zadania bieżące </t>
  </si>
  <si>
    <t xml:space="preserve"> z zakresu administracji rzadowej zlecone gminom /zwiazkom  </t>
  </si>
  <si>
    <t xml:space="preserve">gmin, zwiazkom powiatowo-gminnynm), zwiazane z realizacją </t>
  </si>
  <si>
    <t>w wychowaniu dzieci</t>
  </si>
  <si>
    <t xml:space="preserve">świadczenia wychowawczego stanowiącego pomoc państwa </t>
  </si>
  <si>
    <t>RODZINA</t>
  </si>
  <si>
    <t>92127</t>
  </si>
  <si>
    <t xml:space="preserve">Działalność dotycząca miejsc pamięci narodowej oraz </t>
  </si>
  <si>
    <t>ochrony pamięci walk i męczeństwa</t>
  </si>
  <si>
    <t>Pomoc materialna dla uczniów o charakterze socjalnym</t>
  </si>
  <si>
    <t>Wydatki osobowe nie zaliczone do wynagrodzeń</t>
  </si>
  <si>
    <t>Karta Dużej Rodziny</t>
  </si>
  <si>
    <t>Pomoc w zakresie dożywiania</t>
  </si>
  <si>
    <t xml:space="preserve">Opłaty na rzecz budżetów jednostek samorządu </t>
  </si>
  <si>
    <t>0630</t>
  </si>
  <si>
    <t>Wpływy z tytułu opłt i kosztów sądowych oraz innych opłat</t>
  </si>
  <si>
    <t>uiszczanych na rzecz Skarbu Państwa z tytułu postępowania</t>
  </si>
  <si>
    <t>sądowego i prokuratorskiego</t>
  </si>
  <si>
    <t>0640</t>
  </si>
  <si>
    <t>Wpływy z tytułu kosztów egzekucyjnych, opłaty komorniczej</t>
  </si>
  <si>
    <t>i kosztów upomnień</t>
  </si>
  <si>
    <t xml:space="preserve">Dotacje celowe otrzymane z budżetu państwa na realizację </t>
  </si>
  <si>
    <t xml:space="preserve">Wplaty gmin i powaitów na rzecz innych jednostek </t>
  </si>
  <si>
    <t>samorzadu terytorialnego oraz zwiazków gmin, zwiazków</t>
  </si>
  <si>
    <t>powiatowo - gminnych lub zwiazków powiatów na</t>
  </si>
  <si>
    <t>dofinsnowanie zadań bieżacych</t>
  </si>
  <si>
    <t>Załącznik Nr 18 do</t>
  </si>
  <si>
    <t>Pomoc materialna dla uczniów o charakterze motywacyjnym</t>
  </si>
  <si>
    <t>ustawy, pobranych nienależnie lub w nadmiernej wysokości</t>
  </si>
  <si>
    <t>90001</t>
  </si>
  <si>
    <t>Gospodarka ściekowa i ochrona wód</t>
  </si>
  <si>
    <t>Składki na ubezpieczenie zdrowotne opłacane za osoby pobierające</t>
  </si>
  <si>
    <t xml:space="preserve">niektóre świadczenia rodzinne, zgodnie z przepisami ustawy </t>
  </si>
  <si>
    <t>o świadczeniach rodzinnych oraz za osoby pobierające zasiłki dla</t>
  </si>
  <si>
    <t xml:space="preserve">opiekunów, zgodnie z przepisami ustawy z dnia 4 kwietnia 2014r. </t>
  </si>
  <si>
    <t>o ustaleniu i wypłacie zasdiłków dla opekunów</t>
  </si>
  <si>
    <t>wykorzystanych z naruszeniem procedur, o których mowa w art.184</t>
  </si>
  <si>
    <t>Opłaty na rzecz budżetów jednostek sdamorzadu</t>
  </si>
  <si>
    <t xml:space="preserve">Dotacje celowe z budżetu na finansowanie lub </t>
  </si>
  <si>
    <t xml:space="preserve">dofinansowanie kosztów realizacji inwestycji i zakupów </t>
  </si>
  <si>
    <t xml:space="preserve">nauki i metod pracy dla dzieci w przedszkolach, oddziałach </t>
  </si>
  <si>
    <t xml:space="preserve">pobierające niektóre świadczenia z pomocy społecznej oraz za </t>
  </si>
  <si>
    <t>osoby uczestniczące w zajęciach w centrum integracji społecznej</t>
  </si>
  <si>
    <t>Zasiłki okresowe, celowe i pomoc w naturze oraz składki na</t>
  </si>
  <si>
    <t>Wpaty na PPK finansowane przez podmiot zatrudniajacy</t>
  </si>
  <si>
    <t>System opieki nad dziećmi w wieku do lat 3</t>
  </si>
  <si>
    <t>6257</t>
  </si>
  <si>
    <t>Dotacja celowa w ramach programów finansowanych z udziałem</t>
  </si>
  <si>
    <t xml:space="preserve">środkó europejskich oraz środków, o których mowa w art.5 ust.3  </t>
  </si>
  <si>
    <t>pkt 5 lit. a i b ustawy, lub płatności w ramach budżetu środków</t>
  </si>
  <si>
    <t xml:space="preserve">europejskich, realizowanych przez jednostki samorządu </t>
  </si>
  <si>
    <t>6259</t>
  </si>
  <si>
    <t>Składki na Fundusz Pracy oraz Fundusz Solidarnościowy</t>
  </si>
  <si>
    <t>90005</t>
  </si>
  <si>
    <t>Ochrona powietrza atmosferycznego i klimatu</t>
  </si>
  <si>
    <t xml:space="preserve">inwestycyjnych jednostek niezaliczanych do sektora  </t>
  </si>
  <si>
    <t xml:space="preserve">Pozostałe podatki na rzecz budżetów jednostek </t>
  </si>
  <si>
    <t>samorzadfu terytorialnego</t>
  </si>
  <si>
    <t>TRANSPORT I ŁĄCZNOŚĆ</t>
  </si>
  <si>
    <t>Udziały gmin w podatkach stanowiacych  dochód budżetu państwa</t>
  </si>
  <si>
    <t>Wywy ze zwrotów dotacji oraz płatności, w tym wykorzystanych</t>
  </si>
  <si>
    <t>niezgodnie z przeznaczeniem lub  wykorzystanych</t>
  </si>
  <si>
    <t xml:space="preserve"> z naruszeniem procedur, o których mowa w art.. 184 ustawy,</t>
  </si>
  <si>
    <t>pobranych nienależnie lub w nadmiernej wysokości</t>
  </si>
  <si>
    <t xml:space="preserve">Środki z Funduszu Przeciwdziałania COVID-19 na finansowanie </t>
  </si>
  <si>
    <t>2460</t>
  </si>
  <si>
    <t xml:space="preserve">Środki otrzymane od pozostałych jednostek zaliczanych do sektora </t>
  </si>
  <si>
    <t>finansów publicznychna reliazacje zadań biezacych jednostek</t>
  </si>
  <si>
    <t>zaliczanych do sektora finansów publicznych</t>
  </si>
  <si>
    <t>Plan wydatków na rok 2022</t>
  </si>
  <si>
    <t>Plan dotacji na 2022r.</t>
  </si>
  <si>
    <t>Plan wydatków na 2022r.</t>
  </si>
  <si>
    <t>Plan wydatków na 2022.</t>
  </si>
  <si>
    <t>Plan 2022r.</t>
  </si>
  <si>
    <t>Wynagrodzenie osobowe nauczycieli</t>
  </si>
  <si>
    <t>Dodatkowe wynagrodzenie roczne nauczycieli</t>
  </si>
  <si>
    <t>Wynagrodzenia osobowe nauczycieli</t>
  </si>
  <si>
    <t>Dodatkowe wynagrodzenia roczne nauczycieli</t>
  </si>
  <si>
    <t xml:space="preserve">Składki na Fundusz Pracy </t>
  </si>
  <si>
    <t>Zakup pomocy naukowych, dydaktycznych i książek</t>
  </si>
  <si>
    <t>Wpłaty na PPK finansowane przez podmiot zatrudniający</t>
  </si>
  <si>
    <t>odpisy na zakładowy fund. św. socj.</t>
  </si>
  <si>
    <t xml:space="preserve">Wynagrodzenia osobowe nauczycieli </t>
  </si>
  <si>
    <t>Dodatkow3e wynagrodzenia roczne nauczycieli</t>
  </si>
  <si>
    <t>Płatne parkowanie</t>
  </si>
  <si>
    <t>Gospodarka mieszkaniowym zasoben gminy</t>
  </si>
  <si>
    <t>6090</t>
  </si>
  <si>
    <t xml:space="preserve">lub dofinansowanie  kosztów realizacji inwestycji i zakupów </t>
  </si>
  <si>
    <t>0430</t>
  </si>
  <si>
    <t>Wpływy z opłaty targowej</t>
  </si>
  <si>
    <t>Wpływy z rożnych rozliczeń</t>
  </si>
  <si>
    <t>0270</t>
  </si>
  <si>
    <t>Wpływy z częsci opłaty za zezwolenie na sprzedaż napojów</t>
  </si>
  <si>
    <t>alkoholowych w obrocie hurtowym</t>
  </si>
  <si>
    <t>60019</t>
  </si>
  <si>
    <t>60020</t>
  </si>
  <si>
    <t>Funkcjonowanie przystanków komunikacyjnych</t>
  </si>
  <si>
    <t>70007</t>
  </si>
  <si>
    <t>Gospodarowanie mieszkaniowym zasobem gminy</t>
  </si>
  <si>
    <t>/lokale komunalne użytkowe/</t>
  </si>
  <si>
    <t>- Inkubator</t>
  </si>
  <si>
    <t>do Zmiany Klimatu/</t>
  </si>
  <si>
    <t>inwestycyjnych zwiazanych z przeciwdziałaniem COVID-19</t>
  </si>
  <si>
    <t>-Czyste powietrze</t>
  </si>
  <si>
    <t>Dodatki  mieszkaniowe</t>
  </si>
  <si>
    <t>6350</t>
  </si>
  <si>
    <t xml:space="preserve">Środki otrzymane z państwowych funduszy celowwych na </t>
  </si>
  <si>
    <t>finansowanie lub dofinansowanie kosztów realizacji inwestycji</t>
  </si>
  <si>
    <t>i zakupów inwestycyjnych jednostek sektora finansów publicznych</t>
  </si>
  <si>
    <t xml:space="preserve">OCHRONA ZDROWIA </t>
  </si>
  <si>
    <t>Pozostała działaność</t>
  </si>
  <si>
    <t>2180</t>
  </si>
  <si>
    <t>lub dofinansowanie  realizacji zadań zwiazanych z przeciwdziałaniem</t>
  </si>
  <si>
    <t>COVID-19</t>
  </si>
  <si>
    <t>Pozostałe zadania zwiazane z gospodarką odpadami</t>
  </si>
  <si>
    <t>2020</t>
  </si>
  <si>
    <t xml:space="preserve">Dotacja celowa otrzymana z budżetu państwa na zadania bieżące </t>
  </si>
  <si>
    <t xml:space="preserve">realizowane przez gminę na podstawie porozumień z organami </t>
  </si>
  <si>
    <t>administracji rządowej</t>
  </si>
  <si>
    <t>Cmentarze - porozumnienie</t>
  </si>
  <si>
    <t>2700</t>
  </si>
  <si>
    <t xml:space="preserve">Środki na dofinansowanie własnych zadań bieżacych gmin, powiatów </t>
  </si>
  <si>
    <t>/zwiazków gmin, zwiazków powiatowo-gminnych, zwiazków powiatów)</t>
  </si>
  <si>
    <t>samorzadów województw, pozyskane z innych źródeł</t>
  </si>
  <si>
    <t>2057</t>
  </si>
  <si>
    <t>- Cyfrowa Gmina</t>
  </si>
  <si>
    <t>01095</t>
  </si>
  <si>
    <t>- środki z Funduszu Pomocy</t>
  </si>
  <si>
    <t>Szkoły podstawowe - Pomoc obywatelom Ukrainy</t>
  </si>
  <si>
    <t>Przedszkola - Pomoc obywatelom Ukrainy</t>
  </si>
  <si>
    <t>Usuwanie skutków klęsk żywiołowych</t>
  </si>
  <si>
    <t xml:space="preserve">Pozostała działalność /Miejski Plan Adaptacji </t>
  </si>
  <si>
    <t>Urzędy wojewódzkie - Fundusz Pomocy</t>
  </si>
  <si>
    <t>Wpływy z odsetek od nieterminowych wpłat z tytułu podatków i opłat</t>
  </si>
  <si>
    <t>Szkoły podstwowe</t>
  </si>
  <si>
    <t>POZOSTAŁE ZADANIA W ZAKRESIE POLITYKI SPOŁECZNEJ</t>
  </si>
  <si>
    <t>do Zarządzenia Nr 87/22</t>
  </si>
  <si>
    <t>z dnia 27.05.2022 r.</t>
  </si>
  <si>
    <t>z dnia 27.05.2022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</si>
</sst>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#,##0.0"/>
    <numFmt numFmtId="166" formatCode="#,##0.000"/>
    <numFmt numFmtId="167" formatCode="_-* #,##0.0\ _z_ł_-;\-* #,##0.0\ _z_ł_-;_-* &quot;-&quot;??\ _z_ł_-;_-@_-"/>
    <numFmt numFmtId="168" formatCode="_-* #,##0\ _z_ł_-;\-* #,##0\ _z_ł_-;_-* &quot;-&quot;??\ _z_ł_-;_-@_-"/>
    <numFmt numFmtId="169" formatCode="_-* #,##0.000\ _z_ł_-;\-* #,##0.000\ _z_ł_-;_-* &quot;-&quot;??\ _z_ł_-;_-@_-"/>
    <numFmt numFmtId="170" formatCode="\5\40\.000.00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[$€-2]\ #,##0.00_);[Red]\([$€-2]\ #,##0.00\)"/>
  </numFmts>
  <fonts count="46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2"/>
      <name val="Arial CE"/>
      <family val="2"/>
    </font>
    <font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Border="1" applyAlignment="1">
      <alignment horizontal="center"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3" fontId="0" fillId="0" borderId="0" xfId="0" applyNumberFormat="1" applyBorder="1" applyAlignment="1">
      <alignment/>
    </xf>
    <xf numFmtId="3" fontId="0" fillId="0" borderId="0" xfId="0" applyNumberForma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Alignment="1">
      <alignment horizontal="left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1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3" fontId="0" fillId="0" borderId="13" xfId="0" applyNumberFormat="1" applyBorder="1" applyAlignment="1">
      <alignment horizontal="center"/>
    </xf>
    <xf numFmtId="49" fontId="0" fillId="0" borderId="0" xfId="0" applyNumberFormat="1" applyBorder="1" applyAlignment="1">
      <alignment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2" xfId="0" applyBorder="1" applyAlignment="1">
      <alignment horizontal="center"/>
    </xf>
    <xf numFmtId="49" fontId="0" fillId="0" borderId="15" xfId="0" applyNumberForma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49" fontId="0" fillId="0" borderId="16" xfId="0" applyNumberFormat="1" applyBorder="1" applyAlignment="1">
      <alignment/>
    </xf>
    <xf numFmtId="49" fontId="0" fillId="0" borderId="12" xfId="0" applyNumberFormat="1" applyBorder="1" applyAlignment="1">
      <alignment/>
    </xf>
    <xf numFmtId="49" fontId="0" fillId="0" borderId="15" xfId="0" applyNumberFormat="1" applyBorder="1" applyAlignment="1">
      <alignment/>
    </xf>
    <xf numFmtId="49" fontId="0" fillId="0" borderId="17" xfId="0" applyNumberForma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16" xfId="0" applyNumberFormat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49" fontId="0" fillId="0" borderId="0" xfId="0" applyNumberFormat="1" applyAlignment="1">
      <alignment/>
    </xf>
    <xf numFmtId="49" fontId="0" fillId="0" borderId="14" xfId="0" applyNumberFormat="1" applyBorder="1" applyAlignment="1">
      <alignment horizontal="center"/>
    </xf>
    <xf numFmtId="49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49" fontId="0" fillId="0" borderId="15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0" fontId="0" fillId="0" borderId="14" xfId="0" applyBorder="1" applyAlignment="1">
      <alignment horizontal="left"/>
    </xf>
    <xf numFmtId="0" fontId="1" fillId="0" borderId="14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ill="1" applyBorder="1" applyAlignment="1">
      <alignment/>
    </xf>
    <xf numFmtId="0" fontId="1" fillId="0" borderId="12" xfId="0" applyFont="1" applyBorder="1" applyAlignment="1">
      <alignment horizontal="left"/>
    </xf>
    <xf numFmtId="49" fontId="1" fillId="0" borderId="15" xfId="0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center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49" fontId="1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 horizontal="center"/>
    </xf>
    <xf numFmtId="49" fontId="0" fillId="0" borderId="0" xfId="0" applyNumberFormat="1" applyFill="1" applyBorder="1" applyAlignment="1">
      <alignment/>
    </xf>
    <xf numFmtId="49" fontId="0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49" fontId="0" fillId="0" borderId="15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4" fontId="5" fillId="0" borderId="0" xfId="0" applyNumberFormat="1" applyFont="1" applyAlignment="1">
      <alignment horizontal="left"/>
    </xf>
    <xf numFmtId="4" fontId="0" fillId="0" borderId="0" xfId="0" applyNumberFormat="1" applyAlignment="1">
      <alignment/>
    </xf>
    <xf numFmtId="4" fontId="0" fillId="0" borderId="14" xfId="0" applyNumberFormat="1" applyBorder="1" applyAlignment="1">
      <alignment/>
    </xf>
    <xf numFmtId="4" fontId="0" fillId="0" borderId="0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1" fillId="0" borderId="12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1" fillId="0" borderId="0" xfId="0" applyNumberFormat="1" applyFont="1" applyBorder="1" applyAlignment="1">
      <alignment horizontal="right"/>
    </xf>
    <xf numFmtId="4" fontId="0" fillId="0" borderId="0" xfId="0" applyNumberFormat="1" applyFont="1" applyBorder="1" applyAlignment="1">
      <alignment horizontal="right"/>
    </xf>
    <xf numFmtId="4" fontId="0" fillId="0" borderId="0" xfId="0" applyNumberFormat="1" applyAlignment="1">
      <alignment horizontal="right"/>
    </xf>
    <xf numFmtId="4" fontId="0" fillId="0" borderId="0" xfId="0" applyNumberFormat="1" applyBorder="1" applyAlignment="1">
      <alignment horizontal="right"/>
    </xf>
    <xf numFmtId="4" fontId="0" fillId="0" borderId="14" xfId="0" applyNumberFormat="1" applyBorder="1" applyAlignment="1">
      <alignment horizontal="right"/>
    </xf>
    <xf numFmtId="4" fontId="0" fillId="0" borderId="0" xfId="0" applyNumberFormat="1" applyBorder="1" applyAlignment="1">
      <alignment/>
    </xf>
    <xf numFmtId="4" fontId="0" fillId="0" borderId="0" xfId="0" applyNumberFormat="1" applyFont="1" applyBorder="1" applyAlignment="1">
      <alignment horizontal="right"/>
    </xf>
    <xf numFmtId="4" fontId="1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0" fillId="0" borderId="18" xfId="0" applyNumberFormat="1" applyBorder="1" applyAlignment="1">
      <alignment horizontal="left"/>
    </xf>
    <xf numFmtId="4" fontId="0" fillId="0" borderId="19" xfId="0" applyNumberFormat="1" applyBorder="1" applyAlignment="1">
      <alignment/>
    </xf>
    <xf numFmtId="4" fontId="0" fillId="0" borderId="13" xfId="0" applyNumberFormat="1" applyBorder="1" applyAlignment="1">
      <alignment horizontal="center"/>
    </xf>
    <xf numFmtId="4" fontId="1" fillId="0" borderId="19" xfId="0" applyNumberFormat="1" applyFont="1" applyBorder="1" applyAlignment="1">
      <alignment/>
    </xf>
    <xf numFmtId="4" fontId="0" fillId="0" borderId="19" xfId="0" applyNumberFormat="1" applyFont="1" applyBorder="1" applyAlignment="1">
      <alignment/>
    </xf>
    <xf numFmtId="4" fontId="1" fillId="0" borderId="19" xfId="0" applyNumberFormat="1" applyFont="1" applyBorder="1" applyAlignment="1">
      <alignment/>
    </xf>
    <xf numFmtId="4" fontId="0" fillId="0" borderId="19" xfId="0" applyNumberFormat="1" applyFont="1" applyBorder="1" applyAlignment="1">
      <alignment/>
    </xf>
    <xf numFmtId="4" fontId="1" fillId="0" borderId="19" xfId="0" applyNumberFormat="1" applyFont="1" applyBorder="1" applyAlignment="1">
      <alignment horizontal="right"/>
    </xf>
    <xf numFmtId="4" fontId="0" fillId="0" borderId="19" xfId="0" applyNumberFormat="1" applyBorder="1" applyAlignment="1">
      <alignment horizontal="right"/>
    </xf>
    <xf numFmtId="4" fontId="0" fillId="0" borderId="19" xfId="0" applyNumberFormat="1" applyBorder="1" applyAlignment="1">
      <alignment horizontal="left"/>
    </xf>
    <xf numFmtId="4" fontId="1" fillId="0" borderId="19" xfId="0" applyNumberFormat="1" applyFont="1" applyBorder="1" applyAlignment="1">
      <alignment horizontal="right"/>
    </xf>
    <xf numFmtId="4" fontId="0" fillId="0" borderId="19" xfId="0" applyNumberFormat="1" applyFont="1" applyBorder="1" applyAlignment="1">
      <alignment horizontal="right"/>
    </xf>
    <xf numFmtId="4" fontId="0" fillId="0" borderId="19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4" fontId="0" fillId="0" borderId="14" xfId="0" applyNumberForma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4" fontId="0" fillId="0" borderId="14" xfId="0" applyNumberFormat="1" applyFont="1" applyBorder="1" applyAlignment="1">
      <alignment horizontal="right"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49" fontId="9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4" fontId="8" fillId="0" borderId="0" xfId="0" applyNumberFormat="1" applyFont="1" applyBorder="1" applyAlignment="1">
      <alignment horizontal="left"/>
    </xf>
    <xf numFmtId="0" fontId="10" fillId="0" borderId="0" xfId="0" applyFont="1" applyFill="1" applyBorder="1" applyAlignment="1">
      <alignment/>
    </xf>
    <xf numFmtId="49" fontId="0" fillId="0" borderId="0" xfId="0" applyNumberFormat="1" applyFont="1" applyAlignment="1">
      <alignment horizontal="center"/>
    </xf>
    <xf numFmtId="49" fontId="0" fillId="0" borderId="15" xfId="0" applyNumberFormat="1" applyFont="1" applyBorder="1" applyAlignment="1">
      <alignment horizontal="center"/>
    </xf>
    <xf numFmtId="49" fontId="0" fillId="0" borderId="14" xfId="0" applyNumberFormat="1" applyBorder="1" applyAlignment="1">
      <alignment/>
    </xf>
    <xf numFmtId="4" fontId="0" fillId="0" borderId="0" xfId="0" applyNumberFormat="1" applyFont="1" applyBorder="1" applyAlignment="1">
      <alignment/>
    </xf>
    <xf numFmtId="49" fontId="10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3" fontId="1" fillId="0" borderId="0" xfId="0" applyNumberFormat="1" applyFont="1" applyAlignment="1">
      <alignment/>
    </xf>
    <xf numFmtId="49" fontId="0" fillId="0" borderId="0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4" fontId="1" fillId="0" borderId="0" xfId="0" applyNumberFormat="1" applyFont="1" applyAlignment="1">
      <alignment horizontal="right"/>
    </xf>
    <xf numFmtId="4" fontId="1" fillId="0" borderId="0" xfId="0" applyNumberFormat="1" applyFont="1" applyBorder="1" applyAlignment="1">
      <alignment horizontal="right"/>
    </xf>
    <xf numFmtId="0" fontId="1" fillId="0" borderId="0" xfId="0" applyFont="1" applyAlignment="1">
      <alignment horizontal="left"/>
    </xf>
    <xf numFmtId="0" fontId="8" fillId="0" borderId="0" xfId="0" applyFont="1" applyFill="1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4" fontId="0" fillId="0" borderId="0" xfId="0" applyNumberFormat="1" applyBorder="1" applyAlignment="1">
      <alignment horizontal="right" vertical="center"/>
    </xf>
    <xf numFmtId="0" fontId="0" fillId="0" borderId="0" xfId="0" applyFont="1" applyBorder="1" applyAlignment="1">
      <alignment/>
    </xf>
    <xf numFmtId="4" fontId="0" fillId="0" borderId="0" xfId="0" applyNumberFormat="1" applyFont="1" applyAlignment="1">
      <alignment horizontal="right"/>
    </xf>
    <xf numFmtId="49" fontId="1" fillId="0" borderId="0" xfId="0" applyNumberFormat="1" applyFont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23"/>
  <sheetViews>
    <sheetView zoomScale="136" zoomScaleNormal="136" workbookViewId="0" topLeftCell="A401">
      <selection activeCell="D283" sqref="D283"/>
    </sheetView>
  </sheetViews>
  <sheetFormatPr defaultColWidth="9.00390625" defaultRowHeight="12.75"/>
  <cols>
    <col min="1" max="1" width="4.875" style="6" customWidth="1"/>
    <col min="2" max="2" width="7.25390625" style="6" customWidth="1"/>
    <col min="3" max="3" width="5.75390625" style="6" customWidth="1"/>
    <col min="4" max="4" width="63.00390625" style="0" customWidth="1"/>
    <col min="5" max="5" width="21.625" style="71" customWidth="1"/>
    <col min="6" max="6" width="6.625" style="0" customWidth="1"/>
    <col min="8" max="8" width="11.75390625" style="0" bestFit="1" customWidth="1"/>
  </cols>
  <sheetData>
    <row r="1" ht="12.75">
      <c r="E1" s="71" t="s">
        <v>118</v>
      </c>
    </row>
    <row r="2" spans="4:5" ht="12.75">
      <c r="D2" s="7" t="s">
        <v>364</v>
      </c>
      <c r="E2" s="71" t="s">
        <v>431</v>
      </c>
    </row>
    <row r="3" spans="4:5" ht="12.75">
      <c r="D3" s="6" t="s">
        <v>3</v>
      </c>
      <c r="E3" s="71" t="s">
        <v>133</v>
      </c>
    </row>
    <row r="4" spans="4:5" ht="12.75">
      <c r="D4" s="6"/>
      <c r="E4" s="72" t="s">
        <v>432</v>
      </c>
    </row>
    <row r="5" spans="1:5" ht="12.75">
      <c r="A5" s="1" t="s">
        <v>0</v>
      </c>
      <c r="B5" s="1" t="s">
        <v>4</v>
      </c>
      <c r="C5" s="1" t="s">
        <v>5</v>
      </c>
      <c r="D5" s="1" t="s">
        <v>6</v>
      </c>
      <c r="E5" s="74" t="s">
        <v>109</v>
      </c>
    </row>
    <row r="6" spans="1:5" ht="12.75">
      <c r="A6" s="7">
        <v>801</v>
      </c>
      <c r="B6" s="7"/>
      <c r="C6" s="7"/>
      <c r="D6" s="5" t="s">
        <v>10</v>
      </c>
      <c r="E6" s="84">
        <f>SUM(E7+E51+E56+E68+E37+E30)</f>
        <v>8002661.2</v>
      </c>
    </row>
    <row r="7" spans="1:5" s="5" customFormat="1" ht="12.75">
      <c r="A7" s="7"/>
      <c r="B7" s="7">
        <v>80101</v>
      </c>
      <c r="C7" s="7"/>
      <c r="D7" s="5" t="s">
        <v>2</v>
      </c>
      <c r="E7" s="84">
        <f>SUM(E8:E28)</f>
        <v>6731417.69</v>
      </c>
    </row>
    <row r="8" spans="3:8" ht="12.75">
      <c r="C8" s="6">
        <v>3020</v>
      </c>
      <c r="D8" t="s">
        <v>31</v>
      </c>
      <c r="E8" s="71">
        <v>40000</v>
      </c>
      <c r="H8" s="71"/>
    </row>
    <row r="9" spans="3:8" ht="12.75">
      <c r="C9" s="6">
        <v>4010</v>
      </c>
      <c r="D9" t="s">
        <v>32</v>
      </c>
      <c r="E9" s="71">
        <v>844238</v>
      </c>
      <c r="H9" s="71"/>
    </row>
    <row r="10" spans="3:8" ht="12.75">
      <c r="C10" s="6">
        <v>4040</v>
      </c>
      <c r="D10" t="s">
        <v>33</v>
      </c>
      <c r="E10" s="71">
        <v>61760</v>
      </c>
      <c r="H10" s="71"/>
    </row>
    <row r="11" spans="3:8" ht="12.75">
      <c r="C11" s="6">
        <v>4110</v>
      </c>
      <c r="D11" t="s">
        <v>34</v>
      </c>
      <c r="E11" s="71">
        <v>941224.4</v>
      </c>
      <c r="H11" s="71"/>
    </row>
    <row r="12" spans="3:8" ht="12.75">
      <c r="C12" s="6">
        <v>4120</v>
      </c>
      <c r="D12" t="s">
        <v>347</v>
      </c>
      <c r="E12" s="71">
        <v>133965</v>
      </c>
      <c r="H12" s="71"/>
    </row>
    <row r="13" spans="3:8" ht="12.75">
      <c r="C13" s="6">
        <v>4170</v>
      </c>
      <c r="D13" t="s">
        <v>176</v>
      </c>
      <c r="E13" s="71">
        <v>21390</v>
      </c>
      <c r="H13" s="71"/>
    </row>
    <row r="14" spans="3:8" ht="12.75">
      <c r="C14" s="6">
        <v>4210</v>
      </c>
      <c r="D14" t="s">
        <v>37</v>
      </c>
      <c r="E14" s="71">
        <v>60000</v>
      </c>
      <c r="H14" s="71"/>
    </row>
    <row r="15" spans="3:5" ht="12.75">
      <c r="C15" s="6">
        <v>4240</v>
      </c>
      <c r="D15" t="s">
        <v>285</v>
      </c>
      <c r="E15" s="71">
        <v>26000</v>
      </c>
    </row>
    <row r="16" spans="3:5" ht="12.75">
      <c r="C16" s="6">
        <v>4260</v>
      </c>
      <c r="D16" t="s">
        <v>38</v>
      </c>
      <c r="E16" s="71">
        <v>270000</v>
      </c>
    </row>
    <row r="17" spans="3:5" ht="12.75">
      <c r="C17" s="6">
        <v>4270</v>
      </c>
      <c r="D17" t="s">
        <v>39</v>
      </c>
      <c r="E17" s="71">
        <v>24000</v>
      </c>
    </row>
    <row r="18" spans="3:5" ht="12.75">
      <c r="C18" s="6">
        <v>4280</v>
      </c>
      <c r="D18" t="s">
        <v>188</v>
      </c>
      <c r="E18" s="71">
        <v>6000</v>
      </c>
    </row>
    <row r="19" spans="3:5" ht="12.75">
      <c r="C19" s="6">
        <v>4300</v>
      </c>
      <c r="D19" t="s">
        <v>40</v>
      </c>
      <c r="E19" s="71">
        <v>110000</v>
      </c>
    </row>
    <row r="20" spans="3:5" ht="12.75">
      <c r="C20" s="6">
        <v>4360</v>
      </c>
      <c r="D20" t="s">
        <v>231</v>
      </c>
      <c r="E20" s="71">
        <v>15000</v>
      </c>
    </row>
    <row r="21" spans="3:5" ht="12.75">
      <c r="C21" s="6">
        <v>4410</v>
      </c>
      <c r="D21" t="s">
        <v>41</v>
      </c>
      <c r="E21" s="71">
        <v>3600</v>
      </c>
    </row>
    <row r="22" spans="3:5" ht="12.75">
      <c r="C22" s="6">
        <v>4430</v>
      </c>
      <c r="D22" t="s">
        <v>42</v>
      </c>
      <c r="E22" s="71">
        <v>8000</v>
      </c>
    </row>
    <row r="23" spans="3:5" ht="12.75">
      <c r="C23" s="6">
        <v>4440</v>
      </c>
      <c r="D23" t="s">
        <v>43</v>
      </c>
      <c r="E23" s="71">
        <v>221472</v>
      </c>
    </row>
    <row r="24" spans="3:5" ht="12.75">
      <c r="C24" s="6">
        <v>4700</v>
      </c>
      <c r="D24" t="s">
        <v>217</v>
      </c>
      <c r="E24" s="71">
        <v>2000</v>
      </c>
    </row>
    <row r="25" spans="3:5" ht="12.75">
      <c r="C25" s="6">
        <v>4710</v>
      </c>
      <c r="D25" t="s">
        <v>339</v>
      </c>
      <c r="E25" s="71">
        <v>15000</v>
      </c>
    </row>
    <row r="26" spans="3:5" ht="12.75">
      <c r="C26" s="6">
        <v>4790</v>
      </c>
      <c r="D26" t="s">
        <v>369</v>
      </c>
      <c r="E26" s="71">
        <v>3534183</v>
      </c>
    </row>
    <row r="27" spans="3:5" ht="12.75">
      <c r="C27" s="6">
        <v>4800</v>
      </c>
      <c r="D27" t="s">
        <v>370</v>
      </c>
      <c r="E27" s="71">
        <v>326240</v>
      </c>
    </row>
    <row r="28" spans="3:5" ht="12.75">
      <c r="C28" s="6">
        <v>6060</v>
      </c>
      <c r="D28" t="s">
        <v>65</v>
      </c>
      <c r="E28" s="71">
        <v>67345.29</v>
      </c>
    </row>
    <row r="30" spans="2:5" ht="12.75">
      <c r="B30" s="7">
        <v>80101</v>
      </c>
      <c r="C30" s="7"/>
      <c r="D30" s="5" t="s">
        <v>423</v>
      </c>
      <c r="E30" s="85">
        <f>SUM(E32:E35)</f>
        <v>76973.51</v>
      </c>
    </row>
    <row r="31" spans="2:4" ht="12.75">
      <c r="B31" s="7"/>
      <c r="C31" s="7"/>
      <c r="D31" s="134" t="s">
        <v>422</v>
      </c>
    </row>
    <row r="32" spans="2:5" ht="12.75">
      <c r="B32" s="7"/>
      <c r="C32" s="6">
        <v>4790</v>
      </c>
      <c r="D32" t="s">
        <v>369</v>
      </c>
      <c r="E32" s="71">
        <v>63316.63</v>
      </c>
    </row>
    <row r="33" spans="2:5" ht="12.75">
      <c r="B33" s="7"/>
      <c r="C33" s="6">
        <v>4110</v>
      </c>
      <c r="D33" t="s">
        <v>34</v>
      </c>
      <c r="E33" s="71">
        <v>10869.68</v>
      </c>
    </row>
    <row r="34" spans="2:5" ht="12.75">
      <c r="B34" s="7"/>
      <c r="C34" s="6">
        <v>4120</v>
      </c>
      <c r="D34" t="s">
        <v>373</v>
      </c>
      <c r="E34" s="71">
        <v>1551.26</v>
      </c>
    </row>
    <row r="35" spans="2:5" ht="12.75">
      <c r="B35" s="7"/>
      <c r="C35" s="6">
        <v>4240</v>
      </c>
      <c r="D35" t="s">
        <v>374</v>
      </c>
      <c r="E35" s="71">
        <v>1235.94</v>
      </c>
    </row>
    <row r="37" spans="2:5" ht="12.75">
      <c r="B37" s="57">
        <v>80107</v>
      </c>
      <c r="C37" s="57"/>
      <c r="D37" s="56" t="s">
        <v>45</v>
      </c>
      <c r="E37" s="85">
        <f>SUM(E38:E49)</f>
        <v>346475</v>
      </c>
    </row>
    <row r="38" spans="3:5" ht="12.75">
      <c r="C38" s="6">
        <v>3020</v>
      </c>
      <c r="D38" t="s">
        <v>31</v>
      </c>
      <c r="E38" s="71">
        <v>2170</v>
      </c>
    </row>
    <row r="39" spans="3:5" ht="12.75">
      <c r="C39" s="6">
        <v>4110</v>
      </c>
      <c r="D39" t="s">
        <v>34</v>
      </c>
      <c r="E39" s="71">
        <v>42303</v>
      </c>
    </row>
    <row r="40" spans="3:5" ht="12.75">
      <c r="C40" s="6">
        <v>4120</v>
      </c>
      <c r="D40" t="s">
        <v>373</v>
      </c>
      <c r="E40" s="71">
        <v>6030</v>
      </c>
    </row>
    <row r="41" spans="3:5" ht="12.75">
      <c r="C41" s="6">
        <v>4210</v>
      </c>
      <c r="D41" t="s">
        <v>37</v>
      </c>
      <c r="E41" s="71">
        <v>4800</v>
      </c>
    </row>
    <row r="42" spans="3:5" ht="12.75">
      <c r="C42" s="6">
        <v>4240</v>
      </c>
      <c r="D42" t="s">
        <v>374</v>
      </c>
      <c r="E42" s="71">
        <v>2000</v>
      </c>
    </row>
    <row r="43" spans="3:5" ht="12.75">
      <c r="C43" s="6">
        <v>4260</v>
      </c>
      <c r="D43" t="s">
        <v>38</v>
      </c>
      <c r="E43" s="71">
        <v>30000</v>
      </c>
    </row>
    <row r="44" spans="3:5" ht="12.75">
      <c r="C44" s="6">
        <v>4270</v>
      </c>
      <c r="D44" t="s">
        <v>39</v>
      </c>
      <c r="E44" s="71">
        <v>800</v>
      </c>
    </row>
    <row r="45" spans="3:5" ht="12.75">
      <c r="C45" s="6">
        <v>4300</v>
      </c>
      <c r="D45" t="s">
        <v>40</v>
      </c>
      <c r="E45" s="71">
        <v>1200</v>
      </c>
    </row>
    <row r="46" spans="3:5" ht="12.75">
      <c r="C46" s="6">
        <v>4440</v>
      </c>
      <c r="D46" t="s">
        <v>43</v>
      </c>
      <c r="E46" s="71">
        <v>12260</v>
      </c>
    </row>
    <row r="47" spans="3:5" ht="12.75">
      <c r="C47" s="6">
        <v>4710</v>
      </c>
      <c r="D47" t="s">
        <v>375</v>
      </c>
      <c r="E47" s="71">
        <v>1000</v>
      </c>
    </row>
    <row r="48" spans="3:5" ht="12.75">
      <c r="C48" s="6">
        <v>4790</v>
      </c>
      <c r="D48" t="s">
        <v>371</v>
      </c>
      <c r="E48" s="71">
        <v>222729</v>
      </c>
    </row>
    <row r="49" spans="3:5" ht="12.75">
      <c r="C49" s="6">
        <v>4800</v>
      </c>
      <c r="D49" t="s">
        <v>372</v>
      </c>
      <c r="E49" s="71">
        <v>21183</v>
      </c>
    </row>
    <row r="51" spans="2:5" ht="12.75">
      <c r="B51" s="7">
        <v>80146</v>
      </c>
      <c r="C51" s="7"/>
      <c r="D51" s="5" t="s">
        <v>129</v>
      </c>
      <c r="E51" s="84">
        <f>SUM(E52:E55)</f>
        <v>31814</v>
      </c>
    </row>
    <row r="52" spans="2:5" ht="12.75">
      <c r="B52" s="7"/>
      <c r="C52" s="6">
        <v>4210</v>
      </c>
      <c r="D52" t="s">
        <v>37</v>
      </c>
      <c r="E52" s="101">
        <v>6000</v>
      </c>
    </row>
    <row r="53" spans="2:5" ht="12.75">
      <c r="B53" s="7"/>
      <c r="C53" s="6">
        <v>4300</v>
      </c>
      <c r="D53" t="s">
        <v>40</v>
      </c>
      <c r="E53" s="101">
        <v>4690</v>
      </c>
    </row>
    <row r="54" spans="3:5" ht="12.75">
      <c r="C54" s="6">
        <v>4410</v>
      </c>
      <c r="D54" t="s">
        <v>41</v>
      </c>
      <c r="E54" s="71">
        <v>2124</v>
      </c>
    </row>
    <row r="55" spans="3:5" ht="12.75">
      <c r="C55" s="6">
        <v>4700</v>
      </c>
      <c r="D55" t="s">
        <v>217</v>
      </c>
      <c r="E55" s="71">
        <v>19000</v>
      </c>
    </row>
    <row r="56" spans="2:5" ht="12.75">
      <c r="B56" s="57">
        <v>80148</v>
      </c>
      <c r="C56" s="57"/>
      <c r="D56" s="56" t="s">
        <v>232</v>
      </c>
      <c r="E56" s="85">
        <f>SUM(E57:E67)</f>
        <v>476417</v>
      </c>
    </row>
    <row r="57" spans="2:5" ht="12.75">
      <c r="B57" s="57"/>
      <c r="C57" s="6">
        <v>3020</v>
      </c>
      <c r="D57" t="s">
        <v>31</v>
      </c>
      <c r="E57" s="101">
        <v>8500</v>
      </c>
    </row>
    <row r="58" spans="3:5" ht="12.75">
      <c r="C58" s="6">
        <v>4010</v>
      </c>
      <c r="D58" t="s">
        <v>32</v>
      </c>
      <c r="E58" s="101">
        <v>350104</v>
      </c>
    </row>
    <row r="59" spans="3:5" ht="12.75">
      <c r="C59" s="6">
        <v>4040</v>
      </c>
      <c r="D59" t="s">
        <v>33</v>
      </c>
      <c r="E59" s="101">
        <v>24500</v>
      </c>
    </row>
    <row r="60" spans="3:5" ht="12.75">
      <c r="C60" s="6">
        <v>4110</v>
      </c>
      <c r="D60" t="s">
        <v>34</v>
      </c>
      <c r="E60" s="101">
        <v>57304</v>
      </c>
    </row>
    <row r="61" spans="3:5" ht="12.75">
      <c r="C61" s="6">
        <v>4120</v>
      </c>
      <c r="D61" t="s">
        <v>347</v>
      </c>
      <c r="E61" s="101">
        <v>8168</v>
      </c>
    </row>
    <row r="62" spans="3:5" ht="12.75">
      <c r="C62" s="6">
        <v>4210</v>
      </c>
      <c r="D62" t="s">
        <v>37</v>
      </c>
      <c r="E62" s="101">
        <v>4800</v>
      </c>
    </row>
    <row r="63" spans="3:5" ht="12.75">
      <c r="C63" s="6">
        <v>4260</v>
      </c>
      <c r="D63" t="s">
        <v>38</v>
      </c>
      <c r="E63" s="101">
        <v>8000</v>
      </c>
    </row>
    <row r="64" spans="3:5" ht="12.75">
      <c r="C64" s="6">
        <v>4270</v>
      </c>
      <c r="D64" t="s">
        <v>39</v>
      </c>
      <c r="E64" s="101">
        <v>1200</v>
      </c>
    </row>
    <row r="65" spans="3:5" ht="12.75">
      <c r="C65" s="6">
        <v>4300</v>
      </c>
      <c r="D65" t="s">
        <v>40</v>
      </c>
      <c r="E65" s="101">
        <v>1200</v>
      </c>
    </row>
    <row r="66" spans="3:5" ht="12.75">
      <c r="C66" s="6">
        <v>4440</v>
      </c>
      <c r="D66" t="s">
        <v>43</v>
      </c>
      <c r="E66" s="101">
        <v>11641</v>
      </c>
    </row>
    <row r="67" spans="3:5" ht="12.75">
      <c r="C67" s="6">
        <v>4710</v>
      </c>
      <c r="D67" t="s">
        <v>339</v>
      </c>
      <c r="E67" s="101">
        <v>1000</v>
      </c>
    </row>
    <row r="68" spans="2:5" ht="12.75">
      <c r="B68" s="57">
        <v>80150</v>
      </c>
      <c r="C68" s="57"/>
      <c r="D68" s="112" t="s">
        <v>286</v>
      </c>
      <c r="E68" s="85">
        <f>SUM(E72:E81)</f>
        <v>339564</v>
      </c>
    </row>
    <row r="69" ht="12.75">
      <c r="D69" s="112" t="s">
        <v>289</v>
      </c>
    </row>
    <row r="70" ht="12.75">
      <c r="D70" s="112" t="s">
        <v>290</v>
      </c>
    </row>
    <row r="71" ht="12.75">
      <c r="D71" s="114" t="s">
        <v>291</v>
      </c>
    </row>
    <row r="72" spans="3:5" ht="12.75">
      <c r="C72" s="6">
        <v>3020</v>
      </c>
      <c r="D72" t="s">
        <v>31</v>
      </c>
      <c r="E72" s="71">
        <v>2190</v>
      </c>
    </row>
    <row r="73" spans="3:5" ht="12.75">
      <c r="C73" s="6">
        <v>4110</v>
      </c>
      <c r="D73" t="s">
        <v>34</v>
      </c>
      <c r="E73" s="71">
        <v>43381</v>
      </c>
    </row>
    <row r="74" spans="3:5" ht="12.75">
      <c r="C74" s="6">
        <v>4120</v>
      </c>
      <c r="D74" t="s">
        <v>347</v>
      </c>
      <c r="E74" s="71">
        <v>6183</v>
      </c>
    </row>
    <row r="75" spans="3:5" ht="12.75">
      <c r="C75" s="6">
        <v>4210</v>
      </c>
      <c r="D75" t="s">
        <v>37</v>
      </c>
      <c r="E75" s="71">
        <v>6687</v>
      </c>
    </row>
    <row r="76" spans="3:5" ht="12.75">
      <c r="C76" s="6">
        <v>4240</v>
      </c>
      <c r="D76" t="s">
        <v>285</v>
      </c>
      <c r="E76" s="71">
        <v>2000</v>
      </c>
    </row>
    <row r="77" spans="3:5" ht="12.75">
      <c r="C77" s="6">
        <v>4270</v>
      </c>
      <c r="D77" t="s">
        <v>39</v>
      </c>
      <c r="E77" s="71">
        <v>1500</v>
      </c>
    </row>
    <row r="78" spans="3:5" ht="12.75">
      <c r="C78" s="6">
        <v>4440</v>
      </c>
      <c r="D78" t="s">
        <v>43</v>
      </c>
      <c r="E78" s="71">
        <v>11356</v>
      </c>
    </row>
    <row r="79" spans="3:5" ht="12.75">
      <c r="C79" s="6">
        <v>4710</v>
      </c>
      <c r="D79" t="s">
        <v>339</v>
      </c>
      <c r="E79" s="71">
        <v>1000</v>
      </c>
    </row>
    <row r="80" spans="3:5" ht="12.75">
      <c r="C80" s="6">
        <v>4790</v>
      </c>
      <c r="D80" t="s">
        <v>371</v>
      </c>
      <c r="E80" s="71">
        <v>243007</v>
      </c>
    </row>
    <row r="81" spans="3:5" ht="12.75">
      <c r="C81" s="6">
        <v>4800</v>
      </c>
      <c r="D81" t="s">
        <v>372</v>
      </c>
      <c r="E81" s="71">
        <v>22260</v>
      </c>
    </row>
    <row r="83" spans="1:5" ht="12.75">
      <c r="A83" s="7">
        <v>854</v>
      </c>
      <c r="B83" s="7"/>
      <c r="C83" s="7"/>
      <c r="D83" s="5" t="s">
        <v>44</v>
      </c>
      <c r="E83" s="84">
        <f>SUM(E84)</f>
        <v>103800</v>
      </c>
    </row>
    <row r="84" spans="1:5" s="56" customFormat="1" ht="12.75">
      <c r="A84" s="57"/>
      <c r="B84" s="57">
        <v>85416</v>
      </c>
      <c r="C84" s="57"/>
      <c r="D84" s="56" t="s">
        <v>322</v>
      </c>
      <c r="E84" s="85">
        <f>SUM(E85:E85)</f>
        <v>103800</v>
      </c>
    </row>
    <row r="85" spans="3:5" ht="12.75">
      <c r="C85" s="6">
        <v>3240</v>
      </c>
      <c r="D85" s="58" t="s">
        <v>175</v>
      </c>
      <c r="E85" s="71">
        <v>103800</v>
      </c>
    </row>
    <row r="86" ht="12.75">
      <c r="D86" s="58"/>
    </row>
    <row r="87" ht="12.75">
      <c r="D87" s="58"/>
    </row>
    <row r="88" ht="13.5" customHeight="1">
      <c r="D88" s="56"/>
    </row>
    <row r="89" ht="13.5" customHeight="1"/>
    <row r="90" ht="13.5" customHeight="1">
      <c r="D90" s="56"/>
    </row>
    <row r="91" ht="12.75">
      <c r="E91" s="71" t="s">
        <v>177</v>
      </c>
    </row>
    <row r="92" spans="4:5" ht="12.75">
      <c r="D92" s="7" t="s">
        <v>364</v>
      </c>
      <c r="E92" s="71" t="s">
        <v>431</v>
      </c>
    </row>
    <row r="93" spans="4:5" ht="12.75">
      <c r="D93" s="6" t="s">
        <v>8</v>
      </c>
      <c r="E93" s="71" t="s">
        <v>133</v>
      </c>
    </row>
    <row r="94" spans="4:5" ht="12.75">
      <c r="D94" s="6"/>
      <c r="E94" s="72" t="s">
        <v>432</v>
      </c>
    </row>
    <row r="95" spans="1:5" ht="12.75">
      <c r="A95" s="1" t="s">
        <v>0</v>
      </c>
      <c r="B95" s="1" t="s">
        <v>4</v>
      </c>
      <c r="C95" s="1" t="s">
        <v>5</v>
      </c>
      <c r="D95" s="1" t="s">
        <v>6</v>
      </c>
      <c r="E95" s="74" t="s">
        <v>109</v>
      </c>
    </row>
    <row r="96" spans="1:5" ht="12.75">
      <c r="A96" s="7">
        <v>801</v>
      </c>
      <c r="B96" s="7"/>
      <c r="C96" s="7"/>
      <c r="D96" s="5" t="s">
        <v>10</v>
      </c>
      <c r="E96" s="84">
        <f>+E120+E97+E126+E140+E145+E157</f>
        <v>6212726.41</v>
      </c>
    </row>
    <row r="97" spans="1:5" s="5" customFormat="1" ht="12.75">
      <c r="A97" s="7"/>
      <c r="B97" s="7">
        <v>80101</v>
      </c>
      <c r="C97" s="7"/>
      <c r="D97" s="5" t="s">
        <v>2</v>
      </c>
      <c r="E97" s="84">
        <f>SUM(E98:E118)</f>
        <v>5181574.3</v>
      </c>
    </row>
    <row r="98" spans="3:5" ht="12.75">
      <c r="C98" s="6">
        <v>3020</v>
      </c>
      <c r="D98" t="s">
        <v>31</v>
      </c>
      <c r="E98" s="71">
        <v>35000</v>
      </c>
    </row>
    <row r="99" spans="3:5" ht="12.75">
      <c r="C99" s="6">
        <v>4010</v>
      </c>
      <c r="D99" t="s">
        <v>32</v>
      </c>
      <c r="E99" s="71">
        <v>443562</v>
      </c>
    </row>
    <row r="100" spans="3:5" ht="12.75">
      <c r="C100" s="6">
        <v>4040</v>
      </c>
      <c r="D100" t="s">
        <v>33</v>
      </c>
      <c r="E100" s="71">
        <v>27634</v>
      </c>
    </row>
    <row r="101" spans="3:5" ht="12.75">
      <c r="C101" s="6">
        <v>4110</v>
      </c>
      <c r="D101" t="s">
        <v>34</v>
      </c>
      <c r="E101" s="71">
        <v>760711.1</v>
      </c>
    </row>
    <row r="102" spans="3:5" ht="12.75">
      <c r="C102" s="6">
        <v>4120</v>
      </c>
      <c r="D102" t="s">
        <v>347</v>
      </c>
      <c r="E102" s="71">
        <v>108470</v>
      </c>
    </row>
    <row r="103" spans="3:5" ht="12.75">
      <c r="C103" s="6">
        <v>4170</v>
      </c>
      <c r="D103" t="s">
        <v>176</v>
      </c>
      <c r="E103" s="71">
        <v>15000</v>
      </c>
    </row>
    <row r="104" spans="3:5" ht="12.75">
      <c r="C104" s="6">
        <v>4210</v>
      </c>
      <c r="D104" t="s">
        <v>37</v>
      </c>
      <c r="E104" s="71">
        <v>40000</v>
      </c>
    </row>
    <row r="105" spans="3:5" ht="12.75">
      <c r="C105" s="6">
        <v>4240</v>
      </c>
      <c r="D105" t="s">
        <v>285</v>
      </c>
      <c r="E105" s="71">
        <v>20000</v>
      </c>
    </row>
    <row r="106" spans="3:5" ht="12.75">
      <c r="C106" s="6">
        <v>4260</v>
      </c>
      <c r="D106" t="s">
        <v>38</v>
      </c>
      <c r="E106" s="71">
        <v>199253</v>
      </c>
    </row>
    <row r="107" spans="3:5" ht="12.75">
      <c r="C107" s="6">
        <v>4270</v>
      </c>
      <c r="D107" t="s">
        <v>39</v>
      </c>
      <c r="E107" s="71">
        <v>12000</v>
      </c>
    </row>
    <row r="108" spans="3:5" ht="12.75">
      <c r="C108" s="6">
        <v>4280</v>
      </c>
      <c r="D108" t="s">
        <v>188</v>
      </c>
      <c r="E108" s="71">
        <v>3000</v>
      </c>
    </row>
    <row r="109" spans="3:5" ht="12.75">
      <c r="C109" s="6">
        <v>4300</v>
      </c>
      <c r="D109" t="s">
        <v>40</v>
      </c>
      <c r="E109" s="71">
        <v>60000</v>
      </c>
    </row>
    <row r="110" spans="3:5" ht="12.75">
      <c r="C110" s="6">
        <v>4360</v>
      </c>
      <c r="D110" t="s">
        <v>231</v>
      </c>
      <c r="E110" s="71">
        <v>9000</v>
      </c>
    </row>
    <row r="111" spans="3:5" ht="12.75">
      <c r="C111" s="6">
        <v>4410</v>
      </c>
      <c r="D111" t="s">
        <v>41</v>
      </c>
      <c r="E111" s="71">
        <v>1800</v>
      </c>
    </row>
    <row r="112" spans="3:5" ht="12.75">
      <c r="C112" s="6">
        <v>4430</v>
      </c>
      <c r="D112" t="s">
        <v>42</v>
      </c>
      <c r="E112" s="71">
        <v>5500</v>
      </c>
    </row>
    <row r="113" spans="3:5" ht="12.75">
      <c r="C113" s="6">
        <v>4440</v>
      </c>
      <c r="D113" t="s">
        <v>43</v>
      </c>
      <c r="E113" s="71">
        <v>170136</v>
      </c>
    </row>
    <row r="114" spans="3:5" ht="12.75">
      <c r="C114" s="6">
        <v>4700</v>
      </c>
      <c r="D114" t="s">
        <v>216</v>
      </c>
      <c r="E114" s="71">
        <v>1000</v>
      </c>
    </row>
    <row r="115" spans="1:5" ht="12.75">
      <c r="A115"/>
      <c r="C115" s="6">
        <v>4710</v>
      </c>
      <c r="D115" t="s">
        <v>339</v>
      </c>
      <c r="E115" s="71">
        <v>8000</v>
      </c>
    </row>
    <row r="116" spans="1:5" ht="12.75">
      <c r="A116"/>
      <c r="C116" s="6">
        <v>4790</v>
      </c>
      <c r="D116" t="s">
        <v>369</v>
      </c>
      <c r="E116" s="71">
        <v>2945770</v>
      </c>
    </row>
    <row r="117" spans="1:5" ht="12.75">
      <c r="A117"/>
      <c r="C117" s="50">
        <v>4800</v>
      </c>
      <c r="D117" s="12" t="s">
        <v>370</v>
      </c>
      <c r="E117" s="71">
        <v>255353</v>
      </c>
    </row>
    <row r="118" spans="1:5" ht="12.75">
      <c r="A118"/>
      <c r="C118" s="6">
        <v>6060</v>
      </c>
      <c r="D118" t="s">
        <v>65</v>
      </c>
      <c r="E118" s="71">
        <v>60385.2</v>
      </c>
    </row>
    <row r="119" ht="12.75">
      <c r="A119"/>
    </row>
    <row r="120" spans="1:5" ht="12.75">
      <c r="A120"/>
      <c r="B120" s="7">
        <v>80101</v>
      </c>
      <c r="C120" s="7"/>
      <c r="D120" s="5" t="s">
        <v>423</v>
      </c>
      <c r="E120" s="85">
        <f>SUM(E122:E124)</f>
        <v>74500.10999999999</v>
      </c>
    </row>
    <row r="121" spans="1:4" ht="12.75">
      <c r="A121"/>
      <c r="B121" s="7"/>
      <c r="C121" s="7"/>
      <c r="D121" s="134" t="s">
        <v>422</v>
      </c>
    </row>
    <row r="122" spans="1:5" ht="12.75">
      <c r="A122"/>
      <c r="B122" s="7"/>
      <c r="C122" s="6">
        <v>4790</v>
      </c>
      <c r="D122" t="s">
        <v>369</v>
      </c>
      <c r="E122" s="71">
        <v>62301.46</v>
      </c>
    </row>
    <row r="123" spans="1:5" ht="12.75">
      <c r="A123"/>
      <c r="B123" s="7"/>
      <c r="C123" s="6">
        <v>4110</v>
      </c>
      <c r="D123" t="s">
        <v>34</v>
      </c>
      <c r="E123" s="71">
        <v>10672.25</v>
      </c>
    </row>
    <row r="124" spans="1:5" ht="12.75">
      <c r="A124"/>
      <c r="B124" s="7"/>
      <c r="C124" s="6">
        <v>4120</v>
      </c>
      <c r="D124" t="s">
        <v>373</v>
      </c>
      <c r="E124" s="71">
        <v>1526.4</v>
      </c>
    </row>
    <row r="125" ht="12.75">
      <c r="A125"/>
    </row>
    <row r="126" spans="1:5" ht="12.75">
      <c r="A126"/>
      <c r="B126" s="57">
        <v>80107</v>
      </c>
      <c r="C126" s="57"/>
      <c r="D126" s="56" t="s">
        <v>45</v>
      </c>
      <c r="E126" s="85">
        <f>SUM(E127:E138)</f>
        <v>299957</v>
      </c>
    </row>
    <row r="127" spans="1:5" ht="12.75">
      <c r="A127"/>
      <c r="C127" s="6">
        <v>3020</v>
      </c>
      <c r="D127" t="s">
        <v>31</v>
      </c>
      <c r="E127" s="71">
        <v>580</v>
      </c>
    </row>
    <row r="128" spans="1:5" ht="12.75">
      <c r="A128"/>
      <c r="C128" s="6">
        <v>4110</v>
      </c>
      <c r="D128" t="s">
        <v>34</v>
      </c>
      <c r="E128" s="71">
        <v>36630</v>
      </c>
    </row>
    <row r="129" spans="1:5" ht="12.75">
      <c r="A129"/>
      <c r="C129" s="6">
        <v>4120</v>
      </c>
      <c r="D129" t="s">
        <v>373</v>
      </c>
      <c r="E129" s="71">
        <v>5220</v>
      </c>
    </row>
    <row r="130" spans="1:5" ht="12.75">
      <c r="A130"/>
      <c r="C130" s="6">
        <v>4210</v>
      </c>
      <c r="D130" t="s">
        <v>37</v>
      </c>
      <c r="E130" s="71">
        <v>2400</v>
      </c>
    </row>
    <row r="131" spans="1:5" ht="12.75">
      <c r="A131"/>
      <c r="C131" s="6">
        <v>4240</v>
      </c>
      <c r="D131" t="s">
        <v>374</v>
      </c>
      <c r="E131" s="71">
        <v>1000</v>
      </c>
    </row>
    <row r="132" spans="1:5" ht="12.75">
      <c r="A132"/>
      <c r="C132" s="6">
        <v>4260</v>
      </c>
      <c r="D132" t="s">
        <v>38</v>
      </c>
      <c r="E132" s="71">
        <v>15000</v>
      </c>
    </row>
    <row r="133" spans="1:5" ht="12.75">
      <c r="A133"/>
      <c r="C133" s="6">
        <v>4270</v>
      </c>
      <c r="D133" t="s">
        <v>39</v>
      </c>
      <c r="E133" s="71">
        <v>400</v>
      </c>
    </row>
    <row r="134" spans="1:5" ht="12.75">
      <c r="A134"/>
      <c r="C134" s="6">
        <v>4300</v>
      </c>
      <c r="D134" t="s">
        <v>40</v>
      </c>
      <c r="E134" s="71">
        <v>600</v>
      </c>
    </row>
    <row r="135" spans="1:5" ht="12.75">
      <c r="A135"/>
      <c r="C135" s="6">
        <v>4440</v>
      </c>
      <c r="D135" t="s">
        <v>43</v>
      </c>
      <c r="E135" s="71">
        <v>13399</v>
      </c>
    </row>
    <row r="136" spans="1:5" ht="12.75">
      <c r="A136"/>
      <c r="C136" s="6">
        <v>4710</v>
      </c>
      <c r="D136" t="s">
        <v>375</v>
      </c>
      <c r="E136" s="71">
        <v>500</v>
      </c>
    </row>
    <row r="137" spans="1:5" ht="12.75">
      <c r="A137"/>
      <c r="C137" s="6">
        <v>4790</v>
      </c>
      <c r="D137" t="s">
        <v>371</v>
      </c>
      <c r="E137" s="71">
        <v>211000</v>
      </c>
    </row>
    <row r="138" spans="1:5" ht="12.75">
      <c r="A138"/>
      <c r="C138" s="6">
        <v>4800</v>
      </c>
      <c r="D138" t="s">
        <v>372</v>
      </c>
      <c r="E138" s="71">
        <v>13228</v>
      </c>
    </row>
    <row r="139" spans="1:4" ht="12.75">
      <c r="A139"/>
      <c r="C139" s="50"/>
      <c r="D139" s="12"/>
    </row>
    <row r="140" spans="1:5" ht="12.75">
      <c r="A140"/>
      <c r="B140" s="7">
        <v>80146</v>
      </c>
      <c r="C140" s="7"/>
      <c r="D140" s="5" t="s">
        <v>129</v>
      </c>
      <c r="E140" s="84">
        <f>SUM(E141:E144)</f>
        <v>26427</v>
      </c>
    </row>
    <row r="141" spans="1:5" ht="12.75">
      <c r="A141"/>
      <c r="B141" s="7"/>
      <c r="C141" s="6">
        <v>4210</v>
      </c>
      <c r="D141" t="s">
        <v>37</v>
      </c>
      <c r="E141" s="87">
        <v>6000</v>
      </c>
    </row>
    <row r="142" spans="1:5" ht="12.75">
      <c r="A142"/>
      <c r="C142" s="6">
        <v>4300</v>
      </c>
      <c r="D142" t="s">
        <v>40</v>
      </c>
      <c r="E142" s="71">
        <v>3000</v>
      </c>
    </row>
    <row r="143" spans="1:5" ht="12.75">
      <c r="A143"/>
      <c r="C143" s="6">
        <v>4410</v>
      </c>
      <c r="D143" t="s">
        <v>41</v>
      </c>
      <c r="E143" s="71">
        <v>2304</v>
      </c>
    </row>
    <row r="144" spans="1:5" ht="12.75">
      <c r="A144"/>
      <c r="C144" s="6">
        <v>4700</v>
      </c>
      <c r="D144" t="s">
        <v>216</v>
      </c>
      <c r="E144" s="71">
        <v>15123</v>
      </c>
    </row>
    <row r="145" spans="1:5" ht="12.75">
      <c r="A145"/>
      <c r="B145" s="57">
        <v>80148</v>
      </c>
      <c r="C145" s="57"/>
      <c r="D145" s="56" t="s">
        <v>232</v>
      </c>
      <c r="E145" s="85">
        <f>SUM(E146:E156)</f>
        <v>386224</v>
      </c>
    </row>
    <row r="146" spans="1:5" ht="12.75">
      <c r="A146"/>
      <c r="B146" s="57"/>
      <c r="C146" s="6">
        <v>3020</v>
      </c>
      <c r="D146" t="s">
        <v>31</v>
      </c>
      <c r="E146" s="101">
        <v>3000</v>
      </c>
    </row>
    <row r="147" spans="1:5" ht="12.75">
      <c r="A147"/>
      <c r="C147" s="6">
        <v>4010</v>
      </c>
      <c r="D147" t="s">
        <v>32</v>
      </c>
      <c r="E147" s="71">
        <v>297560</v>
      </c>
    </row>
    <row r="148" spans="1:5" ht="12.75">
      <c r="A148"/>
      <c r="C148" s="6">
        <v>4040</v>
      </c>
      <c r="D148" t="s">
        <v>33</v>
      </c>
      <c r="E148" s="71">
        <v>18446</v>
      </c>
    </row>
    <row r="149" spans="1:5" ht="12.75">
      <c r="A149"/>
      <c r="C149" s="6">
        <v>4110</v>
      </c>
      <c r="D149" t="s">
        <v>34</v>
      </c>
      <c r="E149" s="71">
        <v>42780</v>
      </c>
    </row>
    <row r="150" spans="1:5" ht="12.75">
      <c r="A150"/>
      <c r="C150" s="6">
        <v>4120</v>
      </c>
      <c r="D150" t="s">
        <v>347</v>
      </c>
      <c r="E150" s="71">
        <v>6100</v>
      </c>
    </row>
    <row r="151" spans="1:5" ht="12.75">
      <c r="A151"/>
      <c r="C151" s="6">
        <v>4210</v>
      </c>
      <c r="D151" t="s">
        <v>37</v>
      </c>
      <c r="E151" s="71">
        <v>2400</v>
      </c>
    </row>
    <row r="152" spans="1:5" ht="12.75">
      <c r="A152"/>
      <c r="C152" s="6">
        <v>4260</v>
      </c>
      <c r="D152" t="s">
        <v>38</v>
      </c>
      <c r="E152" s="71">
        <v>4000</v>
      </c>
    </row>
    <row r="153" spans="1:5" ht="12.75">
      <c r="A153"/>
      <c r="C153" s="6">
        <v>4270</v>
      </c>
      <c r="D153" t="s">
        <v>39</v>
      </c>
      <c r="E153" s="71">
        <v>600</v>
      </c>
    </row>
    <row r="154" spans="1:5" ht="12.75">
      <c r="A154"/>
      <c r="C154" s="6">
        <v>4300</v>
      </c>
      <c r="D154" t="s">
        <v>40</v>
      </c>
      <c r="E154" s="71">
        <v>600</v>
      </c>
    </row>
    <row r="155" spans="1:5" ht="12.75">
      <c r="A155"/>
      <c r="C155" s="6">
        <v>4440</v>
      </c>
      <c r="D155" t="s">
        <v>43</v>
      </c>
      <c r="E155" s="71">
        <v>10238</v>
      </c>
    </row>
    <row r="156" spans="1:5" ht="12.75">
      <c r="A156"/>
      <c r="C156" s="6">
        <v>4710</v>
      </c>
      <c r="D156" t="s">
        <v>339</v>
      </c>
      <c r="E156" s="71">
        <v>500</v>
      </c>
    </row>
    <row r="157" spans="1:5" ht="12.75">
      <c r="A157"/>
      <c r="B157" s="57">
        <v>80150</v>
      </c>
      <c r="C157" s="57"/>
      <c r="D157" s="112" t="s">
        <v>286</v>
      </c>
      <c r="E157" s="85">
        <f>SUM(E161:E168)</f>
        <v>244044</v>
      </c>
    </row>
    <row r="158" spans="1:4" ht="12.75">
      <c r="A158"/>
      <c r="D158" s="112" t="s">
        <v>289</v>
      </c>
    </row>
    <row r="159" spans="1:4" ht="12.75">
      <c r="A159"/>
      <c r="D159" s="112" t="s">
        <v>290</v>
      </c>
    </row>
    <row r="160" spans="1:4" ht="12.75">
      <c r="A160"/>
      <c r="D160" s="114" t="s">
        <v>291</v>
      </c>
    </row>
    <row r="161" spans="1:5" ht="12.75">
      <c r="A161"/>
      <c r="C161" s="6">
        <v>3020</v>
      </c>
      <c r="D161" t="s">
        <v>31</v>
      </c>
      <c r="E161" s="71">
        <v>550</v>
      </c>
    </row>
    <row r="162" spans="3:5" ht="12.75">
      <c r="C162" s="6">
        <v>4110</v>
      </c>
      <c r="D162" t="s">
        <v>34</v>
      </c>
      <c r="E162" s="71">
        <v>32785</v>
      </c>
    </row>
    <row r="163" spans="3:5" ht="12.75">
      <c r="C163" s="6">
        <v>4120</v>
      </c>
      <c r="D163" t="s">
        <v>347</v>
      </c>
      <c r="E163" s="71">
        <v>4770</v>
      </c>
    </row>
    <row r="164" spans="3:5" ht="12.75">
      <c r="C164" s="6">
        <v>4240</v>
      </c>
      <c r="D164" t="s">
        <v>285</v>
      </c>
      <c r="E164" s="71">
        <v>1000</v>
      </c>
    </row>
    <row r="165" spans="3:5" ht="12.75">
      <c r="C165" s="6">
        <v>4440</v>
      </c>
      <c r="D165" t="s">
        <v>43</v>
      </c>
      <c r="E165" s="71">
        <v>10050</v>
      </c>
    </row>
    <row r="166" spans="3:5" ht="12.75">
      <c r="C166" s="6">
        <v>4710</v>
      </c>
      <c r="D166" t="s">
        <v>339</v>
      </c>
      <c r="E166" s="71">
        <v>500</v>
      </c>
    </row>
    <row r="167" spans="3:5" ht="12.75">
      <c r="C167" s="6">
        <v>4790</v>
      </c>
      <c r="D167" t="s">
        <v>371</v>
      </c>
      <c r="E167" s="71">
        <v>184469</v>
      </c>
    </row>
    <row r="168" spans="3:5" ht="12.75">
      <c r="C168" s="6">
        <v>4800</v>
      </c>
      <c r="D168" t="s">
        <v>372</v>
      </c>
      <c r="E168" s="71">
        <v>9920</v>
      </c>
    </row>
    <row r="170" spans="1:5" ht="12.75">
      <c r="A170" s="7">
        <v>854</v>
      </c>
      <c r="B170" s="7"/>
      <c r="C170" s="7"/>
      <c r="D170" s="5" t="s">
        <v>44</v>
      </c>
      <c r="E170" s="84">
        <f>SUM(E171)</f>
        <v>54600</v>
      </c>
    </row>
    <row r="171" spans="1:5" ht="12.75">
      <c r="A171"/>
      <c r="B171" s="57">
        <v>85416</v>
      </c>
      <c r="C171" s="57"/>
      <c r="D171" s="56" t="s">
        <v>322</v>
      </c>
      <c r="E171" s="85">
        <f>SUM(E172:E172)</f>
        <v>54600</v>
      </c>
    </row>
    <row r="172" spans="1:5" ht="12.75">
      <c r="A172"/>
      <c r="C172" s="6">
        <v>3240</v>
      </c>
      <c r="D172" s="58" t="s">
        <v>175</v>
      </c>
      <c r="E172" s="71">
        <v>54600</v>
      </c>
    </row>
    <row r="173" spans="1:4" ht="12.75">
      <c r="A173"/>
      <c r="D173" s="58"/>
    </row>
    <row r="174" spans="1:4" ht="12.75">
      <c r="A174"/>
      <c r="D174" s="58"/>
    </row>
    <row r="175" spans="1:4" ht="12.75">
      <c r="A175"/>
      <c r="D175" s="58"/>
    </row>
    <row r="176" spans="1:4" ht="12.75">
      <c r="A176"/>
      <c r="D176" s="58"/>
    </row>
    <row r="177" spans="1:4" ht="12.75">
      <c r="A177"/>
      <c r="D177" s="58"/>
    </row>
    <row r="178" spans="1:4" ht="12.75">
      <c r="A178"/>
      <c r="D178" s="58"/>
    </row>
    <row r="179" spans="1:4" ht="12.75">
      <c r="A179"/>
      <c r="D179" s="58"/>
    </row>
    <row r="180" spans="1:4" ht="12.75">
      <c r="A180"/>
      <c r="D180" s="58"/>
    </row>
    <row r="181" spans="1:4" ht="12.75">
      <c r="A181"/>
      <c r="D181" s="58"/>
    </row>
    <row r="182" ht="12.75">
      <c r="D182" s="58"/>
    </row>
    <row r="183" ht="12.75">
      <c r="D183" s="58"/>
    </row>
    <row r="184" ht="12.75">
      <c r="D184" s="58"/>
    </row>
    <row r="185" ht="12.75">
      <c r="D185" s="58"/>
    </row>
    <row r="187" ht="12.75">
      <c r="E187" s="71" t="s">
        <v>178</v>
      </c>
    </row>
    <row r="188" spans="4:5" ht="12.75">
      <c r="D188" s="7" t="s">
        <v>364</v>
      </c>
      <c r="E188" s="71" t="s">
        <v>431</v>
      </c>
    </row>
    <row r="189" spans="4:5" ht="12.75">
      <c r="D189" s="6" t="s">
        <v>9</v>
      </c>
      <c r="E189" s="71" t="s">
        <v>133</v>
      </c>
    </row>
    <row r="190" spans="4:5" ht="12.75">
      <c r="D190" s="6"/>
      <c r="E190" s="72" t="s">
        <v>432</v>
      </c>
    </row>
    <row r="191" spans="1:5" ht="12.75">
      <c r="A191" s="1" t="s">
        <v>0</v>
      </c>
      <c r="B191" s="1" t="s">
        <v>4</v>
      </c>
      <c r="C191" s="1" t="s">
        <v>5</v>
      </c>
      <c r="D191" s="1" t="s">
        <v>6</v>
      </c>
      <c r="E191" s="74" t="s">
        <v>7</v>
      </c>
    </row>
    <row r="192" spans="1:5" ht="12.75">
      <c r="A192" s="7">
        <v>801</v>
      </c>
      <c r="B192" s="7"/>
      <c r="C192" s="7"/>
      <c r="D192" s="5" t="s">
        <v>10</v>
      </c>
      <c r="E192" s="84">
        <f>SUM(E193+E238+E244+E256+E224+E217)</f>
        <v>10970600.32</v>
      </c>
    </row>
    <row r="193" spans="1:5" s="5" customFormat="1" ht="12.75">
      <c r="A193" s="7"/>
      <c r="B193" s="7">
        <v>80101</v>
      </c>
      <c r="C193" s="7"/>
      <c r="D193" s="5" t="s">
        <v>2</v>
      </c>
      <c r="E193" s="84">
        <f>SUM(E194:E215)</f>
        <v>9196591.43</v>
      </c>
    </row>
    <row r="194" spans="3:5" ht="12.75">
      <c r="C194" s="6">
        <v>3020</v>
      </c>
      <c r="D194" t="s">
        <v>31</v>
      </c>
      <c r="E194" s="71">
        <v>45000</v>
      </c>
    </row>
    <row r="195" spans="3:5" ht="12.75">
      <c r="C195" s="6">
        <v>4010</v>
      </c>
      <c r="D195" t="s">
        <v>32</v>
      </c>
      <c r="E195" s="71">
        <v>932732</v>
      </c>
    </row>
    <row r="196" spans="3:5" ht="12.75">
      <c r="C196" s="6">
        <v>4040</v>
      </c>
      <c r="D196" t="s">
        <v>33</v>
      </c>
      <c r="E196" s="71">
        <v>66248</v>
      </c>
    </row>
    <row r="197" spans="3:5" ht="12.75">
      <c r="C197" s="6">
        <v>4110</v>
      </c>
      <c r="D197" t="s">
        <v>34</v>
      </c>
      <c r="E197" s="71">
        <v>1228131.4</v>
      </c>
    </row>
    <row r="198" spans="1:5" ht="12.75">
      <c r="A198"/>
      <c r="B198"/>
      <c r="C198" s="6">
        <v>4120</v>
      </c>
      <c r="D198" t="s">
        <v>347</v>
      </c>
      <c r="E198" s="71">
        <v>176984</v>
      </c>
    </row>
    <row r="199" spans="1:5" ht="12.75">
      <c r="A199"/>
      <c r="B199"/>
      <c r="C199" s="6">
        <v>4140</v>
      </c>
      <c r="D199" t="s">
        <v>214</v>
      </c>
      <c r="E199" s="71">
        <v>17000</v>
      </c>
    </row>
    <row r="200" spans="1:5" ht="12.75">
      <c r="A200"/>
      <c r="B200"/>
      <c r="C200" s="6">
        <v>4170</v>
      </c>
      <c r="D200" t="s">
        <v>176</v>
      </c>
      <c r="E200" s="71">
        <v>25000</v>
      </c>
    </row>
    <row r="201" spans="1:5" ht="12.75">
      <c r="A201"/>
      <c r="B201"/>
      <c r="C201" s="6">
        <v>4210</v>
      </c>
      <c r="D201" t="s">
        <v>37</v>
      </c>
      <c r="E201" s="71">
        <v>65000</v>
      </c>
    </row>
    <row r="202" spans="1:5" ht="12.75">
      <c r="A202"/>
      <c r="B202"/>
      <c r="C202" s="6">
        <v>4240</v>
      </c>
      <c r="D202" t="s">
        <v>285</v>
      </c>
      <c r="E202" s="71">
        <v>26000</v>
      </c>
    </row>
    <row r="203" spans="1:5" ht="12.75">
      <c r="A203"/>
      <c r="B203"/>
      <c r="C203" s="6">
        <v>4260</v>
      </c>
      <c r="D203" t="s">
        <v>38</v>
      </c>
      <c r="E203" s="71">
        <v>540000</v>
      </c>
    </row>
    <row r="204" spans="1:5" ht="12.75">
      <c r="A204"/>
      <c r="B204"/>
      <c r="C204" s="6">
        <v>4270</v>
      </c>
      <c r="D204" t="s">
        <v>39</v>
      </c>
      <c r="E204" s="71">
        <v>24000</v>
      </c>
    </row>
    <row r="205" spans="1:5" ht="12.75">
      <c r="A205"/>
      <c r="B205"/>
      <c r="C205" s="6">
        <v>4280</v>
      </c>
      <c r="D205" t="s">
        <v>188</v>
      </c>
      <c r="E205" s="71">
        <v>6000</v>
      </c>
    </row>
    <row r="206" spans="1:5" ht="12.75">
      <c r="A206"/>
      <c r="B206"/>
      <c r="C206" s="6">
        <v>4300</v>
      </c>
      <c r="D206" t="s">
        <v>40</v>
      </c>
      <c r="E206" s="71">
        <v>110000</v>
      </c>
    </row>
    <row r="207" spans="1:5" ht="12.75">
      <c r="A207"/>
      <c r="B207"/>
      <c r="C207" s="6">
        <v>4360</v>
      </c>
      <c r="D207" t="s">
        <v>231</v>
      </c>
      <c r="E207" s="71">
        <v>10000</v>
      </c>
    </row>
    <row r="208" spans="1:5" ht="12.75">
      <c r="A208"/>
      <c r="B208"/>
      <c r="C208" s="6">
        <v>4410</v>
      </c>
      <c r="D208" t="s">
        <v>41</v>
      </c>
      <c r="E208" s="71">
        <v>3600</v>
      </c>
    </row>
    <row r="209" spans="1:5" ht="12.75">
      <c r="A209"/>
      <c r="B209"/>
      <c r="C209" s="6">
        <v>4430</v>
      </c>
      <c r="D209" t="s">
        <v>42</v>
      </c>
      <c r="E209" s="71">
        <v>13000</v>
      </c>
    </row>
    <row r="210" spans="1:5" ht="12.75">
      <c r="A210"/>
      <c r="B210"/>
      <c r="C210" s="6">
        <v>4440</v>
      </c>
      <c r="D210" t="s">
        <v>43</v>
      </c>
      <c r="E210" s="71">
        <v>293093</v>
      </c>
    </row>
    <row r="211" spans="1:5" ht="12.75">
      <c r="A211"/>
      <c r="B211"/>
      <c r="C211" s="6">
        <v>4700</v>
      </c>
      <c r="D211" t="s">
        <v>216</v>
      </c>
      <c r="E211" s="71">
        <v>2000</v>
      </c>
    </row>
    <row r="212" spans="1:5" ht="12.75">
      <c r="A212"/>
      <c r="B212"/>
      <c r="C212" s="6">
        <v>4710</v>
      </c>
      <c r="D212" t="s">
        <v>339</v>
      </c>
      <c r="E212" s="71">
        <v>26130</v>
      </c>
    </row>
    <row r="213" spans="1:5" ht="12.75">
      <c r="A213"/>
      <c r="B213"/>
      <c r="C213" s="6">
        <v>4790</v>
      </c>
      <c r="D213" t="s">
        <v>369</v>
      </c>
      <c r="E213" s="71">
        <v>5028760</v>
      </c>
    </row>
    <row r="214" spans="1:5" ht="12.75">
      <c r="A214"/>
      <c r="B214"/>
      <c r="C214" s="50">
        <v>4800</v>
      </c>
      <c r="D214" s="12" t="s">
        <v>370</v>
      </c>
      <c r="E214" s="71">
        <v>422740</v>
      </c>
    </row>
    <row r="215" spans="1:5" ht="12.75">
      <c r="A215"/>
      <c r="B215"/>
      <c r="C215" s="6">
        <v>6060</v>
      </c>
      <c r="D215" t="s">
        <v>65</v>
      </c>
      <c r="E215" s="71">
        <v>135173.03</v>
      </c>
    </row>
    <row r="216" spans="1:2" ht="12.75">
      <c r="A216"/>
      <c r="B216"/>
    </row>
    <row r="217" spans="1:5" ht="12.75">
      <c r="A217"/>
      <c r="B217" s="7">
        <v>80101</v>
      </c>
      <c r="C217" s="7"/>
      <c r="D217" s="5" t="s">
        <v>423</v>
      </c>
      <c r="E217" s="85">
        <f>SUM(E219:E222)</f>
        <v>60295.89</v>
      </c>
    </row>
    <row r="218" spans="1:4" ht="12.75">
      <c r="A218"/>
      <c r="B218" s="7"/>
      <c r="C218" s="7"/>
      <c r="D218" s="134" t="s">
        <v>422</v>
      </c>
    </row>
    <row r="219" spans="1:5" ht="12.75">
      <c r="A219"/>
      <c r="B219" s="7"/>
      <c r="C219" s="6">
        <v>4790</v>
      </c>
      <c r="D219" t="s">
        <v>369</v>
      </c>
      <c r="E219" s="71">
        <v>49987.51</v>
      </c>
    </row>
    <row r="220" spans="1:5" ht="12.75">
      <c r="A220"/>
      <c r="B220" s="7"/>
      <c r="C220" s="6">
        <v>4110</v>
      </c>
      <c r="D220" t="s">
        <v>34</v>
      </c>
      <c r="E220" s="71">
        <v>8593</v>
      </c>
    </row>
    <row r="221" spans="1:5" ht="12.75">
      <c r="A221"/>
      <c r="B221" s="7"/>
      <c r="C221" s="6">
        <v>4120</v>
      </c>
      <c r="D221" t="s">
        <v>373</v>
      </c>
      <c r="E221" s="71">
        <v>1224</v>
      </c>
    </row>
    <row r="222" spans="1:5" ht="12.75">
      <c r="A222"/>
      <c r="B222" s="7"/>
      <c r="C222" s="6">
        <v>4240</v>
      </c>
      <c r="D222" t="s">
        <v>285</v>
      </c>
      <c r="E222" s="71">
        <v>491.38</v>
      </c>
    </row>
    <row r="223" spans="1:2" ht="12.75">
      <c r="A223"/>
      <c r="B223"/>
    </row>
    <row r="224" spans="1:5" ht="12.75">
      <c r="A224"/>
      <c r="B224" s="57">
        <v>80107</v>
      </c>
      <c r="C224" s="57"/>
      <c r="D224" s="56" t="s">
        <v>45</v>
      </c>
      <c r="E224" s="85">
        <f>SUM(E225:E236)</f>
        <v>448841</v>
      </c>
    </row>
    <row r="225" spans="1:5" ht="12.75">
      <c r="A225"/>
      <c r="C225" s="6">
        <v>3020</v>
      </c>
      <c r="D225" t="s">
        <v>31</v>
      </c>
      <c r="E225" s="71">
        <v>1200</v>
      </c>
    </row>
    <row r="226" spans="1:5" ht="12.75">
      <c r="A226"/>
      <c r="C226" s="6">
        <v>4110</v>
      </c>
      <c r="D226" t="s">
        <v>34</v>
      </c>
      <c r="E226" s="71">
        <v>54440</v>
      </c>
    </row>
    <row r="227" spans="1:5" ht="12.75">
      <c r="A227"/>
      <c r="C227" s="6">
        <v>4120</v>
      </c>
      <c r="D227" t="s">
        <v>373</v>
      </c>
      <c r="E227" s="71">
        <v>7760</v>
      </c>
    </row>
    <row r="228" spans="1:5" ht="12.75">
      <c r="A228"/>
      <c r="C228" s="6">
        <v>4210</v>
      </c>
      <c r="D228" t="s">
        <v>37</v>
      </c>
      <c r="E228" s="71">
        <v>4800</v>
      </c>
    </row>
    <row r="229" spans="1:5" ht="12.75">
      <c r="A229"/>
      <c r="C229" s="6">
        <v>4240</v>
      </c>
      <c r="D229" t="s">
        <v>374</v>
      </c>
      <c r="E229" s="71">
        <v>2000</v>
      </c>
    </row>
    <row r="230" spans="1:5" ht="12.75">
      <c r="A230"/>
      <c r="C230" s="6">
        <v>4260</v>
      </c>
      <c r="D230" t="s">
        <v>38</v>
      </c>
      <c r="E230" s="71">
        <v>36000</v>
      </c>
    </row>
    <row r="231" spans="1:5" ht="12.75">
      <c r="A231"/>
      <c r="C231" s="6">
        <v>4270</v>
      </c>
      <c r="D231" t="s">
        <v>39</v>
      </c>
      <c r="E231" s="71">
        <v>800</v>
      </c>
    </row>
    <row r="232" spans="1:5" ht="12.75">
      <c r="A232"/>
      <c r="C232" s="6">
        <v>4300</v>
      </c>
      <c r="D232" t="s">
        <v>40</v>
      </c>
      <c r="E232" s="71">
        <v>1200</v>
      </c>
    </row>
    <row r="233" spans="1:5" ht="12.75">
      <c r="A233"/>
      <c r="C233" s="6">
        <v>4440</v>
      </c>
      <c r="D233" t="s">
        <v>43</v>
      </c>
      <c r="E233" s="71">
        <v>16749</v>
      </c>
    </row>
    <row r="234" spans="1:5" ht="12.75">
      <c r="A234"/>
      <c r="C234" s="6">
        <v>4710</v>
      </c>
      <c r="D234" t="s">
        <v>375</v>
      </c>
      <c r="E234" s="71">
        <v>349</v>
      </c>
    </row>
    <row r="235" spans="1:5" ht="12.75">
      <c r="A235"/>
      <c r="C235" s="6">
        <v>4790</v>
      </c>
      <c r="D235" t="s">
        <v>371</v>
      </c>
      <c r="E235" s="71">
        <v>300400</v>
      </c>
    </row>
    <row r="236" spans="1:5" ht="12.75">
      <c r="A236"/>
      <c r="C236" s="6">
        <v>4800</v>
      </c>
      <c r="D236" t="s">
        <v>372</v>
      </c>
      <c r="E236" s="71">
        <v>23143</v>
      </c>
    </row>
    <row r="237" spans="1:4" ht="12.75">
      <c r="A237"/>
      <c r="B237"/>
      <c r="C237" s="50"/>
      <c r="D237" s="12"/>
    </row>
    <row r="238" spans="1:5" ht="12.75">
      <c r="A238"/>
      <c r="B238" s="7">
        <v>80146</v>
      </c>
      <c r="C238" s="7"/>
      <c r="D238" s="5" t="s">
        <v>129</v>
      </c>
      <c r="E238" s="84">
        <f>SUM(E239:E243)</f>
        <v>46293</v>
      </c>
    </row>
    <row r="239" spans="1:5" ht="12.75">
      <c r="A239"/>
      <c r="B239" s="7"/>
      <c r="C239" s="52">
        <v>4210</v>
      </c>
      <c r="D239" t="s">
        <v>37</v>
      </c>
      <c r="E239" s="87">
        <v>12000</v>
      </c>
    </row>
    <row r="240" spans="1:5" ht="12.75">
      <c r="A240"/>
      <c r="B240" s="7"/>
      <c r="C240" s="6">
        <v>4300</v>
      </c>
      <c r="D240" t="s">
        <v>40</v>
      </c>
      <c r="E240" s="87">
        <v>3650</v>
      </c>
    </row>
    <row r="241" spans="1:5" ht="12.75">
      <c r="A241"/>
      <c r="C241" s="6">
        <v>4410</v>
      </c>
      <c r="D241" t="s">
        <v>41</v>
      </c>
      <c r="E241" s="71">
        <v>3493</v>
      </c>
    </row>
    <row r="242" spans="1:5" ht="12.75">
      <c r="A242"/>
      <c r="C242" s="6">
        <v>4700</v>
      </c>
      <c r="D242" t="s">
        <v>193</v>
      </c>
      <c r="E242" s="71">
        <v>27150</v>
      </c>
    </row>
    <row r="243" spans="1:4" ht="12.75">
      <c r="A243"/>
      <c r="D243" t="s">
        <v>194</v>
      </c>
    </row>
    <row r="244" spans="1:5" ht="12.75">
      <c r="A244"/>
      <c r="B244" s="57">
        <v>80148</v>
      </c>
      <c r="C244" s="57"/>
      <c r="D244" s="56" t="s">
        <v>232</v>
      </c>
      <c r="E244" s="85">
        <f>SUM(E245:E255)</f>
        <v>525137</v>
      </c>
    </row>
    <row r="245" spans="1:5" ht="12.75">
      <c r="A245"/>
      <c r="B245" s="57"/>
      <c r="C245" s="6">
        <v>3020</v>
      </c>
      <c r="D245" t="s">
        <v>31</v>
      </c>
      <c r="E245" s="101">
        <v>6000</v>
      </c>
    </row>
    <row r="246" spans="1:5" ht="12.75">
      <c r="A246"/>
      <c r="C246" s="6">
        <v>4010</v>
      </c>
      <c r="D246" t="s">
        <v>32</v>
      </c>
      <c r="E246" s="71">
        <v>388670</v>
      </c>
    </row>
    <row r="247" spans="1:5" ht="12.75">
      <c r="A247"/>
      <c r="C247" s="6">
        <v>4040</v>
      </c>
      <c r="D247" t="s">
        <v>33</v>
      </c>
      <c r="E247" s="71">
        <v>23950</v>
      </c>
    </row>
    <row r="248" spans="1:5" ht="12.75">
      <c r="A248"/>
      <c r="C248" s="6">
        <v>4110</v>
      </c>
      <c r="D248" t="s">
        <v>34</v>
      </c>
      <c r="E248" s="71">
        <v>63500</v>
      </c>
    </row>
    <row r="249" spans="1:5" ht="12.75">
      <c r="A249"/>
      <c r="C249" s="6">
        <v>4120</v>
      </c>
      <c r="D249" t="s">
        <v>347</v>
      </c>
      <c r="E249" s="71">
        <v>9050</v>
      </c>
    </row>
    <row r="250" spans="1:5" ht="12.75">
      <c r="A250"/>
      <c r="C250" s="6">
        <v>4210</v>
      </c>
      <c r="D250" t="s">
        <v>37</v>
      </c>
      <c r="E250" s="71">
        <v>4800</v>
      </c>
    </row>
    <row r="251" spans="1:5" ht="12.75">
      <c r="A251"/>
      <c r="C251" s="6">
        <v>4260</v>
      </c>
      <c r="D251" t="s">
        <v>38</v>
      </c>
      <c r="E251" s="71">
        <v>10000</v>
      </c>
    </row>
    <row r="252" spans="1:5" ht="12.75">
      <c r="A252"/>
      <c r="C252" s="6">
        <v>4270</v>
      </c>
      <c r="D252" t="s">
        <v>39</v>
      </c>
      <c r="E252" s="71">
        <v>1200</v>
      </c>
    </row>
    <row r="253" spans="1:5" ht="12.75">
      <c r="A253"/>
      <c r="C253" s="6">
        <v>4300</v>
      </c>
      <c r="D253" t="s">
        <v>40</v>
      </c>
      <c r="E253" s="71">
        <v>1200</v>
      </c>
    </row>
    <row r="254" spans="1:5" ht="12.75">
      <c r="A254"/>
      <c r="C254" s="6">
        <v>4440</v>
      </c>
      <c r="D254" t="s">
        <v>43</v>
      </c>
      <c r="E254" s="71">
        <v>14967</v>
      </c>
    </row>
    <row r="255" spans="3:5" ht="12.75">
      <c r="C255" s="6">
        <v>4710</v>
      </c>
      <c r="D255" t="s">
        <v>339</v>
      </c>
      <c r="E255" s="71">
        <v>1800</v>
      </c>
    </row>
    <row r="256" spans="2:5" ht="12.75">
      <c r="B256" s="57">
        <v>80150</v>
      </c>
      <c r="C256" s="57"/>
      <c r="D256" s="112" t="s">
        <v>286</v>
      </c>
      <c r="E256" s="85">
        <f>SUM(E260:E268)</f>
        <v>693442</v>
      </c>
    </row>
    <row r="257" ht="12.75">
      <c r="D257" s="112" t="s">
        <v>289</v>
      </c>
    </row>
    <row r="258" ht="12.75">
      <c r="D258" s="112" t="s">
        <v>290</v>
      </c>
    </row>
    <row r="259" ht="12.75">
      <c r="D259" s="114" t="s">
        <v>291</v>
      </c>
    </row>
    <row r="260" spans="3:5" ht="12.75">
      <c r="C260" s="6">
        <v>3020</v>
      </c>
      <c r="D260" t="s">
        <v>31</v>
      </c>
      <c r="E260" s="71">
        <v>2000</v>
      </c>
    </row>
    <row r="261" spans="3:5" ht="12.75">
      <c r="C261" s="6">
        <v>4110</v>
      </c>
      <c r="D261" t="s">
        <v>34</v>
      </c>
      <c r="E261" s="71">
        <v>95300</v>
      </c>
    </row>
    <row r="262" spans="3:5" ht="12.75">
      <c r="C262" s="6">
        <v>4120</v>
      </c>
      <c r="D262" t="s">
        <v>347</v>
      </c>
      <c r="E262" s="71">
        <v>12897</v>
      </c>
    </row>
    <row r="263" spans="3:5" ht="12.75">
      <c r="C263" s="6">
        <v>4240</v>
      </c>
      <c r="D263" t="s">
        <v>285</v>
      </c>
      <c r="E263" s="71">
        <v>2000</v>
      </c>
    </row>
    <row r="264" spans="3:5" ht="12.75">
      <c r="C264" s="6">
        <v>4270</v>
      </c>
      <c r="D264" t="s">
        <v>39</v>
      </c>
      <c r="E264" s="71">
        <v>1000</v>
      </c>
    </row>
    <row r="265" spans="3:5" ht="12.75">
      <c r="C265" s="6">
        <v>4440</v>
      </c>
      <c r="D265" t="s">
        <v>43</v>
      </c>
      <c r="E265" s="71">
        <v>25123</v>
      </c>
    </row>
    <row r="266" spans="3:5" ht="12.75">
      <c r="C266" s="6">
        <v>4710</v>
      </c>
      <c r="D266" t="s">
        <v>339</v>
      </c>
      <c r="E266" s="71">
        <v>1300</v>
      </c>
    </row>
    <row r="267" spans="3:5" ht="12.75">
      <c r="C267" s="6">
        <v>4790</v>
      </c>
      <c r="D267" t="s">
        <v>371</v>
      </c>
      <c r="E267" s="71">
        <v>518230</v>
      </c>
    </row>
    <row r="268" spans="3:5" ht="12.75">
      <c r="C268" s="6">
        <v>4800</v>
      </c>
      <c r="D268" t="s">
        <v>372</v>
      </c>
      <c r="E268" s="71">
        <v>35592</v>
      </c>
    </row>
    <row r="270" spans="1:5" ht="12.75">
      <c r="A270" s="7">
        <v>854</v>
      </c>
      <c r="B270" s="7"/>
      <c r="C270" s="7"/>
      <c r="D270" s="5" t="s">
        <v>44</v>
      </c>
      <c r="E270" s="84">
        <f>SUM(E271)</f>
        <v>83400</v>
      </c>
    </row>
    <row r="271" spans="2:5" ht="12.75">
      <c r="B271" s="57">
        <v>85416</v>
      </c>
      <c r="C271" s="57"/>
      <c r="D271" s="56" t="s">
        <v>322</v>
      </c>
      <c r="E271" s="85">
        <f>SUM(E272:E272)</f>
        <v>83400</v>
      </c>
    </row>
    <row r="272" spans="3:5" ht="12.75">
      <c r="C272" s="6">
        <v>3240</v>
      </c>
      <c r="D272" s="58" t="s">
        <v>175</v>
      </c>
      <c r="E272" s="71">
        <v>83400</v>
      </c>
    </row>
    <row r="280" spans="4:5" ht="12.75">
      <c r="D280" s="7" t="s">
        <v>366</v>
      </c>
      <c r="E280" s="71" t="s">
        <v>431</v>
      </c>
    </row>
    <row r="281" spans="4:5" ht="12.75">
      <c r="D281" s="6" t="s">
        <v>12</v>
      </c>
      <c r="E281" s="71" t="s">
        <v>133</v>
      </c>
    </row>
    <row r="282" ht="12.75">
      <c r="E282" s="72" t="s">
        <v>432</v>
      </c>
    </row>
    <row r="283" spans="1:5" ht="12.75">
      <c r="A283" s="1" t="s">
        <v>0</v>
      </c>
      <c r="B283" s="1" t="s">
        <v>4</v>
      </c>
      <c r="C283" s="1" t="s">
        <v>5</v>
      </c>
      <c r="D283" s="1" t="s">
        <v>6</v>
      </c>
      <c r="E283" s="74" t="s">
        <v>7</v>
      </c>
    </row>
    <row r="284" spans="1:5" s="5" customFormat="1" ht="12.75">
      <c r="A284" s="7">
        <v>801</v>
      </c>
      <c r="B284" s="7"/>
      <c r="C284" s="7"/>
      <c r="D284" s="5" t="s">
        <v>10</v>
      </c>
      <c r="E284" s="84">
        <f>E285+E317+E311+E323</f>
        <v>1987014.33</v>
      </c>
    </row>
    <row r="285" spans="1:5" s="56" customFormat="1" ht="12.75">
      <c r="A285" s="57"/>
      <c r="B285" s="57">
        <v>80104</v>
      </c>
      <c r="C285" s="57"/>
      <c r="D285" s="56" t="s">
        <v>132</v>
      </c>
      <c r="E285" s="85">
        <f>SUM(E286:E309)</f>
        <v>1974122</v>
      </c>
    </row>
    <row r="286" spans="3:5" ht="12.75">
      <c r="C286" s="6">
        <v>3020</v>
      </c>
      <c r="D286" t="s">
        <v>31</v>
      </c>
      <c r="E286" s="71">
        <v>12000</v>
      </c>
    </row>
    <row r="287" spans="3:5" ht="12.75">
      <c r="C287" s="6">
        <v>3050</v>
      </c>
      <c r="D287" t="s">
        <v>197</v>
      </c>
      <c r="E287" s="71">
        <v>1440</v>
      </c>
    </row>
    <row r="288" spans="1:5" ht="12.75">
      <c r="A288"/>
      <c r="B288"/>
      <c r="C288" s="6">
        <v>4010</v>
      </c>
      <c r="D288" t="s">
        <v>32</v>
      </c>
      <c r="E288" s="71">
        <v>565260</v>
      </c>
    </row>
    <row r="289" spans="1:5" ht="12.75">
      <c r="A289"/>
      <c r="B289"/>
      <c r="C289" s="6">
        <v>4040</v>
      </c>
      <c r="D289" t="s">
        <v>33</v>
      </c>
      <c r="E289" s="71">
        <v>46541</v>
      </c>
    </row>
    <row r="290" spans="1:5" ht="12.75">
      <c r="A290"/>
      <c r="B290"/>
      <c r="C290" s="6">
        <v>4110</v>
      </c>
      <c r="D290" t="s">
        <v>34</v>
      </c>
      <c r="E290" s="71">
        <v>212067</v>
      </c>
    </row>
    <row r="291" spans="1:5" ht="12.75">
      <c r="A291"/>
      <c r="B291"/>
      <c r="C291" s="6">
        <v>4120</v>
      </c>
      <c r="D291" t="s">
        <v>347</v>
      </c>
      <c r="E291" s="71">
        <v>31417</v>
      </c>
    </row>
    <row r="292" spans="1:5" ht="12.75">
      <c r="A292"/>
      <c r="B292"/>
      <c r="C292" s="6">
        <v>4140</v>
      </c>
      <c r="D292" t="s">
        <v>35</v>
      </c>
      <c r="E292" s="71">
        <v>17600</v>
      </c>
    </row>
    <row r="293" spans="1:4" ht="12.75">
      <c r="A293"/>
      <c r="B293"/>
      <c r="D293" t="s">
        <v>36</v>
      </c>
    </row>
    <row r="294" spans="1:5" ht="12.75">
      <c r="A294"/>
      <c r="B294"/>
      <c r="C294" s="6">
        <v>4170</v>
      </c>
      <c r="D294" t="s">
        <v>176</v>
      </c>
      <c r="E294" s="71">
        <v>7000</v>
      </c>
    </row>
    <row r="295" spans="1:5" ht="12.75">
      <c r="A295"/>
      <c r="B295"/>
      <c r="C295" s="6">
        <v>4210</v>
      </c>
      <c r="D295" t="s">
        <v>37</v>
      </c>
      <c r="E295" s="71">
        <v>10000</v>
      </c>
    </row>
    <row r="296" spans="1:5" ht="12.75">
      <c r="A296"/>
      <c r="B296"/>
      <c r="C296" s="6">
        <v>4240</v>
      </c>
      <c r="D296" t="s">
        <v>285</v>
      </c>
      <c r="E296" s="71">
        <v>5750</v>
      </c>
    </row>
    <row r="297" spans="1:5" ht="12.75">
      <c r="A297"/>
      <c r="B297"/>
      <c r="C297" s="6">
        <v>4260</v>
      </c>
      <c r="D297" t="s">
        <v>38</v>
      </c>
      <c r="E297" s="71">
        <v>72000</v>
      </c>
    </row>
    <row r="298" spans="1:5" ht="12.75">
      <c r="A298"/>
      <c r="B298"/>
      <c r="C298" s="6">
        <v>4270</v>
      </c>
      <c r="D298" t="s">
        <v>39</v>
      </c>
      <c r="E298" s="71">
        <v>10000</v>
      </c>
    </row>
    <row r="299" spans="1:5" ht="12.75">
      <c r="A299"/>
      <c r="B299"/>
      <c r="C299" s="6">
        <v>4280</v>
      </c>
      <c r="D299" t="s">
        <v>188</v>
      </c>
      <c r="E299" s="71">
        <v>2000</v>
      </c>
    </row>
    <row r="300" spans="1:5" ht="12.75">
      <c r="A300"/>
      <c r="B300"/>
      <c r="C300" s="6">
        <v>4300</v>
      </c>
      <c r="D300" t="s">
        <v>40</v>
      </c>
      <c r="E300" s="71">
        <v>11050</v>
      </c>
    </row>
    <row r="301" spans="1:5" ht="12.75">
      <c r="A301"/>
      <c r="B301"/>
      <c r="C301" s="6">
        <v>4360</v>
      </c>
      <c r="D301" t="s">
        <v>231</v>
      </c>
      <c r="E301" s="71">
        <v>3000</v>
      </c>
    </row>
    <row r="302" spans="1:5" ht="12.75">
      <c r="A302"/>
      <c r="B302"/>
      <c r="C302" s="6">
        <v>4410</v>
      </c>
      <c r="D302" t="s">
        <v>41</v>
      </c>
      <c r="E302" s="71">
        <v>850</v>
      </c>
    </row>
    <row r="303" spans="1:5" ht="12.75">
      <c r="A303"/>
      <c r="B303"/>
      <c r="C303" s="6">
        <v>4430</v>
      </c>
      <c r="D303" t="s">
        <v>42</v>
      </c>
      <c r="E303" s="71">
        <v>2000</v>
      </c>
    </row>
    <row r="304" spans="1:5" ht="12.75">
      <c r="A304" s="3"/>
      <c r="B304" s="3"/>
      <c r="C304" s="6">
        <v>4440</v>
      </c>
      <c r="D304" t="s">
        <v>43</v>
      </c>
      <c r="E304" s="82">
        <v>80654</v>
      </c>
    </row>
    <row r="305" spans="1:5" ht="12.75">
      <c r="A305" s="3"/>
      <c r="B305" s="3"/>
      <c r="C305" s="6">
        <v>4700</v>
      </c>
      <c r="D305" t="s">
        <v>193</v>
      </c>
      <c r="E305" s="82">
        <v>700</v>
      </c>
    </row>
    <row r="306" spans="1:5" ht="12.75">
      <c r="A306" s="3"/>
      <c r="B306" s="3"/>
      <c r="D306" t="s">
        <v>194</v>
      </c>
      <c r="E306" s="82"/>
    </row>
    <row r="307" spans="1:5" ht="12.75">
      <c r="A307" s="3"/>
      <c r="B307" s="3"/>
      <c r="C307" s="6">
        <v>4710</v>
      </c>
      <c r="D307" t="s">
        <v>339</v>
      </c>
      <c r="E307" s="82">
        <v>3000</v>
      </c>
    </row>
    <row r="308" spans="1:5" ht="12.75">
      <c r="A308" s="3"/>
      <c r="B308" s="3"/>
      <c r="C308" s="6">
        <v>4790</v>
      </c>
      <c r="D308" t="s">
        <v>369</v>
      </c>
      <c r="E308" s="82">
        <v>801013</v>
      </c>
    </row>
    <row r="309" spans="1:5" ht="12.75">
      <c r="A309" s="3"/>
      <c r="B309" s="3"/>
      <c r="C309" s="6">
        <v>4800</v>
      </c>
      <c r="D309" t="s">
        <v>370</v>
      </c>
      <c r="E309" s="82">
        <v>78780</v>
      </c>
    </row>
    <row r="310" spans="1:5" ht="12.75">
      <c r="A310" s="3"/>
      <c r="B310" s="3"/>
      <c r="E310" s="82"/>
    </row>
    <row r="311" spans="1:5" ht="12.75">
      <c r="A311" s="3"/>
      <c r="B311" s="7">
        <v>80104</v>
      </c>
      <c r="C311" s="7"/>
      <c r="D311" s="5" t="s">
        <v>424</v>
      </c>
      <c r="E311" s="108">
        <f>SUM(E313:E315)</f>
        <v>3905.33</v>
      </c>
    </row>
    <row r="312" spans="1:5" ht="12.75">
      <c r="A312" s="3"/>
      <c r="B312" s="7"/>
      <c r="C312" s="7"/>
      <c r="D312" s="134" t="s">
        <v>422</v>
      </c>
      <c r="E312" s="82"/>
    </row>
    <row r="313" spans="1:5" ht="12.75">
      <c r="A313" s="3"/>
      <c r="B313" s="7"/>
      <c r="C313" s="6">
        <v>4110</v>
      </c>
      <c r="D313" t="s">
        <v>34</v>
      </c>
      <c r="E313" s="82">
        <v>511</v>
      </c>
    </row>
    <row r="314" spans="1:5" ht="12.75">
      <c r="A314" s="3"/>
      <c r="B314" s="7"/>
      <c r="C314" s="6">
        <v>4120</v>
      </c>
      <c r="D314" t="s">
        <v>347</v>
      </c>
      <c r="E314" s="82">
        <v>73</v>
      </c>
    </row>
    <row r="315" spans="1:5" ht="12.75">
      <c r="A315" s="3"/>
      <c r="B315" s="7"/>
      <c r="C315" s="6">
        <v>4790</v>
      </c>
      <c r="D315" t="s">
        <v>369</v>
      </c>
      <c r="E315" s="82">
        <v>3321.33</v>
      </c>
    </row>
    <row r="316" spans="1:5" ht="12.75">
      <c r="A316" s="3"/>
      <c r="B316" s="3"/>
      <c r="E316" s="82"/>
    </row>
    <row r="317" spans="1:5" s="56" customFormat="1" ht="12.75">
      <c r="A317" s="57"/>
      <c r="B317" s="57">
        <v>80146</v>
      </c>
      <c r="C317" s="57"/>
      <c r="D317" s="56" t="s">
        <v>129</v>
      </c>
      <c r="E317" s="85">
        <f>SUM(E318:E321)</f>
        <v>6292</v>
      </c>
    </row>
    <row r="318" spans="1:5" ht="12.75">
      <c r="A318" s="7"/>
      <c r="B318" s="7"/>
      <c r="C318" s="6">
        <v>4210</v>
      </c>
      <c r="D318" t="s">
        <v>37</v>
      </c>
      <c r="E318" s="87">
        <v>500</v>
      </c>
    </row>
    <row r="319" spans="1:5" ht="12.75">
      <c r="A319" s="7"/>
      <c r="B319" s="7"/>
      <c r="C319" s="6">
        <v>4410</v>
      </c>
      <c r="D319" t="s">
        <v>41</v>
      </c>
      <c r="E319" s="87">
        <v>300</v>
      </c>
    </row>
    <row r="320" spans="3:5" ht="12.75">
      <c r="C320" s="6">
        <v>4700</v>
      </c>
      <c r="D320" t="s">
        <v>193</v>
      </c>
      <c r="E320" s="71">
        <v>5492</v>
      </c>
    </row>
    <row r="321" ht="12.75">
      <c r="D321" t="s">
        <v>194</v>
      </c>
    </row>
    <row r="323" spans="2:5" ht="15.75">
      <c r="B323" s="119" t="s">
        <v>281</v>
      </c>
      <c r="C323" s="120"/>
      <c r="D323" s="112" t="s">
        <v>286</v>
      </c>
      <c r="E323" s="85">
        <f>SUM(E326:E329)</f>
        <v>2695</v>
      </c>
    </row>
    <row r="324" spans="2:4" ht="15.75">
      <c r="B324" s="121"/>
      <c r="C324" s="120"/>
      <c r="D324" s="112" t="s">
        <v>335</v>
      </c>
    </row>
    <row r="325" spans="2:4" ht="15.75">
      <c r="B325" s="121"/>
      <c r="C325" s="120"/>
      <c r="D325" s="112" t="s">
        <v>288</v>
      </c>
    </row>
    <row r="326" spans="3:5" ht="12.75">
      <c r="C326" s="6">
        <v>4110</v>
      </c>
      <c r="D326" t="s">
        <v>34</v>
      </c>
      <c r="E326" s="71">
        <v>120</v>
      </c>
    </row>
    <row r="327" spans="3:5" ht="12.75">
      <c r="C327" s="6">
        <v>4120</v>
      </c>
      <c r="D327" t="s">
        <v>347</v>
      </c>
      <c r="E327" s="71">
        <v>25</v>
      </c>
    </row>
    <row r="328" spans="3:5" ht="12.75">
      <c r="C328" s="6">
        <v>4240</v>
      </c>
      <c r="D328" t="s">
        <v>285</v>
      </c>
      <c r="E328" s="71">
        <v>2000</v>
      </c>
    </row>
    <row r="329" spans="3:5" ht="12.75">
      <c r="C329" s="6">
        <v>4790</v>
      </c>
      <c r="D329" t="s">
        <v>369</v>
      </c>
      <c r="E329" s="71">
        <v>550</v>
      </c>
    </row>
    <row r="336" spans="1:5" ht="12.75">
      <c r="A336" s="3"/>
      <c r="B336" s="3"/>
      <c r="E336" s="82"/>
    </row>
    <row r="337" ht="12.75">
      <c r="E337" s="71" t="s">
        <v>179</v>
      </c>
    </row>
    <row r="338" spans="4:5" ht="12.75">
      <c r="D338" s="7" t="s">
        <v>367</v>
      </c>
      <c r="E338" s="71" t="s">
        <v>431</v>
      </c>
    </row>
    <row r="339" spans="4:5" ht="12.75">
      <c r="D339" s="6" t="s">
        <v>13</v>
      </c>
      <c r="E339" s="71" t="s">
        <v>133</v>
      </c>
    </row>
    <row r="340" ht="12.75">
      <c r="E340" s="72" t="s">
        <v>432</v>
      </c>
    </row>
    <row r="341" spans="1:5" ht="12.75">
      <c r="A341" s="1" t="s">
        <v>0</v>
      </c>
      <c r="B341" s="1" t="s">
        <v>4</v>
      </c>
      <c r="C341" s="1" t="s">
        <v>5</v>
      </c>
      <c r="D341" s="1" t="s">
        <v>6</v>
      </c>
      <c r="E341" s="74" t="s">
        <v>7</v>
      </c>
    </row>
    <row r="342" spans="1:5" s="5" customFormat="1" ht="12.75">
      <c r="A342" s="7">
        <v>801</v>
      </c>
      <c r="B342" s="7"/>
      <c r="C342" s="7"/>
      <c r="D342" s="5" t="s">
        <v>10</v>
      </c>
      <c r="E342" s="84">
        <f>SUM(E343+E372+E377+E366)</f>
        <v>1802447.52</v>
      </c>
    </row>
    <row r="343" spans="1:5" s="56" customFormat="1" ht="12.75">
      <c r="A343" s="57"/>
      <c r="B343" s="57">
        <v>80104</v>
      </c>
      <c r="C343" s="57"/>
      <c r="D343" s="56" t="s">
        <v>132</v>
      </c>
      <c r="E343" s="85">
        <f>SUM(E344:E364)</f>
        <v>1665860</v>
      </c>
    </row>
    <row r="344" spans="3:5" ht="12.75">
      <c r="C344" s="6">
        <v>3020</v>
      </c>
      <c r="D344" t="s">
        <v>31</v>
      </c>
      <c r="E344" s="71">
        <v>10000</v>
      </c>
    </row>
    <row r="345" spans="3:5" ht="12.75">
      <c r="C345" s="6">
        <v>4010</v>
      </c>
      <c r="D345" t="s">
        <v>32</v>
      </c>
      <c r="E345" s="71">
        <v>495878</v>
      </c>
    </row>
    <row r="346" spans="3:5" ht="12.75">
      <c r="C346" s="6">
        <v>4040</v>
      </c>
      <c r="D346" t="s">
        <v>33</v>
      </c>
      <c r="E346" s="71">
        <v>37400</v>
      </c>
    </row>
    <row r="347" spans="3:5" ht="12.75">
      <c r="C347" s="6">
        <v>4110</v>
      </c>
      <c r="D347" t="s">
        <v>34</v>
      </c>
      <c r="E347" s="71">
        <v>195656</v>
      </c>
    </row>
    <row r="348" spans="3:5" ht="12.75">
      <c r="C348" s="6">
        <v>4120</v>
      </c>
      <c r="D348" t="s">
        <v>347</v>
      </c>
      <c r="E348" s="71">
        <v>24472</v>
      </c>
    </row>
    <row r="349" spans="3:5" ht="12.75">
      <c r="C349" s="6">
        <v>4170</v>
      </c>
      <c r="D349" t="s">
        <v>176</v>
      </c>
      <c r="E349" s="71">
        <v>6000</v>
      </c>
    </row>
    <row r="350" spans="3:5" ht="12.75">
      <c r="C350" s="6">
        <v>4210</v>
      </c>
      <c r="D350" t="s">
        <v>37</v>
      </c>
      <c r="E350" s="71">
        <v>10000</v>
      </c>
    </row>
    <row r="351" spans="3:5" ht="12.75">
      <c r="C351" s="6">
        <v>4240</v>
      </c>
      <c r="D351" t="s">
        <v>285</v>
      </c>
      <c r="E351" s="71">
        <v>6000</v>
      </c>
    </row>
    <row r="352" spans="3:5" ht="12.75">
      <c r="C352" s="6">
        <v>4260</v>
      </c>
      <c r="D352" t="s">
        <v>38</v>
      </c>
      <c r="E352" s="71">
        <v>63000</v>
      </c>
    </row>
    <row r="353" spans="3:5" ht="12.75">
      <c r="C353" s="6">
        <v>4270</v>
      </c>
      <c r="D353" t="s">
        <v>39</v>
      </c>
      <c r="E353" s="71">
        <v>10000</v>
      </c>
    </row>
    <row r="354" spans="3:5" ht="12.75">
      <c r="C354" s="6">
        <v>4280</v>
      </c>
      <c r="D354" t="s">
        <v>188</v>
      </c>
      <c r="E354" s="71">
        <v>2000</v>
      </c>
    </row>
    <row r="355" spans="3:5" ht="12.75">
      <c r="C355" s="6">
        <v>4300</v>
      </c>
      <c r="D355" t="s">
        <v>40</v>
      </c>
      <c r="E355" s="71">
        <v>9500</v>
      </c>
    </row>
    <row r="356" spans="3:5" ht="12.75">
      <c r="C356" s="6">
        <v>4360</v>
      </c>
      <c r="D356" t="s">
        <v>231</v>
      </c>
      <c r="E356" s="71">
        <v>3000</v>
      </c>
    </row>
    <row r="357" spans="3:5" ht="12.75">
      <c r="C357" s="6">
        <v>4410</v>
      </c>
      <c r="D357" t="s">
        <v>41</v>
      </c>
      <c r="E357" s="71">
        <v>850</v>
      </c>
    </row>
    <row r="358" spans="3:5" ht="12.75">
      <c r="C358" s="6">
        <v>4430</v>
      </c>
      <c r="D358" t="s">
        <v>42</v>
      </c>
      <c r="E358" s="71">
        <v>2500</v>
      </c>
    </row>
    <row r="359" spans="1:5" ht="12.75">
      <c r="A359" s="3"/>
      <c r="B359" s="3"/>
      <c r="C359" s="6">
        <v>4440</v>
      </c>
      <c r="D359" t="s">
        <v>43</v>
      </c>
      <c r="E359" s="82">
        <v>63168</v>
      </c>
    </row>
    <row r="360" spans="1:5" ht="12.75">
      <c r="A360" s="3"/>
      <c r="B360" s="3"/>
      <c r="C360" s="6">
        <v>4700</v>
      </c>
      <c r="D360" t="s">
        <v>193</v>
      </c>
      <c r="E360" s="82">
        <v>2100</v>
      </c>
    </row>
    <row r="361" spans="1:5" ht="12.75">
      <c r="A361" s="3"/>
      <c r="B361" s="3"/>
      <c r="D361" t="s">
        <v>194</v>
      </c>
      <c r="E361" s="82"/>
    </row>
    <row r="362" spans="1:5" ht="12.75">
      <c r="A362" s="3"/>
      <c r="B362" s="3"/>
      <c r="C362" s="6">
        <v>4710</v>
      </c>
      <c r="D362" t="s">
        <v>339</v>
      </c>
      <c r="E362" s="82">
        <v>1000</v>
      </c>
    </row>
    <row r="363" spans="1:5" ht="12.75">
      <c r="A363" s="3"/>
      <c r="B363" s="3"/>
      <c r="C363" s="6">
        <v>4790</v>
      </c>
      <c r="D363" t="s">
        <v>369</v>
      </c>
      <c r="E363" s="82">
        <v>662920</v>
      </c>
    </row>
    <row r="364" spans="1:5" ht="12.75">
      <c r="A364" s="3"/>
      <c r="B364" s="3"/>
      <c r="C364" s="6">
        <v>4800</v>
      </c>
      <c r="D364" t="s">
        <v>370</v>
      </c>
      <c r="E364" s="82">
        <v>60416</v>
      </c>
    </row>
    <row r="365" spans="1:5" ht="12.75">
      <c r="A365" s="3"/>
      <c r="B365" s="3"/>
      <c r="E365" s="82"/>
    </row>
    <row r="366" spans="1:5" ht="12.75">
      <c r="A366" s="3"/>
      <c r="B366" s="7">
        <v>80104</v>
      </c>
      <c r="C366" s="7"/>
      <c r="D366" s="5" t="s">
        <v>424</v>
      </c>
      <c r="E366" s="108">
        <f>SUM(E368:E370)</f>
        <v>2717.5200000000004</v>
      </c>
    </row>
    <row r="367" spans="1:5" ht="12.75">
      <c r="A367" s="3"/>
      <c r="B367" s="7"/>
      <c r="C367" s="7"/>
      <c r="D367" s="134" t="s">
        <v>422</v>
      </c>
      <c r="E367" s="82"/>
    </row>
    <row r="368" spans="1:5" ht="12.75">
      <c r="A368" s="3"/>
      <c r="B368" s="7"/>
      <c r="C368" s="6">
        <v>4110</v>
      </c>
      <c r="D368" t="s">
        <v>34</v>
      </c>
      <c r="E368" s="82">
        <v>256.25</v>
      </c>
    </row>
    <row r="369" spans="1:5" ht="12.75">
      <c r="A369" s="3"/>
      <c r="B369" s="7"/>
      <c r="C369" s="6">
        <v>4120</v>
      </c>
      <c r="D369" t="s">
        <v>347</v>
      </c>
      <c r="E369" s="82">
        <v>36.72</v>
      </c>
    </row>
    <row r="370" spans="1:5" ht="12.75">
      <c r="A370" s="3"/>
      <c r="B370" s="7"/>
      <c r="C370" s="6">
        <v>4790</v>
      </c>
      <c r="D370" t="s">
        <v>369</v>
      </c>
      <c r="E370" s="82">
        <v>2424.55</v>
      </c>
    </row>
    <row r="371" spans="1:5" ht="12.75">
      <c r="A371" s="3"/>
      <c r="B371" s="3"/>
      <c r="E371" s="82"/>
    </row>
    <row r="372" spans="1:5" s="56" customFormat="1" ht="12.75">
      <c r="A372" s="57"/>
      <c r="B372" s="57">
        <v>80146</v>
      </c>
      <c r="C372" s="57"/>
      <c r="D372" s="56" t="s">
        <v>129</v>
      </c>
      <c r="E372" s="85">
        <f>SUM(E373:E376)</f>
        <v>5955</v>
      </c>
    </row>
    <row r="373" spans="1:5" ht="12.75">
      <c r="A373" s="7"/>
      <c r="B373" s="9"/>
      <c r="C373" s="6">
        <v>4210</v>
      </c>
      <c r="D373" t="s">
        <v>37</v>
      </c>
      <c r="E373" s="86">
        <v>1848</v>
      </c>
    </row>
    <row r="374" spans="3:5" ht="12.75">
      <c r="C374" s="6">
        <v>4410</v>
      </c>
      <c r="D374" t="s">
        <v>41</v>
      </c>
      <c r="E374" s="71">
        <v>207</v>
      </c>
    </row>
    <row r="375" spans="3:5" ht="12.75">
      <c r="C375" s="6">
        <v>4700</v>
      </c>
      <c r="D375" t="s">
        <v>193</v>
      </c>
      <c r="E375" s="71">
        <v>3900</v>
      </c>
    </row>
    <row r="376" ht="12.75">
      <c r="D376" t="s">
        <v>194</v>
      </c>
    </row>
    <row r="377" spans="1:5" s="56" customFormat="1" ht="15.75">
      <c r="A377" s="57"/>
      <c r="B377" s="119" t="s">
        <v>281</v>
      </c>
      <c r="C377" s="120"/>
      <c r="D377" s="112" t="s">
        <v>286</v>
      </c>
      <c r="E377" s="85">
        <f>SUM(E380:E388)</f>
        <v>127915</v>
      </c>
    </row>
    <row r="378" spans="1:5" s="56" customFormat="1" ht="15.75">
      <c r="A378" s="57"/>
      <c r="B378" s="121"/>
      <c r="C378" s="120"/>
      <c r="D378" s="112" t="s">
        <v>335</v>
      </c>
      <c r="E378" s="85"/>
    </row>
    <row r="379" spans="1:5" s="56" customFormat="1" ht="15.75">
      <c r="A379" s="57"/>
      <c r="B379" s="121"/>
      <c r="C379" s="120"/>
      <c r="D379" s="112" t="s">
        <v>288</v>
      </c>
      <c r="E379" s="85"/>
    </row>
    <row r="380" spans="2:5" ht="15">
      <c r="B380" s="110"/>
      <c r="C380" s="6">
        <v>3020</v>
      </c>
      <c r="D380" t="s">
        <v>31</v>
      </c>
      <c r="E380" s="71">
        <v>288</v>
      </c>
    </row>
    <row r="381" spans="3:5" ht="12.75">
      <c r="C381" s="6">
        <v>4110</v>
      </c>
      <c r="D381" t="s">
        <v>34</v>
      </c>
      <c r="E381" s="71">
        <v>17350</v>
      </c>
    </row>
    <row r="382" spans="3:5" ht="12.75">
      <c r="C382" s="6">
        <v>4120</v>
      </c>
      <c r="D382" t="s">
        <v>347</v>
      </c>
      <c r="E382" s="71">
        <v>2486</v>
      </c>
    </row>
    <row r="383" spans="3:5" ht="12.75">
      <c r="C383" s="6">
        <v>4210</v>
      </c>
      <c r="D383" t="s">
        <v>37</v>
      </c>
      <c r="E383" s="71">
        <v>2000</v>
      </c>
    </row>
    <row r="384" spans="3:5" ht="12.75">
      <c r="C384" s="6">
        <v>4240</v>
      </c>
      <c r="D384" t="s">
        <v>374</v>
      </c>
      <c r="E384" s="71">
        <v>1000</v>
      </c>
    </row>
    <row r="385" spans="3:5" ht="12.75">
      <c r="C385" s="6">
        <v>4440</v>
      </c>
      <c r="D385" t="s">
        <v>376</v>
      </c>
      <c r="E385" s="71">
        <v>3350</v>
      </c>
    </row>
    <row r="386" spans="3:5" ht="12.75">
      <c r="C386" s="6">
        <v>4710</v>
      </c>
      <c r="D386" t="s">
        <v>339</v>
      </c>
      <c r="E386" s="71">
        <v>300</v>
      </c>
    </row>
    <row r="387" spans="3:5" ht="12.75">
      <c r="C387" s="6">
        <v>4790</v>
      </c>
      <c r="D387" t="s">
        <v>377</v>
      </c>
      <c r="E387" s="71">
        <v>95585</v>
      </c>
    </row>
    <row r="388" spans="3:5" ht="12.75">
      <c r="C388" s="6">
        <v>4800</v>
      </c>
      <c r="D388" t="s">
        <v>372</v>
      </c>
      <c r="E388" s="71">
        <v>5556</v>
      </c>
    </row>
    <row r="390" spans="1:5" ht="12.75">
      <c r="A390" s="3"/>
      <c r="B390" s="3"/>
      <c r="C390" s="3"/>
      <c r="D390" s="15"/>
      <c r="E390" s="73"/>
    </row>
    <row r="391" spans="1:5" ht="12.75">
      <c r="A391" s="21"/>
      <c r="B391" s="21"/>
      <c r="C391" s="21"/>
      <c r="D391" s="22"/>
      <c r="E391" s="102"/>
    </row>
    <row r="392" ht="12.75">
      <c r="E392" s="71" t="s">
        <v>16</v>
      </c>
    </row>
    <row r="393" spans="4:5" ht="12.75">
      <c r="D393" s="7" t="s">
        <v>366</v>
      </c>
      <c r="E393" s="71" t="s">
        <v>431</v>
      </c>
    </row>
    <row r="394" spans="4:5" ht="12.75">
      <c r="D394" s="6" t="s">
        <v>14</v>
      </c>
      <c r="E394" s="71" t="s">
        <v>133</v>
      </c>
    </row>
    <row r="395" ht="12.75">
      <c r="E395" s="72" t="s">
        <v>432</v>
      </c>
    </row>
    <row r="396" spans="1:5" ht="12.75">
      <c r="A396" s="1" t="s">
        <v>0</v>
      </c>
      <c r="B396" s="1" t="s">
        <v>4</v>
      </c>
      <c r="C396" s="1" t="s">
        <v>5</v>
      </c>
      <c r="D396" s="1" t="s">
        <v>6</v>
      </c>
      <c r="E396" s="74" t="s">
        <v>7</v>
      </c>
    </row>
    <row r="397" spans="1:5" s="5" customFormat="1" ht="12.75">
      <c r="A397" s="7">
        <v>801</v>
      </c>
      <c r="B397" s="7"/>
      <c r="C397" s="7"/>
      <c r="D397" s="5" t="s">
        <v>10</v>
      </c>
      <c r="E397" s="84">
        <f>E398+E427+E433+E421</f>
        <v>2430996.91</v>
      </c>
    </row>
    <row r="398" spans="1:5" s="56" customFormat="1" ht="12.75">
      <c r="A398" s="57"/>
      <c r="B398" s="57">
        <v>80104</v>
      </c>
      <c r="C398" s="57"/>
      <c r="D398" s="56" t="s">
        <v>132</v>
      </c>
      <c r="E398" s="85">
        <f>SUM(E399:E419)</f>
        <v>2309257</v>
      </c>
    </row>
    <row r="399" spans="3:5" ht="12.75">
      <c r="C399" s="6">
        <v>3020</v>
      </c>
      <c r="D399" t="s">
        <v>31</v>
      </c>
      <c r="E399" s="71">
        <v>11300</v>
      </c>
    </row>
    <row r="400" spans="3:5" ht="12.75">
      <c r="C400" s="6">
        <v>4010</v>
      </c>
      <c r="D400" t="s">
        <v>32</v>
      </c>
      <c r="E400" s="71">
        <v>674281</v>
      </c>
    </row>
    <row r="401" spans="3:5" ht="12.75">
      <c r="C401" s="6">
        <v>4040</v>
      </c>
      <c r="D401" t="s">
        <v>33</v>
      </c>
      <c r="E401" s="71">
        <v>50437</v>
      </c>
    </row>
    <row r="402" spans="3:5" ht="12.75">
      <c r="C402" s="6">
        <v>4110</v>
      </c>
      <c r="D402" t="s">
        <v>34</v>
      </c>
      <c r="E402" s="71">
        <v>265787</v>
      </c>
    </row>
    <row r="403" spans="3:5" ht="12.75">
      <c r="C403" s="6">
        <v>4120</v>
      </c>
      <c r="D403" t="s">
        <v>347</v>
      </c>
      <c r="E403" s="71">
        <v>32837</v>
      </c>
    </row>
    <row r="404" spans="3:5" ht="12.75">
      <c r="C404" s="6">
        <v>4170</v>
      </c>
      <c r="D404" t="s">
        <v>176</v>
      </c>
      <c r="E404" s="71">
        <v>5000</v>
      </c>
    </row>
    <row r="405" spans="3:5" ht="12.75">
      <c r="C405" s="6">
        <v>4210</v>
      </c>
      <c r="D405" t="s">
        <v>37</v>
      </c>
      <c r="E405" s="71">
        <v>10000</v>
      </c>
    </row>
    <row r="406" spans="3:5" ht="12.75">
      <c r="C406" s="6">
        <v>4240</v>
      </c>
      <c r="D406" t="s">
        <v>285</v>
      </c>
      <c r="E406" s="71">
        <v>5250</v>
      </c>
    </row>
    <row r="407" spans="3:5" ht="12.75">
      <c r="C407" s="6">
        <v>4260</v>
      </c>
      <c r="D407" t="s">
        <v>38</v>
      </c>
      <c r="E407" s="71">
        <v>82000</v>
      </c>
    </row>
    <row r="408" spans="3:5" ht="12.75">
      <c r="C408" s="6">
        <v>4270</v>
      </c>
      <c r="D408" t="s">
        <v>39</v>
      </c>
      <c r="E408" s="71">
        <v>10000</v>
      </c>
    </row>
    <row r="409" spans="3:5" ht="12.75">
      <c r="C409" s="6">
        <v>4280</v>
      </c>
      <c r="D409" t="s">
        <v>188</v>
      </c>
      <c r="E409" s="71">
        <v>2000</v>
      </c>
    </row>
    <row r="410" spans="3:5" ht="12.75">
      <c r="C410" s="6">
        <v>4300</v>
      </c>
      <c r="D410" t="s">
        <v>40</v>
      </c>
      <c r="E410" s="71">
        <v>14946</v>
      </c>
    </row>
    <row r="411" spans="3:5" ht="12.75">
      <c r="C411" s="6">
        <v>4360</v>
      </c>
      <c r="D411" t="s">
        <v>231</v>
      </c>
      <c r="E411" s="71">
        <v>1920</v>
      </c>
    </row>
    <row r="412" spans="3:5" ht="12.75">
      <c r="C412" s="6">
        <v>4410</v>
      </c>
      <c r="D412" t="s">
        <v>41</v>
      </c>
      <c r="E412" s="71">
        <v>850</v>
      </c>
    </row>
    <row r="413" spans="3:5" ht="12.75">
      <c r="C413" s="6">
        <v>4430</v>
      </c>
      <c r="D413" t="s">
        <v>42</v>
      </c>
      <c r="E413" s="71">
        <v>3500</v>
      </c>
    </row>
    <row r="414" spans="1:5" ht="12.75">
      <c r="A414" s="3"/>
      <c r="B414" s="3"/>
      <c r="C414" s="6">
        <v>4440</v>
      </c>
      <c r="D414" t="s">
        <v>43</v>
      </c>
      <c r="E414" s="82">
        <v>75818</v>
      </c>
    </row>
    <row r="415" spans="1:5" ht="12.75">
      <c r="A415" s="3"/>
      <c r="B415" s="3"/>
      <c r="C415" s="6">
        <v>4700</v>
      </c>
      <c r="D415" t="s">
        <v>193</v>
      </c>
      <c r="E415" s="131">
        <v>700</v>
      </c>
    </row>
    <row r="416" spans="1:5" ht="12.75">
      <c r="A416" s="3"/>
      <c r="B416" s="3"/>
      <c r="D416" t="s">
        <v>194</v>
      </c>
      <c r="E416" s="131"/>
    </row>
    <row r="417" spans="1:5" ht="12.75">
      <c r="A417" s="3"/>
      <c r="B417" s="3"/>
      <c r="C417" s="6">
        <v>4710</v>
      </c>
      <c r="D417" t="s">
        <v>339</v>
      </c>
      <c r="E417" s="82">
        <v>1000</v>
      </c>
    </row>
    <row r="418" spans="1:5" ht="12.75">
      <c r="A418" s="3"/>
      <c r="B418" s="3"/>
      <c r="C418" s="6">
        <v>4790</v>
      </c>
      <c r="D418" t="s">
        <v>371</v>
      </c>
      <c r="E418" s="82">
        <v>980062</v>
      </c>
    </row>
    <row r="419" spans="1:5" ht="12.75">
      <c r="A419" s="3"/>
      <c r="B419" s="3"/>
      <c r="C419" s="6">
        <v>4800</v>
      </c>
      <c r="D419" t="s">
        <v>372</v>
      </c>
      <c r="E419" s="82">
        <v>81569</v>
      </c>
    </row>
    <row r="420" spans="1:5" ht="12.75">
      <c r="A420" s="3"/>
      <c r="B420" s="3"/>
      <c r="E420" s="82"/>
    </row>
    <row r="421" spans="1:5" ht="12.75">
      <c r="A421" s="3"/>
      <c r="B421" s="7">
        <v>80104</v>
      </c>
      <c r="C421" s="7"/>
      <c r="D421" s="5" t="s">
        <v>424</v>
      </c>
      <c r="E421" s="108">
        <f>SUM(E423:E425)</f>
        <v>3821.91</v>
      </c>
    </row>
    <row r="422" spans="1:5" ht="12.75">
      <c r="A422" s="3"/>
      <c r="B422" s="7"/>
      <c r="C422" s="7"/>
      <c r="D422" s="134" t="s">
        <v>422</v>
      </c>
      <c r="E422" s="82"/>
    </row>
    <row r="423" spans="1:5" ht="12.75">
      <c r="A423" s="3"/>
      <c r="B423" s="7"/>
      <c r="C423" s="6">
        <v>4110</v>
      </c>
      <c r="D423" t="s">
        <v>34</v>
      </c>
      <c r="E423" s="82">
        <v>443.67</v>
      </c>
    </row>
    <row r="424" spans="1:5" ht="12.75">
      <c r="A424" s="3"/>
      <c r="B424" s="7"/>
      <c r="C424" s="6">
        <v>4120</v>
      </c>
      <c r="D424" t="s">
        <v>347</v>
      </c>
      <c r="E424" s="82">
        <v>63.24</v>
      </c>
    </row>
    <row r="425" spans="1:5" ht="12.75">
      <c r="A425" s="3"/>
      <c r="B425" s="7"/>
      <c r="C425" s="6">
        <v>4790</v>
      </c>
      <c r="D425" t="s">
        <v>369</v>
      </c>
      <c r="E425" s="82">
        <v>3315</v>
      </c>
    </row>
    <row r="426" spans="1:5" ht="12.75">
      <c r="A426" s="3"/>
      <c r="B426" s="3"/>
      <c r="E426" s="82"/>
    </row>
    <row r="427" spans="1:5" s="56" customFormat="1" ht="12.75">
      <c r="A427" s="57"/>
      <c r="B427" s="57">
        <v>80146</v>
      </c>
      <c r="C427" s="57"/>
      <c r="D427" s="56" t="s">
        <v>129</v>
      </c>
      <c r="E427" s="85">
        <f>SUM(E428:E432)</f>
        <v>8379</v>
      </c>
    </row>
    <row r="428" spans="1:5" ht="12.75">
      <c r="A428" s="7"/>
      <c r="B428" s="7"/>
      <c r="C428" s="6">
        <v>4210</v>
      </c>
      <c r="D428" t="s">
        <v>37</v>
      </c>
      <c r="E428" s="101">
        <v>1500</v>
      </c>
    </row>
    <row r="429" spans="1:5" ht="12.75">
      <c r="A429" s="7"/>
      <c r="B429" s="7"/>
      <c r="C429" s="6">
        <v>4300</v>
      </c>
      <c r="D429" t="s">
        <v>40</v>
      </c>
      <c r="E429" s="101">
        <v>2000</v>
      </c>
    </row>
    <row r="430" spans="1:5" ht="12.75">
      <c r="A430" s="7"/>
      <c r="B430" s="7"/>
      <c r="C430" s="6">
        <v>4410</v>
      </c>
      <c r="D430" t="s">
        <v>41</v>
      </c>
      <c r="E430" s="101">
        <v>525</v>
      </c>
    </row>
    <row r="431" spans="3:5" ht="12.75">
      <c r="C431" s="6">
        <v>4700</v>
      </c>
      <c r="D431" t="s">
        <v>193</v>
      </c>
      <c r="E431" s="71">
        <v>4354</v>
      </c>
    </row>
    <row r="432" ht="12.75">
      <c r="D432" t="s">
        <v>194</v>
      </c>
    </row>
    <row r="433" spans="1:5" s="56" customFormat="1" ht="15.75">
      <c r="A433" s="57"/>
      <c r="B433" s="119" t="s">
        <v>281</v>
      </c>
      <c r="C433" s="120"/>
      <c r="D433" s="112" t="s">
        <v>286</v>
      </c>
      <c r="E433" s="85">
        <f>SUM(E436:E442)</f>
        <v>109539</v>
      </c>
    </row>
    <row r="434" spans="1:5" s="56" customFormat="1" ht="15.75">
      <c r="A434" s="57"/>
      <c r="B434" s="121"/>
      <c r="C434" s="120"/>
      <c r="D434" s="112" t="s">
        <v>335</v>
      </c>
      <c r="E434" s="85"/>
    </row>
    <row r="435" spans="1:5" s="56" customFormat="1" ht="15.75">
      <c r="A435" s="57"/>
      <c r="B435" s="121"/>
      <c r="C435" s="120"/>
      <c r="D435" s="112" t="s">
        <v>288</v>
      </c>
      <c r="E435" s="85"/>
    </row>
    <row r="436" spans="1:5" ht="15">
      <c r="A436"/>
      <c r="B436" s="110"/>
      <c r="C436" s="6">
        <v>3020</v>
      </c>
      <c r="D436" t="s">
        <v>31</v>
      </c>
      <c r="E436" s="101">
        <v>250</v>
      </c>
    </row>
    <row r="437" spans="1:5" ht="15">
      <c r="A437"/>
      <c r="B437" s="110"/>
      <c r="C437" s="111">
        <v>4110</v>
      </c>
      <c r="D437" s="109" t="s">
        <v>34</v>
      </c>
      <c r="E437" s="101">
        <v>14949</v>
      </c>
    </row>
    <row r="438" spans="1:5" ht="15">
      <c r="A438"/>
      <c r="B438" s="110"/>
      <c r="C438" s="6">
        <v>4120</v>
      </c>
      <c r="D438" t="s">
        <v>347</v>
      </c>
      <c r="E438" s="101">
        <v>1000</v>
      </c>
    </row>
    <row r="439" spans="1:5" ht="12.75">
      <c r="A439"/>
      <c r="C439" s="6">
        <v>4240</v>
      </c>
      <c r="D439" t="s">
        <v>285</v>
      </c>
      <c r="E439" s="71">
        <v>2000</v>
      </c>
    </row>
    <row r="440" spans="1:5" ht="12.75">
      <c r="A440"/>
      <c r="C440" s="6">
        <v>4440</v>
      </c>
      <c r="D440" t="s">
        <v>43</v>
      </c>
      <c r="E440" s="71">
        <v>3350</v>
      </c>
    </row>
    <row r="441" spans="3:5" ht="12.75">
      <c r="C441" s="6">
        <v>4790</v>
      </c>
      <c r="D441" t="s">
        <v>371</v>
      </c>
      <c r="E441" s="71">
        <v>79916</v>
      </c>
    </row>
    <row r="442" spans="3:5" ht="12.75">
      <c r="C442" s="6">
        <v>4800</v>
      </c>
      <c r="D442" t="s">
        <v>378</v>
      </c>
      <c r="E442" s="71">
        <v>8074</v>
      </c>
    </row>
    <row r="454" spans="1:5" ht="12.75">
      <c r="A454"/>
      <c r="B454"/>
      <c r="C454"/>
      <c r="E454" s="71" t="s">
        <v>18</v>
      </c>
    </row>
    <row r="455" spans="1:5" ht="12.75">
      <c r="A455"/>
      <c r="B455"/>
      <c r="C455"/>
      <c r="D455" s="7" t="s">
        <v>366</v>
      </c>
      <c r="E455" s="71" t="s">
        <v>431</v>
      </c>
    </row>
    <row r="456" spans="1:5" ht="12.75">
      <c r="A456"/>
      <c r="B456"/>
      <c r="C456"/>
      <c r="D456" s="6" t="s">
        <v>17</v>
      </c>
      <c r="E456" s="71" t="s">
        <v>133</v>
      </c>
    </row>
    <row r="457" ht="12.75">
      <c r="E457" s="72" t="s">
        <v>432</v>
      </c>
    </row>
    <row r="458" spans="1:5" ht="12.75">
      <c r="A458" s="1" t="s">
        <v>0</v>
      </c>
      <c r="B458" s="1" t="s">
        <v>4</v>
      </c>
      <c r="C458" s="1" t="s">
        <v>5</v>
      </c>
      <c r="D458" s="1" t="s">
        <v>6</v>
      </c>
      <c r="E458" s="74" t="s">
        <v>7</v>
      </c>
    </row>
    <row r="459" spans="1:5" s="5" customFormat="1" ht="12.75">
      <c r="A459" s="7">
        <v>801</v>
      </c>
      <c r="B459" s="7"/>
      <c r="C459" s="7"/>
      <c r="D459" s="5" t="s">
        <v>10</v>
      </c>
      <c r="E459" s="84">
        <f>E460+E489+E495+E483</f>
        <v>2148342.62</v>
      </c>
    </row>
    <row r="460" spans="1:5" s="56" customFormat="1" ht="12.75">
      <c r="A460" s="57"/>
      <c r="B460" s="57">
        <v>80104</v>
      </c>
      <c r="C460" s="57"/>
      <c r="D460" s="56" t="s">
        <v>132</v>
      </c>
      <c r="E460" s="85">
        <f>SUM(E461:E481)</f>
        <v>1930481</v>
      </c>
    </row>
    <row r="461" spans="3:5" ht="12.75">
      <c r="C461" s="6">
        <v>3020</v>
      </c>
      <c r="D461" t="s">
        <v>31</v>
      </c>
      <c r="E461" s="71">
        <v>11000</v>
      </c>
    </row>
    <row r="462" spans="3:5" ht="12.75">
      <c r="C462" s="6">
        <v>4010</v>
      </c>
      <c r="D462" t="s">
        <v>32</v>
      </c>
      <c r="E462" s="71">
        <v>527760</v>
      </c>
    </row>
    <row r="463" spans="3:5" ht="12.75">
      <c r="C463" s="6">
        <v>4040</v>
      </c>
      <c r="D463" t="s">
        <v>33</v>
      </c>
      <c r="E463" s="71">
        <v>45000</v>
      </c>
    </row>
    <row r="464" spans="3:5" ht="12.75">
      <c r="C464" s="6">
        <v>4110</v>
      </c>
      <c r="D464" t="s">
        <v>34</v>
      </c>
      <c r="E464" s="71">
        <v>223067</v>
      </c>
    </row>
    <row r="465" spans="3:5" ht="12.75">
      <c r="C465" s="6">
        <v>4120</v>
      </c>
      <c r="D465" t="s">
        <v>347</v>
      </c>
      <c r="E465" s="71">
        <v>29417</v>
      </c>
    </row>
    <row r="466" spans="3:5" ht="12.75">
      <c r="C466" s="6">
        <v>4170</v>
      </c>
      <c r="D466" t="s">
        <v>176</v>
      </c>
      <c r="E466" s="71">
        <v>5000</v>
      </c>
    </row>
    <row r="467" spans="3:5" ht="12.75">
      <c r="C467" s="6">
        <v>4210</v>
      </c>
      <c r="D467" t="s">
        <v>37</v>
      </c>
      <c r="E467" s="71">
        <v>10000</v>
      </c>
    </row>
    <row r="468" spans="3:5" ht="12.75">
      <c r="C468" s="6">
        <v>4240</v>
      </c>
      <c r="D468" t="s">
        <v>285</v>
      </c>
      <c r="E468" s="71">
        <v>5250</v>
      </c>
    </row>
    <row r="469" spans="3:5" ht="12.75">
      <c r="C469" s="6">
        <v>4260</v>
      </c>
      <c r="D469" t="s">
        <v>38</v>
      </c>
      <c r="E469" s="71">
        <v>70000</v>
      </c>
    </row>
    <row r="470" spans="3:5" ht="12.75">
      <c r="C470" s="6">
        <v>4270</v>
      </c>
      <c r="D470" t="s">
        <v>39</v>
      </c>
      <c r="E470" s="71">
        <v>10000</v>
      </c>
    </row>
    <row r="471" spans="3:5" ht="12.75">
      <c r="C471" s="6">
        <v>4280</v>
      </c>
      <c r="D471" t="s">
        <v>188</v>
      </c>
      <c r="E471" s="71">
        <v>2000</v>
      </c>
    </row>
    <row r="472" spans="3:5" ht="12.75">
      <c r="C472" s="6">
        <v>4300</v>
      </c>
      <c r="D472" t="s">
        <v>40</v>
      </c>
      <c r="E472" s="71">
        <v>11550</v>
      </c>
    </row>
    <row r="473" spans="3:5" ht="12.75">
      <c r="C473" s="6">
        <v>4360</v>
      </c>
      <c r="D473" t="s">
        <v>231</v>
      </c>
      <c r="E473" s="71">
        <v>3000</v>
      </c>
    </row>
    <row r="474" spans="3:5" ht="12.75">
      <c r="C474" s="6">
        <v>4410</v>
      </c>
      <c r="D474" t="s">
        <v>41</v>
      </c>
      <c r="E474" s="71">
        <v>850</v>
      </c>
    </row>
    <row r="475" spans="3:5" ht="12.75">
      <c r="C475" s="6">
        <v>4430</v>
      </c>
      <c r="D475" t="s">
        <v>42</v>
      </c>
      <c r="E475" s="71">
        <v>3000</v>
      </c>
    </row>
    <row r="476" spans="1:5" ht="12.75">
      <c r="A476" s="3"/>
      <c r="B476" s="3"/>
      <c r="C476" s="6">
        <v>4440</v>
      </c>
      <c r="D476" t="s">
        <v>43</v>
      </c>
      <c r="E476" s="82">
        <v>69362</v>
      </c>
    </row>
    <row r="477" spans="1:5" ht="12.75">
      <c r="A477" s="3"/>
      <c r="B477" s="3"/>
      <c r="C477" s="6">
        <v>4700</v>
      </c>
      <c r="D477" t="s">
        <v>193</v>
      </c>
      <c r="E477" s="82">
        <v>700</v>
      </c>
    </row>
    <row r="478" spans="1:5" ht="12.75">
      <c r="A478" s="3"/>
      <c r="B478" s="3"/>
      <c r="D478" t="s">
        <v>194</v>
      </c>
      <c r="E478" s="82"/>
    </row>
    <row r="479" spans="1:5" ht="12.75">
      <c r="A479" s="3"/>
      <c r="B479" s="3"/>
      <c r="C479" s="6">
        <v>4710</v>
      </c>
      <c r="D479" t="s">
        <v>339</v>
      </c>
      <c r="E479" s="82">
        <v>3000</v>
      </c>
    </row>
    <row r="480" spans="1:5" ht="12.75">
      <c r="A480" s="3"/>
      <c r="B480" s="3"/>
      <c r="C480" s="6">
        <v>4790</v>
      </c>
      <c r="D480" t="s">
        <v>371</v>
      </c>
      <c r="E480" s="82">
        <v>830513</v>
      </c>
    </row>
    <row r="481" spans="1:5" ht="12.75">
      <c r="A481" s="3"/>
      <c r="B481" s="3"/>
      <c r="C481" s="6">
        <v>4800</v>
      </c>
      <c r="D481" t="s">
        <v>372</v>
      </c>
      <c r="E481" s="82">
        <v>70012</v>
      </c>
    </row>
    <row r="482" spans="1:5" ht="12.75">
      <c r="A482" s="3"/>
      <c r="B482" s="3"/>
      <c r="E482" s="82"/>
    </row>
    <row r="483" spans="1:5" ht="12.75">
      <c r="A483" s="3"/>
      <c r="B483" s="7">
        <v>80104</v>
      </c>
      <c r="C483" s="7"/>
      <c r="D483" s="5" t="s">
        <v>424</v>
      </c>
      <c r="E483" s="108">
        <f>SUM(E485:E487)</f>
        <v>5413.62</v>
      </c>
    </row>
    <row r="484" spans="1:5" ht="12.75">
      <c r="A484" s="3"/>
      <c r="B484" s="7"/>
      <c r="C484" s="7"/>
      <c r="D484" s="134" t="s">
        <v>422</v>
      </c>
      <c r="E484" s="82"/>
    </row>
    <row r="485" spans="1:5" ht="12.75">
      <c r="A485" s="3"/>
      <c r="B485" s="7"/>
      <c r="C485" s="111">
        <v>4110</v>
      </c>
      <c r="D485" s="109" t="s">
        <v>34</v>
      </c>
      <c r="E485" s="82">
        <v>579.4</v>
      </c>
    </row>
    <row r="486" spans="1:5" ht="12.75">
      <c r="A486" s="3"/>
      <c r="B486" s="7"/>
      <c r="C486" s="111">
        <v>4120</v>
      </c>
      <c r="D486" t="s">
        <v>347</v>
      </c>
      <c r="E486" s="82">
        <v>83</v>
      </c>
    </row>
    <row r="487" spans="1:5" ht="12.75">
      <c r="A487" s="3"/>
      <c r="B487" s="7"/>
      <c r="C487" s="6">
        <v>4790</v>
      </c>
      <c r="D487" t="s">
        <v>369</v>
      </c>
      <c r="E487" s="82">
        <v>4751.22</v>
      </c>
    </row>
    <row r="488" spans="1:5" ht="12.75">
      <c r="A488" s="3"/>
      <c r="B488" s="3"/>
      <c r="E488" s="82"/>
    </row>
    <row r="489" spans="1:10" s="56" customFormat="1" ht="12.75">
      <c r="A489" s="57"/>
      <c r="B489" s="57">
        <v>80146</v>
      </c>
      <c r="C489" s="57"/>
      <c r="D489" s="56" t="s">
        <v>129</v>
      </c>
      <c r="E489" s="85">
        <f>SUM(E490:E494)</f>
        <v>7742</v>
      </c>
      <c r="G489" s="57"/>
      <c r="H489" s="57"/>
      <c r="J489" s="122"/>
    </row>
    <row r="490" spans="1:10" ht="12.75">
      <c r="A490" s="7"/>
      <c r="B490" s="7"/>
      <c r="C490" s="6">
        <v>4210</v>
      </c>
      <c r="D490" t="s">
        <v>37</v>
      </c>
      <c r="E490" s="87">
        <v>942</v>
      </c>
      <c r="G490" s="6"/>
      <c r="H490" s="6"/>
      <c r="J490" s="4"/>
    </row>
    <row r="491" spans="1:10" ht="12.75">
      <c r="A491" s="7"/>
      <c r="B491" s="7"/>
      <c r="C491" s="6">
        <v>4300</v>
      </c>
      <c r="D491" t="s">
        <v>40</v>
      </c>
      <c r="E491" s="87">
        <v>4500</v>
      </c>
      <c r="G491" s="6"/>
      <c r="H491" s="6"/>
      <c r="J491" s="4"/>
    </row>
    <row r="492" spans="1:10" ht="12.75">
      <c r="A492" s="7"/>
      <c r="B492" s="7"/>
      <c r="C492" s="6">
        <v>4410</v>
      </c>
      <c r="D492" t="s">
        <v>41</v>
      </c>
      <c r="E492" s="87">
        <v>300</v>
      </c>
      <c r="G492" s="6"/>
      <c r="H492" s="6"/>
      <c r="J492" s="4"/>
    </row>
    <row r="493" spans="3:10" ht="12.75">
      <c r="C493" s="6">
        <v>4700</v>
      </c>
      <c r="D493" t="s">
        <v>193</v>
      </c>
      <c r="E493" s="71">
        <v>2000</v>
      </c>
      <c r="G493" s="6"/>
      <c r="H493" s="6"/>
      <c r="J493" s="4"/>
    </row>
    <row r="494" spans="4:10" ht="12.75">
      <c r="D494" t="s">
        <v>194</v>
      </c>
      <c r="G494" s="6"/>
      <c r="H494" s="6"/>
      <c r="J494" s="4"/>
    </row>
    <row r="495" spans="1:10" s="56" customFormat="1" ht="15.75">
      <c r="A495" s="57"/>
      <c r="B495" s="119" t="s">
        <v>281</v>
      </c>
      <c r="C495" s="120"/>
      <c r="D495" s="112" t="s">
        <v>286</v>
      </c>
      <c r="E495" s="85">
        <f>SUM(E498:E505)</f>
        <v>204706</v>
      </c>
      <c r="G495" s="57"/>
      <c r="H495" s="57"/>
      <c r="J495" s="122"/>
    </row>
    <row r="496" spans="1:10" s="56" customFormat="1" ht="15.75">
      <c r="A496" s="57"/>
      <c r="B496" s="121"/>
      <c r="C496" s="120"/>
      <c r="D496" s="112" t="s">
        <v>287</v>
      </c>
      <c r="E496" s="85"/>
      <c r="G496" s="57"/>
      <c r="H496" s="57"/>
      <c r="J496" s="122"/>
    </row>
    <row r="497" spans="1:10" s="56" customFormat="1" ht="15.75">
      <c r="A497" s="57"/>
      <c r="B497" s="121"/>
      <c r="C497" s="120"/>
      <c r="D497" s="112" t="s">
        <v>288</v>
      </c>
      <c r="E497" s="85"/>
      <c r="G497" s="57"/>
      <c r="H497" s="57"/>
      <c r="J497" s="122"/>
    </row>
    <row r="498" spans="2:10" ht="15">
      <c r="B498" s="110"/>
      <c r="C498" s="6">
        <v>3020</v>
      </c>
      <c r="D498" t="s">
        <v>31</v>
      </c>
      <c r="E498" s="101">
        <v>450</v>
      </c>
      <c r="G498" s="6"/>
      <c r="H498" s="6"/>
      <c r="J498" s="4"/>
    </row>
    <row r="499" spans="1:10" ht="15">
      <c r="A499"/>
      <c r="B499" s="110"/>
      <c r="C499" s="111">
        <v>4110</v>
      </c>
      <c r="D499" s="109" t="s">
        <v>34</v>
      </c>
      <c r="E499" s="101">
        <v>27800</v>
      </c>
      <c r="G499" s="6"/>
      <c r="H499" s="6"/>
      <c r="J499" s="4"/>
    </row>
    <row r="500" spans="1:10" ht="15">
      <c r="A500"/>
      <c r="B500" s="110"/>
      <c r="C500" s="111">
        <v>4120</v>
      </c>
      <c r="D500" t="s">
        <v>347</v>
      </c>
      <c r="E500" s="101">
        <v>3700</v>
      </c>
      <c r="G500" s="6"/>
      <c r="H500" s="6"/>
      <c r="J500" s="4"/>
    </row>
    <row r="501" spans="1:10" ht="15">
      <c r="A501"/>
      <c r="B501" s="110"/>
      <c r="C501" s="111">
        <v>4240</v>
      </c>
      <c r="D501" s="128" t="s">
        <v>374</v>
      </c>
      <c r="E501" s="101">
        <v>2000</v>
      </c>
      <c r="G501" s="6"/>
      <c r="H501" s="6"/>
      <c r="J501" s="4"/>
    </row>
    <row r="502" spans="1:10" ht="12.75">
      <c r="A502"/>
      <c r="C502" s="6">
        <v>4440</v>
      </c>
      <c r="D502" t="s">
        <v>43</v>
      </c>
      <c r="E502" s="71">
        <v>6700</v>
      </c>
      <c r="G502" s="6"/>
      <c r="H502" s="6"/>
      <c r="J502" s="4"/>
    </row>
    <row r="503" spans="1:10" ht="12.75">
      <c r="A503"/>
      <c r="C503" s="6">
        <v>4710</v>
      </c>
      <c r="D503" t="s">
        <v>339</v>
      </c>
      <c r="E503" s="71">
        <v>1000</v>
      </c>
      <c r="G503" s="6"/>
      <c r="H503" s="6"/>
      <c r="J503" s="4"/>
    </row>
    <row r="504" spans="1:10" ht="12.75">
      <c r="A504"/>
      <c r="C504" s="6">
        <v>4790</v>
      </c>
      <c r="D504" t="s">
        <v>371</v>
      </c>
      <c r="E504" s="71">
        <v>151700</v>
      </c>
      <c r="G504" s="6"/>
      <c r="H504" s="6"/>
      <c r="J504" s="4"/>
    </row>
    <row r="505" spans="1:10" ht="12.75">
      <c r="A505"/>
      <c r="C505" s="6">
        <v>4800</v>
      </c>
      <c r="D505" t="s">
        <v>372</v>
      </c>
      <c r="E505" s="71">
        <v>11356</v>
      </c>
      <c r="G505" s="6"/>
      <c r="H505" s="6"/>
      <c r="J505" s="4"/>
    </row>
    <row r="506" spans="1:10" ht="12.75">
      <c r="A506"/>
      <c r="G506" s="6"/>
      <c r="H506" s="6"/>
      <c r="J506" s="4"/>
    </row>
    <row r="507" spans="1:10" ht="12.75">
      <c r="A507"/>
      <c r="G507" s="6"/>
      <c r="H507" s="6"/>
      <c r="J507" s="4"/>
    </row>
    <row r="508" spans="1:10" ht="12.75">
      <c r="A508"/>
      <c r="G508" s="6"/>
      <c r="H508" s="6"/>
      <c r="J508" s="4"/>
    </row>
    <row r="509" spans="1:10" ht="12.75">
      <c r="A509"/>
      <c r="G509" s="6"/>
      <c r="H509" s="6"/>
      <c r="J509" s="4"/>
    </row>
    <row r="510" spans="1:10" ht="14.25" customHeight="1">
      <c r="A510"/>
      <c r="G510" s="6"/>
      <c r="H510" s="6"/>
      <c r="J510" s="4"/>
    </row>
    <row r="511" spans="1:10" ht="12.75">
      <c r="A511"/>
      <c r="G511" s="6"/>
      <c r="H511" s="6"/>
      <c r="J511" s="4"/>
    </row>
    <row r="512" spans="1:10" ht="12.75">
      <c r="A512"/>
      <c r="G512" s="6"/>
      <c r="H512" s="6"/>
      <c r="J512" s="4"/>
    </row>
    <row r="513" spans="1:10" ht="12.75">
      <c r="A513"/>
      <c r="G513" s="6"/>
      <c r="H513" s="6"/>
      <c r="J513" s="4"/>
    </row>
    <row r="514" spans="7:10" ht="12.75">
      <c r="G514" s="6"/>
      <c r="H514" s="6"/>
      <c r="J514" s="4"/>
    </row>
    <row r="515" spans="1:10" ht="12.75">
      <c r="A515" s="3"/>
      <c r="B515" s="3"/>
      <c r="E515" s="73"/>
      <c r="G515" s="6"/>
      <c r="H515" s="6"/>
      <c r="J515" s="4"/>
    </row>
    <row r="516" spans="1:10" ht="12.75">
      <c r="A516" s="21"/>
      <c r="B516" s="21"/>
      <c r="C516" s="21"/>
      <c r="D516" s="22"/>
      <c r="E516" s="102"/>
      <c r="G516" s="6"/>
      <c r="H516" s="6"/>
      <c r="J516" s="4"/>
    </row>
    <row r="517" spans="5:10" ht="12.75">
      <c r="E517" s="71" t="s">
        <v>11</v>
      </c>
      <c r="G517" s="6"/>
      <c r="H517" s="6"/>
      <c r="J517" s="4"/>
    </row>
    <row r="518" spans="4:10" ht="12.75">
      <c r="D518" s="7" t="s">
        <v>366</v>
      </c>
      <c r="E518" s="71" t="s">
        <v>431</v>
      </c>
      <c r="G518" s="6"/>
      <c r="H518" s="6"/>
      <c r="J518" s="4"/>
    </row>
    <row r="519" spans="4:10" ht="12.75">
      <c r="D519" s="6" t="s">
        <v>15</v>
      </c>
      <c r="E519" s="71" t="s">
        <v>133</v>
      </c>
      <c r="G519" s="6"/>
      <c r="H519" s="6"/>
      <c r="J519" s="4"/>
    </row>
    <row r="520" spans="5:10" ht="12.75">
      <c r="E520" s="72" t="s">
        <v>432</v>
      </c>
      <c r="G520" s="6"/>
      <c r="H520" s="6"/>
      <c r="J520" s="4"/>
    </row>
    <row r="521" spans="1:10" ht="12.75">
      <c r="A521" s="1" t="s">
        <v>0</v>
      </c>
      <c r="B521" s="1" t="s">
        <v>4</v>
      </c>
      <c r="C521" s="1" t="s">
        <v>5</v>
      </c>
      <c r="D521" s="1" t="s">
        <v>6</v>
      </c>
      <c r="E521" s="74" t="s">
        <v>7</v>
      </c>
      <c r="G521" s="6"/>
      <c r="H521" s="6"/>
      <c r="J521" s="4"/>
    </row>
    <row r="522" spans="1:10" s="5" customFormat="1" ht="12.75">
      <c r="A522" s="7">
        <v>801</v>
      </c>
      <c r="B522" s="7"/>
      <c r="C522" s="7"/>
      <c r="D522" s="5" t="s">
        <v>10</v>
      </c>
      <c r="E522" s="84">
        <f>E523+E554+E559+E548</f>
        <v>2355620.27</v>
      </c>
      <c r="G522" s="7"/>
      <c r="H522" s="7"/>
      <c r="J522" s="8"/>
    </row>
    <row r="523" spans="1:10" s="56" customFormat="1" ht="12.75">
      <c r="A523" s="57"/>
      <c r="B523" s="57">
        <v>80104</v>
      </c>
      <c r="C523" s="57"/>
      <c r="D523" s="56" t="s">
        <v>132</v>
      </c>
      <c r="E523" s="85">
        <f>SUM(E524:E546)</f>
        <v>2322797</v>
      </c>
      <c r="G523" s="57"/>
      <c r="H523" s="57"/>
      <c r="J523" s="122"/>
    </row>
    <row r="524" spans="3:10" ht="12.75">
      <c r="C524" s="6">
        <v>3020</v>
      </c>
      <c r="D524" t="s">
        <v>31</v>
      </c>
      <c r="E524" s="71">
        <v>10700</v>
      </c>
      <c r="G524" s="6"/>
      <c r="H524" s="6"/>
      <c r="J524" s="4"/>
    </row>
    <row r="525" spans="3:10" ht="12.75">
      <c r="C525" s="6">
        <v>4010</v>
      </c>
      <c r="D525" t="s">
        <v>32</v>
      </c>
      <c r="E525" s="71">
        <v>626818</v>
      </c>
      <c r="G525" s="6"/>
      <c r="H525" s="6"/>
      <c r="J525" s="4"/>
    </row>
    <row r="526" spans="3:10" ht="12.75">
      <c r="C526" s="6">
        <v>4040</v>
      </c>
      <c r="D526" t="s">
        <v>33</v>
      </c>
      <c r="E526" s="71">
        <v>48509</v>
      </c>
      <c r="G526" s="6"/>
      <c r="H526" s="6"/>
      <c r="J526" s="4"/>
    </row>
    <row r="527" spans="3:10" ht="12.75">
      <c r="C527" s="6">
        <v>4110</v>
      </c>
      <c r="D527" t="s">
        <v>34</v>
      </c>
      <c r="E527" s="71">
        <v>270947</v>
      </c>
      <c r="G527" s="6"/>
      <c r="H527" s="6"/>
      <c r="J527" s="4"/>
    </row>
    <row r="528" spans="3:10" ht="12.75">
      <c r="C528" s="6">
        <v>4120</v>
      </c>
      <c r="D528" t="s">
        <v>347</v>
      </c>
      <c r="E528" s="71">
        <v>33417</v>
      </c>
      <c r="G528" s="6"/>
      <c r="H528" s="6"/>
      <c r="J528" s="4"/>
    </row>
    <row r="529" spans="3:10" ht="12.75">
      <c r="C529" s="6">
        <v>4170</v>
      </c>
      <c r="D529" t="s">
        <v>176</v>
      </c>
      <c r="E529" s="71">
        <v>5000</v>
      </c>
      <c r="G529" s="6"/>
      <c r="H529" s="6"/>
      <c r="J529" s="4"/>
    </row>
    <row r="530" spans="3:10" ht="12.75">
      <c r="C530" s="6">
        <v>4210</v>
      </c>
      <c r="D530" t="s">
        <v>37</v>
      </c>
      <c r="E530" s="71">
        <v>10000</v>
      </c>
      <c r="G530" s="6"/>
      <c r="H530" s="6"/>
      <c r="J530" s="4"/>
    </row>
    <row r="531" spans="3:10" ht="12.75">
      <c r="C531" s="6">
        <v>4240</v>
      </c>
      <c r="D531" t="s">
        <v>285</v>
      </c>
      <c r="E531" s="71">
        <v>5750</v>
      </c>
      <c r="G531" s="6"/>
      <c r="H531" s="6"/>
      <c r="J531" s="4"/>
    </row>
    <row r="532" spans="3:10" ht="12.75">
      <c r="C532" s="6">
        <v>4260</v>
      </c>
      <c r="D532" t="s">
        <v>38</v>
      </c>
      <c r="E532" s="71">
        <v>80000</v>
      </c>
      <c r="G532" s="6"/>
      <c r="H532" s="6"/>
      <c r="J532" s="4"/>
    </row>
    <row r="533" spans="3:10" ht="12.75">
      <c r="C533" s="6">
        <v>4270</v>
      </c>
      <c r="D533" t="s">
        <v>39</v>
      </c>
      <c r="E533" s="71">
        <v>10000</v>
      </c>
      <c r="G533" s="6"/>
      <c r="H533" s="6"/>
      <c r="J533" s="4"/>
    </row>
    <row r="534" spans="3:10" ht="12.75">
      <c r="C534" s="6">
        <v>4280</v>
      </c>
      <c r="D534" t="s">
        <v>188</v>
      </c>
      <c r="E534" s="71">
        <v>2000</v>
      </c>
      <c r="G534" s="6"/>
      <c r="H534" s="6"/>
      <c r="J534" s="4"/>
    </row>
    <row r="535" spans="3:10" ht="12.75">
      <c r="C535" s="6">
        <v>4300</v>
      </c>
      <c r="D535" t="s">
        <v>40</v>
      </c>
      <c r="E535" s="71">
        <v>20349</v>
      </c>
      <c r="G535" s="6"/>
      <c r="H535" s="6"/>
      <c r="J535" s="4"/>
    </row>
    <row r="536" spans="3:10" ht="12.75">
      <c r="C536" s="6">
        <v>4360</v>
      </c>
      <c r="D536" t="s">
        <v>231</v>
      </c>
      <c r="E536" s="71">
        <v>3840</v>
      </c>
      <c r="G536" s="6"/>
      <c r="H536" s="6"/>
      <c r="J536" s="4"/>
    </row>
    <row r="537" spans="3:10" ht="12.75">
      <c r="C537" s="6">
        <v>4400</v>
      </c>
      <c r="D537" t="s">
        <v>208</v>
      </c>
      <c r="E537" s="71">
        <v>16200</v>
      </c>
      <c r="G537" s="6"/>
      <c r="H537" s="6"/>
      <c r="J537" s="4"/>
    </row>
    <row r="538" spans="4:10" ht="12.75">
      <c r="D538" t="s">
        <v>198</v>
      </c>
      <c r="G538" s="6"/>
      <c r="H538" s="6"/>
      <c r="J538" s="4"/>
    </row>
    <row r="539" spans="3:10" ht="12.75">
      <c r="C539" s="6">
        <v>4410</v>
      </c>
      <c r="D539" t="s">
        <v>41</v>
      </c>
      <c r="E539" s="71">
        <v>850</v>
      </c>
      <c r="G539" s="6"/>
      <c r="H539" s="6"/>
      <c r="J539" s="4"/>
    </row>
    <row r="540" spans="3:10" ht="12.75">
      <c r="C540" s="6">
        <v>4430</v>
      </c>
      <c r="D540" t="s">
        <v>42</v>
      </c>
      <c r="E540" s="71">
        <v>2500</v>
      </c>
      <c r="G540" s="6"/>
      <c r="H540" s="6"/>
      <c r="J540" s="4"/>
    </row>
    <row r="541" spans="1:10" ht="12.75">
      <c r="A541" s="3"/>
      <c r="B541" s="3"/>
      <c r="C541" s="6">
        <v>4440</v>
      </c>
      <c r="D541" t="s">
        <v>43</v>
      </c>
      <c r="E541" s="82">
        <v>88338</v>
      </c>
      <c r="G541" s="6"/>
      <c r="H541" s="6"/>
      <c r="J541" s="4"/>
    </row>
    <row r="542" spans="1:10" ht="12.75">
      <c r="A542" s="3"/>
      <c r="B542" s="3"/>
      <c r="C542" s="6">
        <v>4700</v>
      </c>
      <c r="D542" t="s">
        <v>193</v>
      </c>
      <c r="E542" s="82">
        <v>700</v>
      </c>
      <c r="G542" s="6"/>
      <c r="H542" s="6"/>
      <c r="J542" s="4"/>
    </row>
    <row r="543" spans="1:10" ht="12.75">
      <c r="A543" s="3"/>
      <c r="B543" s="3"/>
      <c r="D543" t="s">
        <v>194</v>
      </c>
      <c r="G543" s="6"/>
      <c r="H543" s="6"/>
      <c r="J543" s="4"/>
    </row>
    <row r="544" spans="1:10" ht="12.75">
      <c r="A544" s="3"/>
      <c r="B544" s="3"/>
      <c r="C544" s="6">
        <v>4710</v>
      </c>
      <c r="D544" t="s">
        <v>339</v>
      </c>
      <c r="E544" s="82">
        <v>1000</v>
      </c>
      <c r="G544" s="6"/>
      <c r="H544" s="6"/>
      <c r="J544" s="4"/>
    </row>
    <row r="545" spans="1:10" ht="12.75">
      <c r="A545" s="3"/>
      <c r="B545" s="3"/>
      <c r="C545" s="6">
        <v>4790</v>
      </c>
      <c r="D545" t="s">
        <v>369</v>
      </c>
      <c r="E545" s="82">
        <v>1004503</v>
      </c>
      <c r="G545" s="6"/>
      <c r="H545" s="6"/>
      <c r="J545" s="4"/>
    </row>
    <row r="546" spans="1:10" ht="12.75">
      <c r="A546" s="3"/>
      <c r="B546" s="3"/>
      <c r="C546" s="6">
        <v>4800</v>
      </c>
      <c r="D546" t="s">
        <v>370</v>
      </c>
      <c r="E546" s="82">
        <v>81376</v>
      </c>
      <c r="G546" s="6"/>
      <c r="H546" s="6"/>
      <c r="J546" s="4"/>
    </row>
    <row r="547" spans="1:10" ht="12.75">
      <c r="A547" s="3"/>
      <c r="B547" s="3"/>
      <c r="E547" s="82"/>
      <c r="G547" s="6"/>
      <c r="H547" s="6"/>
      <c r="J547" s="4"/>
    </row>
    <row r="548" spans="1:10" ht="12.75">
      <c r="A548" s="3"/>
      <c r="B548" s="7">
        <v>80104</v>
      </c>
      <c r="C548" s="7"/>
      <c r="D548" s="5" t="s">
        <v>424</v>
      </c>
      <c r="E548" s="108">
        <f>SUM(E550:E552)</f>
        <v>5925.2699999999995</v>
      </c>
      <c r="G548" s="6"/>
      <c r="H548" s="6"/>
      <c r="J548" s="4"/>
    </row>
    <row r="549" spans="1:10" ht="12.75">
      <c r="A549" s="3"/>
      <c r="B549" s="7"/>
      <c r="C549" s="7"/>
      <c r="D549" s="134" t="s">
        <v>422</v>
      </c>
      <c r="E549" s="82"/>
      <c r="G549" s="6"/>
      <c r="H549" s="6"/>
      <c r="J549" s="4"/>
    </row>
    <row r="550" spans="1:10" ht="12.75">
      <c r="A550" s="3"/>
      <c r="B550" s="7"/>
      <c r="C550" s="111">
        <v>4110</v>
      </c>
      <c r="D550" s="109" t="s">
        <v>34</v>
      </c>
      <c r="E550" s="82">
        <v>696.17</v>
      </c>
      <c r="G550" s="6"/>
      <c r="H550" s="6"/>
      <c r="J550" s="4"/>
    </row>
    <row r="551" spans="1:10" ht="12.75">
      <c r="A551" s="3"/>
      <c r="B551" s="7"/>
      <c r="C551" s="111">
        <v>4120</v>
      </c>
      <c r="D551" t="s">
        <v>347</v>
      </c>
      <c r="E551" s="82">
        <v>99.23</v>
      </c>
      <c r="G551" s="6"/>
      <c r="H551" s="6"/>
      <c r="J551" s="4"/>
    </row>
    <row r="552" spans="1:10" ht="12.75">
      <c r="A552" s="3"/>
      <c r="B552" s="7"/>
      <c r="C552" s="6">
        <v>4790</v>
      </c>
      <c r="D552" t="s">
        <v>369</v>
      </c>
      <c r="E552" s="82">
        <v>5129.87</v>
      </c>
      <c r="G552" s="6"/>
      <c r="H552" s="6"/>
      <c r="J552" s="4"/>
    </row>
    <row r="553" spans="1:10" ht="12.75">
      <c r="A553" s="3"/>
      <c r="B553" s="3"/>
      <c r="E553" s="82"/>
      <c r="G553" s="6"/>
      <c r="H553" s="6"/>
      <c r="J553" s="4"/>
    </row>
    <row r="554" spans="1:10" ht="12" customHeight="1">
      <c r="A554" s="7"/>
      <c r="B554" s="7">
        <v>80146</v>
      </c>
      <c r="C554" s="7"/>
      <c r="D554" s="5" t="s">
        <v>129</v>
      </c>
      <c r="E554" s="84">
        <f>SUM(E555:E558)</f>
        <v>8044</v>
      </c>
      <c r="G554" s="6"/>
      <c r="H554" s="6"/>
      <c r="J554" s="4"/>
    </row>
    <row r="555" spans="1:10" ht="12" customHeight="1">
      <c r="A555" s="7"/>
      <c r="B555" s="7"/>
      <c r="C555" s="6">
        <v>4210</v>
      </c>
      <c r="D555" t="s">
        <v>37</v>
      </c>
      <c r="E555" s="101">
        <v>2413</v>
      </c>
      <c r="G555" s="6"/>
      <c r="H555" s="6"/>
      <c r="J555" s="4"/>
    </row>
    <row r="556" spans="3:10" ht="12.75" customHeight="1">
      <c r="C556" s="6">
        <v>4700</v>
      </c>
      <c r="D556" t="s">
        <v>193</v>
      </c>
      <c r="E556" s="71">
        <v>5631</v>
      </c>
      <c r="G556" s="6"/>
      <c r="H556" s="6"/>
      <c r="J556" s="4"/>
    </row>
    <row r="557" spans="4:10" ht="12.75" customHeight="1">
      <c r="D557" t="s">
        <v>194</v>
      </c>
      <c r="G557" s="6"/>
      <c r="H557" s="6"/>
      <c r="J557" s="4"/>
    </row>
    <row r="558" spans="7:10" ht="12.75" customHeight="1">
      <c r="G558" s="6"/>
      <c r="H558" s="6"/>
      <c r="J558" s="4"/>
    </row>
    <row r="559" spans="2:10" ht="12.75" customHeight="1">
      <c r="B559" s="119" t="s">
        <v>281</v>
      </c>
      <c r="C559" s="120"/>
      <c r="D559" s="112" t="s">
        <v>286</v>
      </c>
      <c r="E559" s="85">
        <f>SUM(E562:E565)</f>
        <v>18854</v>
      </c>
      <c r="G559" s="6"/>
      <c r="H559" s="6"/>
      <c r="J559" s="4"/>
    </row>
    <row r="560" spans="2:10" ht="12.75" customHeight="1">
      <c r="B560" s="121"/>
      <c r="C560" s="120"/>
      <c r="D560" s="112" t="s">
        <v>287</v>
      </c>
      <c r="G560" s="6"/>
      <c r="H560" s="6"/>
      <c r="J560" s="4"/>
    </row>
    <row r="561" spans="2:10" ht="12.75" customHeight="1">
      <c r="B561" s="121"/>
      <c r="C561" s="120"/>
      <c r="D561" s="112" t="s">
        <v>288</v>
      </c>
      <c r="G561" s="6"/>
      <c r="H561" s="6"/>
      <c r="J561" s="4"/>
    </row>
    <row r="562" spans="2:10" ht="12.75" customHeight="1">
      <c r="B562" s="121"/>
      <c r="C562" s="111">
        <v>4110</v>
      </c>
      <c r="D562" s="109" t="s">
        <v>34</v>
      </c>
      <c r="E562" s="71">
        <v>2700</v>
      </c>
      <c r="G562" s="6"/>
      <c r="H562" s="6"/>
      <c r="J562" s="4"/>
    </row>
    <row r="563" spans="2:10" ht="12.75" customHeight="1">
      <c r="B563" s="121"/>
      <c r="C563" s="111">
        <v>4120</v>
      </c>
      <c r="D563" t="s">
        <v>347</v>
      </c>
      <c r="E563" s="71">
        <v>400</v>
      </c>
      <c r="G563" s="6"/>
      <c r="H563" s="6"/>
      <c r="J563" s="4"/>
    </row>
    <row r="564" spans="3:10" ht="12.75" customHeight="1">
      <c r="C564" s="6">
        <v>4790</v>
      </c>
      <c r="D564" t="s">
        <v>371</v>
      </c>
      <c r="E564" s="71">
        <v>15104</v>
      </c>
      <c r="G564" s="6"/>
      <c r="H564" s="6"/>
      <c r="J564" s="4"/>
    </row>
    <row r="565" spans="3:10" ht="12.75" customHeight="1">
      <c r="C565" s="6">
        <v>4800</v>
      </c>
      <c r="D565" t="s">
        <v>372</v>
      </c>
      <c r="E565" s="71">
        <v>650</v>
      </c>
      <c r="G565" s="6"/>
      <c r="H565" s="6"/>
      <c r="J565" s="4"/>
    </row>
    <row r="566" spans="7:10" ht="12.75" customHeight="1">
      <c r="G566" s="6"/>
      <c r="H566" s="6"/>
      <c r="J566" s="4"/>
    </row>
    <row r="567" spans="7:10" ht="12.75" customHeight="1">
      <c r="G567" s="6"/>
      <c r="H567" s="6"/>
      <c r="J567" s="4"/>
    </row>
    <row r="568" spans="7:10" ht="12.75" customHeight="1">
      <c r="G568" s="6"/>
      <c r="H568" s="6"/>
      <c r="J568" s="4"/>
    </row>
    <row r="569" spans="7:10" ht="12.75" customHeight="1">
      <c r="G569" s="6"/>
      <c r="H569" s="6"/>
      <c r="J569" s="4"/>
    </row>
    <row r="570" spans="5:10" ht="12.75">
      <c r="E570" s="71" t="s">
        <v>19</v>
      </c>
      <c r="G570" s="6"/>
      <c r="H570" s="6"/>
      <c r="J570" s="4"/>
    </row>
    <row r="571" spans="4:10" ht="12.75">
      <c r="D571" s="7" t="s">
        <v>365</v>
      </c>
      <c r="E571" s="71" t="s">
        <v>431</v>
      </c>
      <c r="G571" s="6"/>
      <c r="H571" s="6"/>
      <c r="J571" s="4"/>
    </row>
    <row r="572" spans="4:10" ht="12.75">
      <c r="D572" s="6" t="s">
        <v>20</v>
      </c>
      <c r="E572" s="71" t="s">
        <v>133</v>
      </c>
      <c r="G572" s="6"/>
      <c r="H572" s="6"/>
      <c r="J572" s="4"/>
    </row>
    <row r="573" spans="5:10" ht="12.75">
      <c r="E573" s="72" t="s">
        <v>432</v>
      </c>
      <c r="G573" s="6"/>
      <c r="H573" s="6"/>
      <c r="J573" s="4"/>
    </row>
    <row r="574" spans="1:10" ht="12.75">
      <c r="A574" s="1" t="s">
        <v>0</v>
      </c>
      <c r="B574" s="1" t="s">
        <v>4</v>
      </c>
      <c r="C574" s="1" t="s">
        <v>5</v>
      </c>
      <c r="D574" s="1" t="s">
        <v>6</v>
      </c>
      <c r="E574" s="74"/>
      <c r="G574" s="6"/>
      <c r="H574" s="6"/>
      <c r="J574" s="4"/>
    </row>
    <row r="575" spans="7:10" ht="12.75">
      <c r="G575" s="6"/>
      <c r="H575" s="6"/>
      <c r="J575" s="4"/>
    </row>
    <row r="576" spans="1:10" s="5" customFormat="1" ht="12.75">
      <c r="A576" s="7">
        <v>801</v>
      </c>
      <c r="B576" s="7"/>
      <c r="C576" s="7"/>
      <c r="D576" s="5" t="s">
        <v>10</v>
      </c>
      <c r="E576" s="84">
        <f>E577+E606+E612+E600</f>
        <v>1814378.31</v>
      </c>
      <c r="G576" s="7"/>
      <c r="H576" s="7"/>
      <c r="J576" s="8"/>
    </row>
    <row r="577" spans="1:10" s="56" customFormat="1" ht="12.75">
      <c r="A577" s="57"/>
      <c r="B577" s="57">
        <v>80104</v>
      </c>
      <c r="C577" s="57"/>
      <c r="D577" s="56" t="s">
        <v>132</v>
      </c>
      <c r="E577" s="85">
        <f>SUM(E578:E598)</f>
        <v>1668315</v>
      </c>
      <c r="G577" s="57"/>
      <c r="H577" s="57"/>
      <c r="J577" s="122"/>
    </row>
    <row r="578" spans="3:10" ht="12.75">
      <c r="C578" s="6">
        <v>3020</v>
      </c>
      <c r="D578" t="s">
        <v>31</v>
      </c>
      <c r="E578" s="80">
        <v>10000</v>
      </c>
      <c r="G578" s="6"/>
      <c r="H578" s="6"/>
      <c r="J578" s="4"/>
    </row>
    <row r="579" spans="3:10" ht="12.75">
      <c r="C579" s="6">
        <v>4010</v>
      </c>
      <c r="D579" t="s">
        <v>32</v>
      </c>
      <c r="E579" s="80">
        <v>506760</v>
      </c>
      <c r="G579" s="6"/>
      <c r="H579" s="6"/>
      <c r="J579" s="4"/>
    </row>
    <row r="580" spans="3:10" ht="12.75">
      <c r="C580" s="6">
        <v>4040</v>
      </c>
      <c r="D580" t="s">
        <v>33</v>
      </c>
      <c r="E580" s="80">
        <v>43000</v>
      </c>
      <c r="G580" s="6"/>
      <c r="H580" s="6"/>
      <c r="J580" s="4"/>
    </row>
    <row r="581" spans="3:10" ht="12.75">
      <c r="C581" s="6">
        <v>4110</v>
      </c>
      <c r="D581" t="s">
        <v>34</v>
      </c>
      <c r="E581" s="80">
        <v>188065</v>
      </c>
      <c r="G581" s="6"/>
      <c r="H581" s="6"/>
      <c r="J581" s="4"/>
    </row>
    <row r="582" spans="3:10" ht="12.75">
      <c r="C582" s="6">
        <v>4120</v>
      </c>
      <c r="D582" t="s">
        <v>347</v>
      </c>
      <c r="E582" s="80">
        <v>23415</v>
      </c>
      <c r="G582" s="6"/>
      <c r="H582" s="6"/>
      <c r="J582" s="4"/>
    </row>
    <row r="583" spans="3:10" ht="12.75">
      <c r="C583" s="6">
        <v>4170</v>
      </c>
      <c r="D583" t="s">
        <v>176</v>
      </c>
      <c r="E583" s="80">
        <v>7000</v>
      </c>
      <c r="G583" s="6"/>
      <c r="H583" s="6"/>
      <c r="J583" s="4"/>
    </row>
    <row r="584" spans="3:10" ht="12.75">
      <c r="C584" s="6">
        <v>4210</v>
      </c>
      <c r="D584" t="s">
        <v>37</v>
      </c>
      <c r="E584" s="80">
        <v>10000</v>
      </c>
      <c r="G584" s="6"/>
      <c r="H584" s="6"/>
      <c r="J584" s="4"/>
    </row>
    <row r="585" spans="3:10" ht="12.75">
      <c r="C585" s="6">
        <v>4240</v>
      </c>
      <c r="D585" t="s">
        <v>285</v>
      </c>
      <c r="E585" s="80">
        <v>5250</v>
      </c>
      <c r="G585" s="6"/>
      <c r="H585" s="6"/>
      <c r="J585" s="4"/>
    </row>
    <row r="586" spans="3:10" ht="12.75">
      <c r="C586" s="6">
        <v>4260</v>
      </c>
      <c r="D586" t="s">
        <v>38</v>
      </c>
      <c r="E586" s="80">
        <v>83000</v>
      </c>
      <c r="G586" s="6"/>
      <c r="H586" s="6"/>
      <c r="J586" s="4"/>
    </row>
    <row r="587" spans="3:10" ht="12.75">
      <c r="C587" s="6">
        <v>4270</v>
      </c>
      <c r="D587" t="s">
        <v>39</v>
      </c>
      <c r="E587" s="80">
        <v>10000</v>
      </c>
      <c r="G587" s="6"/>
      <c r="H587" s="6"/>
      <c r="J587" s="4"/>
    </row>
    <row r="588" spans="3:10" ht="12.75">
      <c r="C588" s="6">
        <v>4280</v>
      </c>
      <c r="D588" t="s">
        <v>188</v>
      </c>
      <c r="E588" s="80">
        <v>2000</v>
      </c>
      <c r="G588" s="6"/>
      <c r="H588" s="6"/>
      <c r="J588" s="4"/>
    </row>
    <row r="589" spans="3:10" ht="12.75">
      <c r="C589" s="6">
        <v>4300</v>
      </c>
      <c r="D589" t="s">
        <v>40</v>
      </c>
      <c r="E589" s="80">
        <v>10750</v>
      </c>
      <c r="G589" s="6"/>
      <c r="H589" s="6"/>
      <c r="J589" s="4"/>
    </row>
    <row r="590" spans="3:10" ht="12.75">
      <c r="C590" s="6">
        <v>4360</v>
      </c>
      <c r="D590" t="s">
        <v>231</v>
      </c>
      <c r="E590" s="80">
        <v>3000</v>
      </c>
      <c r="G590" s="6"/>
      <c r="H590" s="6"/>
      <c r="J590" s="4"/>
    </row>
    <row r="591" spans="3:10" ht="14.25" customHeight="1">
      <c r="C591" s="6">
        <v>4410</v>
      </c>
      <c r="D591" t="s">
        <v>41</v>
      </c>
      <c r="E591" s="80">
        <v>750</v>
      </c>
      <c r="G591" s="6"/>
      <c r="H591" s="6"/>
      <c r="J591" s="4"/>
    </row>
    <row r="592" spans="3:10" ht="12.75">
      <c r="C592" s="6">
        <v>4430</v>
      </c>
      <c r="D592" t="s">
        <v>42</v>
      </c>
      <c r="E592" s="80">
        <v>2000</v>
      </c>
      <c r="G592" s="6"/>
      <c r="H592" s="6"/>
      <c r="J592" s="4"/>
    </row>
    <row r="593" spans="1:10" ht="12.75">
      <c r="A593" s="3"/>
      <c r="B593" s="3"/>
      <c r="C593" s="6">
        <v>4440</v>
      </c>
      <c r="D593" t="s">
        <v>43</v>
      </c>
      <c r="E593" s="80">
        <v>58171</v>
      </c>
      <c r="G593" s="6"/>
      <c r="H593" s="6"/>
      <c r="J593" s="4"/>
    </row>
    <row r="594" spans="1:10" ht="12.75">
      <c r="A594" s="3"/>
      <c r="B594" s="3"/>
      <c r="C594" s="6">
        <v>4700</v>
      </c>
      <c r="D594" t="s">
        <v>193</v>
      </c>
      <c r="E594" s="80">
        <v>700</v>
      </c>
      <c r="G594" s="6"/>
      <c r="H594" s="6"/>
      <c r="J594" s="4"/>
    </row>
    <row r="595" spans="1:10" ht="12.75">
      <c r="A595" s="3"/>
      <c r="B595" s="3"/>
      <c r="D595" t="s">
        <v>194</v>
      </c>
      <c r="E595" s="80"/>
      <c r="G595" s="6"/>
      <c r="H595" s="6"/>
      <c r="J595" s="4"/>
    </row>
    <row r="596" spans="1:10" ht="12.75">
      <c r="A596" s="3"/>
      <c r="B596" s="3"/>
      <c r="C596" s="6">
        <v>4710</v>
      </c>
      <c r="D596" t="s">
        <v>339</v>
      </c>
      <c r="E596" s="80">
        <v>1000</v>
      </c>
      <c r="G596" s="6"/>
      <c r="H596" s="6"/>
      <c r="J596" s="4"/>
    </row>
    <row r="597" spans="1:10" ht="12.75">
      <c r="A597" s="3"/>
      <c r="B597" s="3"/>
      <c r="C597" s="6">
        <v>4790</v>
      </c>
      <c r="D597" t="s">
        <v>369</v>
      </c>
      <c r="E597" s="80">
        <v>650513</v>
      </c>
      <c r="G597" s="6"/>
      <c r="H597" s="6"/>
      <c r="J597" s="4"/>
    </row>
    <row r="598" spans="1:10" ht="12.75">
      <c r="A598" s="3"/>
      <c r="B598" s="3"/>
      <c r="C598" s="6">
        <v>4800</v>
      </c>
      <c r="D598" t="s">
        <v>370</v>
      </c>
      <c r="E598" s="80">
        <v>52941</v>
      </c>
      <c r="G598" s="6"/>
      <c r="H598" s="6"/>
      <c r="J598" s="4"/>
    </row>
    <row r="599" spans="1:10" ht="12.75">
      <c r="A599" s="3"/>
      <c r="B599" s="3"/>
      <c r="E599" s="80"/>
      <c r="G599" s="6"/>
      <c r="H599" s="6"/>
      <c r="J599" s="4"/>
    </row>
    <row r="600" spans="1:10" ht="12.75">
      <c r="A600" s="3"/>
      <c r="B600" s="7">
        <v>80104</v>
      </c>
      <c r="C600" s="7"/>
      <c r="D600" s="5" t="s">
        <v>424</v>
      </c>
      <c r="E600" s="126">
        <f>SUM(E602:E604)</f>
        <v>3440.31</v>
      </c>
      <c r="G600" s="6"/>
      <c r="H600" s="6"/>
      <c r="J600" s="4"/>
    </row>
    <row r="601" spans="1:10" ht="12.75">
      <c r="A601" s="3"/>
      <c r="B601" s="7"/>
      <c r="C601" s="7"/>
      <c r="D601" s="134" t="s">
        <v>422</v>
      </c>
      <c r="E601" s="80"/>
      <c r="G601" s="6"/>
      <c r="H601" s="6"/>
      <c r="J601" s="4"/>
    </row>
    <row r="602" spans="1:10" ht="12.75">
      <c r="A602" s="3"/>
      <c r="B602" s="7"/>
      <c r="C602" s="111">
        <v>4110</v>
      </c>
      <c r="D602" s="109" t="s">
        <v>34</v>
      </c>
      <c r="E602" s="80">
        <v>476.32</v>
      </c>
      <c r="G602" s="6"/>
      <c r="H602" s="6"/>
      <c r="J602" s="4"/>
    </row>
    <row r="603" spans="1:10" ht="12.75">
      <c r="A603" s="3"/>
      <c r="B603" s="7"/>
      <c r="C603" s="111">
        <v>4120</v>
      </c>
      <c r="D603" t="s">
        <v>347</v>
      </c>
      <c r="E603" s="80">
        <v>67.53</v>
      </c>
      <c r="G603" s="6"/>
      <c r="H603" s="6"/>
      <c r="J603" s="4"/>
    </row>
    <row r="604" spans="1:10" ht="12.75">
      <c r="A604" s="3"/>
      <c r="B604" s="7"/>
      <c r="C604" s="6">
        <v>4790</v>
      </c>
      <c r="D604" t="s">
        <v>369</v>
      </c>
      <c r="E604" s="80">
        <v>2896.46</v>
      </c>
      <c r="G604" s="6"/>
      <c r="H604" s="6"/>
      <c r="J604" s="4"/>
    </row>
    <row r="605" spans="1:10" ht="12.75">
      <c r="A605" s="3"/>
      <c r="B605" s="3"/>
      <c r="E605" s="80"/>
      <c r="G605" s="6"/>
      <c r="H605" s="6"/>
      <c r="J605" s="4"/>
    </row>
    <row r="606" spans="1:10" s="56" customFormat="1" ht="12.75">
      <c r="A606" s="57"/>
      <c r="B606" s="57">
        <v>80146</v>
      </c>
      <c r="C606" s="57"/>
      <c r="D606" s="56" t="s">
        <v>129</v>
      </c>
      <c r="E606" s="85">
        <f>SUM(E607:E611)</f>
        <v>5894</v>
      </c>
      <c r="G606" s="57"/>
      <c r="H606" s="57"/>
      <c r="J606" s="122"/>
    </row>
    <row r="607" spans="1:10" ht="12.75">
      <c r="A607" s="7"/>
      <c r="B607" s="7"/>
      <c r="C607" s="6">
        <v>4210</v>
      </c>
      <c r="D607" t="s">
        <v>37</v>
      </c>
      <c r="E607" s="71">
        <v>494</v>
      </c>
      <c r="G607" s="6"/>
      <c r="H607" s="6"/>
      <c r="J607" s="4"/>
    </row>
    <row r="608" spans="1:10" ht="12.75">
      <c r="A608" s="7"/>
      <c r="C608" s="6">
        <v>4300</v>
      </c>
      <c r="D608" t="s">
        <v>40</v>
      </c>
      <c r="E608" s="86">
        <v>500</v>
      </c>
      <c r="G608" s="6"/>
      <c r="H608" s="6"/>
      <c r="J608" s="4"/>
    </row>
    <row r="609" spans="1:10" ht="12.75">
      <c r="A609" s="7"/>
      <c r="C609" s="6">
        <v>4410</v>
      </c>
      <c r="D609" t="s">
        <v>41</v>
      </c>
      <c r="E609" s="86">
        <v>500</v>
      </c>
      <c r="G609" s="6"/>
      <c r="H609" s="6"/>
      <c r="J609" s="4"/>
    </row>
    <row r="610" spans="1:10" ht="12.75">
      <c r="A610" s="3"/>
      <c r="B610" s="3"/>
      <c r="C610" s="6">
        <v>4700</v>
      </c>
      <c r="D610" t="s">
        <v>193</v>
      </c>
      <c r="E610" s="131">
        <v>4400</v>
      </c>
      <c r="G610" s="6"/>
      <c r="H610" s="6"/>
      <c r="J610" s="4"/>
    </row>
    <row r="611" spans="1:10" ht="12.75">
      <c r="A611" s="3"/>
      <c r="B611" s="3"/>
      <c r="D611" t="s">
        <v>194</v>
      </c>
      <c r="E611" s="131"/>
      <c r="G611" s="6"/>
      <c r="H611" s="6"/>
      <c r="J611" s="4"/>
    </row>
    <row r="612" spans="1:10" s="56" customFormat="1" ht="15.75">
      <c r="A612" s="57"/>
      <c r="B612" s="119" t="s">
        <v>281</v>
      </c>
      <c r="C612" s="120"/>
      <c r="D612" s="112" t="s">
        <v>286</v>
      </c>
      <c r="E612" s="85">
        <f>SUM(E615:E623)</f>
        <v>136729</v>
      </c>
      <c r="G612" s="57"/>
      <c r="H612" s="57"/>
      <c r="J612" s="122"/>
    </row>
    <row r="613" spans="1:10" s="56" customFormat="1" ht="15.75">
      <c r="A613" s="57"/>
      <c r="B613" s="121"/>
      <c r="C613" s="120"/>
      <c r="D613" s="112" t="s">
        <v>287</v>
      </c>
      <c r="E613" s="85"/>
      <c r="G613" s="57"/>
      <c r="H613" s="57"/>
      <c r="J613" s="122"/>
    </row>
    <row r="614" spans="1:10" s="56" customFormat="1" ht="15.75">
      <c r="A614" s="57"/>
      <c r="B614" s="121"/>
      <c r="C614" s="120"/>
      <c r="D614" s="112" t="s">
        <v>288</v>
      </c>
      <c r="E614" s="85"/>
      <c r="G614" s="57"/>
      <c r="H614" s="57"/>
      <c r="J614" s="122"/>
    </row>
    <row r="615" spans="2:10" ht="15">
      <c r="B615" s="110"/>
      <c r="C615" s="6">
        <v>3020</v>
      </c>
      <c r="D615" t="s">
        <v>31</v>
      </c>
      <c r="E615" s="101">
        <v>300</v>
      </c>
      <c r="G615" s="6"/>
      <c r="H615" s="6"/>
      <c r="J615" s="4"/>
    </row>
    <row r="616" spans="2:10" ht="15">
      <c r="B616" s="110"/>
      <c r="C616" s="111">
        <v>4110</v>
      </c>
      <c r="D616" s="109" t="s">
        <v>34</v>
      </c>
      <c r="E616" s="101">
        <v>17700</v>
      </c>
      <c r="G616" s="6"/>
      <c r="H616" s="6"/>
      <c r="J616" s="4"/>
    </row>
    <row r="617" spans="2:10" ht="15">
      <c r="B617" s="110"/>
      <c r="C617" s="111">
        <v>4120</v>
      </c>
      <c r="D617" t="s">
        <v>347</v>
      </c>
      <c r="E617" s="101">
        <v>2500</v>
      </c>
      <c r="G617" s="6"/>
      <c r="H617" s="6"/>
      <c r="J617" s="4"/>
    </row>
    <row r="618" spans="1:10" ht="15">
      <c r="A618"/>
      <c r="B618" s="110"/>
      <c r="C618" s="6">
        <v>4210</v>
      </c>
      <c r="D618" t="s">
        <v>37</v>
      </c>
      <c r="E618" s="101">
        <v>2000</v>
      </c>
      <c r="G618" s="6"/>
      <c r="H618" s="6"/>
      <c r="J618" s="4"/>
    </row>
    <row r="619" spans="1:5" ht="12.75">
      <c r="A619"/>
      <c r="B619"/>
      <c r="C619" s="6">
        <v>4240</v>
      </c>
      <c r="D619" t="s">
        <v>285</v>
      </c>
      <c r="E619" s="71">
        <v>1000</v>
      </c>
    </row>
    <row r="620" spans="1:5" ht="12.75">
      <c r="A620"/>
      <c r="B620"/>
      <c r="C620" s="6">
        <v>4440</v>
      </c>
      <c r="D620" t="s">
        <v>43</v>
      </c>
      <c r="E620" s="71">
        <v>3350</v>
      </c>
    </row>
    <row r="621" spans="1:5" ht="12.75">
      <c r="A621"/>
      <c r="B621"/>
      <c r="C621" s="6">
        <v>4710</v>
      </c>
      <c r="D621" t="s">
        <v>339</v>
      </c>
      <c r="E621" s="71">
        <v>500</v>
      </c>
    </row>
    <row r="622" spans="3:5" ht="12.75">
      <c r="C622" s="6">
        <v>4790</v>
      </c>
      <c r="D622" t="s">
        <v>371</v>
      </c>
      <c r="E622" s="71">
        <v>100700</v>
      </c>
    </row>
    <row r="623" spans="3:5" ht="12.75">
      <c r="C623" s="6">
        <v>4800</v>
      </c>
      <c r="D623" t="s">
        <v>372</v>
      </c>
      <c r="E623" s="71">
        <v>8679</v>
      </c>
    </row>
  </sheetData>
  <sheetProtection/>
  <printOptions gridLines="1"/>
  <pageMargins left="0.7874015748031497" right="0.5905511811023623" top="0.984251968503937" bottom="0.984251968503937" header="0.5118110236220472" footer="0.5118110236220472"/>
  <pageSetup horizontalDpi="600" verticalDpi="600" orientation="portrait" paperSize="9" scale="85" r:id="rId1"/>
  <headerFooter alignWithMargins="0">
    <oddHeader>&amp;C&amp;A</oddHeader>
    <oddFooter>&amp;CStrona &amp;P</oddFooter>
  </headerFooter>
  <rowBreaks count="1" manualBreakCount="1">
    <brk id="90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807" sqref="D807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807" sqref="D807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304"/>
  <sheetViews>
    <sheetView zoomScale="112" zoomScaleNormal="112" zoomScalePageLayoutView="0" workbookViewId="0" topLeftCell="A284">
      <selection activeCell="D298" sqref="D298"/>
    </sheetView>
  </sheetViews>
  <sheetFormatPr defaultColWidth="9.00390625" defaultRowHeight="12.75"/>
  <cols>
    <col min="1" max="1" width="5.00390625" style="6" customWidth="1"/>
    <col min="2" max="2" width="6.875" style="6" customWidth="1"/>
    <col min="3" max="3" width="4.875" style="34" customWidth="1"/>
    <col min="4" max="4" width="57.25390625" style="13" customWidth="1"/>
    <col min="5" max="5" width="21.125" style="79" customWidth="1"/>
  </cols>
  <sheetData>
    <row r="1" spans="1:5" ht="12.75">
      <c r="A1" s="6" t="s">
        <v>69</v>
      </c>
      <c r="E1" s="70" t="s">
        <v>321</v>
      </c>
    </row>
    <row r="2" ht="12.75">
      <c r="E2" s="71" t="s">
        <v>431</v>
      </c>
    </row>
    <row r="3" spans="4:5" ht="15.75">
      <c r="D3" s="43" t="s">
        <v>108</v>
      </c>
      <c r="E3" s="71" t="s">
        <v>133</v>
      </c>
    </row>
    <row r="4" spans="1:5" ht="12.75">
      <c r="A4" s="21"/>
      <c r="B4" s="21"/>
      <c r="C4" s="38"/>
      <c r="D4" s="44"/>
      <c r="E4" s="72" t="s">
        <v>432</v>
      </c>
    </row>
    <row r="5" spans="1:5" ht="12.75">
      <c r="A5" s="3" t="s">
        <v>0</v>
      </c>
      <c r="B5" s="3" t="s">
        <v>23</v>
      </c>
      <c r="C5" s="33" t="s">
        <v>87</v>
      </c>
      <c r="D5" s="16" t="s">
        <v>88</v>
      </c>
      <c r="E5" s="73" t="s">
        <v>368</v>
      </c>
    </row>
    <row r="6" spans="1:5" ht="12.75">
      <c r="A6" s="1">
        <v>1</v>
      </c>
      <c r="B6" s="1">
        <v>2</v>
      </c>
      <c r="C6" s="31" t="s">
        <v>89</v>
      </c>
      <c r="D6" s="1">
        <v>4</v>
      </c>
      <c r="E6" s="103">
        <v>5</v>
      </c>
    </row>
    <row r="7" spans="1:5" ht="12.75">
      <c r="A7" s="23"/>
      <c r="B7" s="23"/>
      <c r="C7" s="36"/>
      <c r="D7" s="48" t="s">
        <v>185</v>
      </c>
      <c r="E7" s="75">
        <f>E29+E61+E82+E89+E132+E162+E274+E143+E14+E223+E55+E21+E154+E219+E9+E216</f>
        <v>130510976.71</v>
      </c>
    </row>
    <row r="8" spans="1:5" ht="12.75">
      <c r="A8" s="21"/>
      <c r="B8" s="21"/>
      <c r="C8" s="38"/>
      <c r="D8" s="45" t="s">
        <v>186</v>
      </c>
      <c r="E8" s="76"/>
    </row>
    <row r="9" spans="1:5" ht="12.75">
      <c r="A9" s="33" t="s">
        <v>51</v>
      </c>
      <c r="B9" s="33"/>
      <c r="C9" s="33"/>
      <c r="D9" s="26" t="s">
        <v>113</v>
      </c>
      <c r="E9" s="77">
        <f>E10</f>
        <v>10761.44</v>
      </c>
    </row>
    <row r="10" spans="1:5" ht="12.75">
      <c r="A10" s="33"/>
      <c r="B10" s="33" t="s">
        <v>421</v>
      </c>
      <c r="C10" s="33"/>
      <c r="D10" s="26" t="s">
        <v>405</v>
      </c>
      <c r="E10" s="78">
        <f>E11</f>
        <v>10761.44</v>
      </c>
    </row>
    <row r="11" spans="1:5" ht="12.75">
      <c r="A11" s="3"/>
      <c r="B11" s="3"/>
      <c r="C11" s="33" t="s">
        <v>159</v>
      </c>
      <c r="D11" s="16" t="s">
        <v>103</v>
      </c>
      <c r="E11" s="78">
        <v>10761.44</v>
      </c>
    </row>
    <row r="12" spans="1:5" ht="12.75">
      <c r="A12" s="3"/>
      <c r="B12" s="3"/>
      <c r="C12" s="33"/>
      <c r="D12" s="15" t="s">
        <v>104</v>
      </c>
      <c r="E12" s="77"/>
    </row>
    <row r="13" spans="1:5" ht="12.75">
      <c r="A13" s="21"/>
      <c r="B13" s="21"/>
      <c r="C13" s="38"/>
      <c r="D13" s="22" t="s">
        <v>105</v>
      </c>
      <c r="E13" s="76"/>
    </row>
    <row r="14" spans="1:5" ht="12.75">
      <c r="A14" s="54">
        <v>150</v>
      </c>
      <c r="B14" s="54"/>
      <c r="C14" s="53"/>
      <c r="D14" s="63" t="s">
        <v>257</v>
      </c>
      <c r="E14" s="126">
        <f>E15</f>
        <v>590000</v>
      </c>
    </row>
    <row r="15" spans="1:5" s="68" customFormat="1" ht="12.75">
      <c r="A15" s="106"/>
      <c r="B15" s="106">
        <v>15011</v>
      </c>
      <c r="C15" s="105"/>
      <c r="D15" s="130" t="s">
        <v>258</v>
      </c>
      <c r="E15" s="78">
        <f>SUM(E16:E20)</f>
        <v>590000</v>
      </c>
    </row>
    <row r="16" spans="1:5" ht="12.75">
      <c r="A16" s="3"/>
      <c r="B16" s="3"/>
      <c r="C16" s="34" t="s">
        <v>142</v>
      </c>
      <c r="D16" s="13" t="s">
        <v>91</v>
      </c>
      <c r="E16" s="78">
        <v>450000</v>
      </c>
    </row>
    <row r="17" spans="1:5" ht="12.75">
      <c r="A17" s="3"/>
      <c r="B17" s="3"/>
      <c r="C17" s="33"/>
      <c r="D17" s="16" t="s">
        <v>119</v>
      </c>
      <c r="E17" s="77"/>
    </row>
    <row r="18" spans="1:5" ht="12.75">
      <c r="A18" s="3"/>
      <c r="B18" s="3"/>
      <c r="C18" s="33"/>
      <c r="D18" s="16" t="s">
        <v>120</v>
      </c>
      <c r="E18" s="77"/>
    </row>
    <row r="19" spans="1:5" ht="12.75">
      <c r="A19" s="3"/>
      <c r="B19" s="3"/>
      <c r="C19" s="33"/>
      <c r="D19" s="16" t="s">
        <v>121</v>
      </c>
      <c r="E19" s="78"/>
    </row>
    <row r="20" spans="1:5" ht="12.75">
      <c r="A20" s="21"/>
      <c r="B20" s="21"/>
      <c r="C20" s="38" t="s">
        <v>140</v>
      </c>
      <c r="D20" s="44" t="s">
        <v>86</v>
      </c>
      <c r="E20" s="104">
        <v>140000</v>
      </c>
    </row>
    <row r="21" spans="1:5" ht="12.75">
      <c r="A21" s="54">
        <v>600</v>
      </c>
      <c r="B21" s="54"/>
      <c r="C21" s="53"/>
      <c r="D21" s="63" t="s">
        <v>353</v>
      </c>
      <c r="E21" s="126">
        <f>E26+E22</f>
        <v>2902685</v>
      </c>
    </row>
    <row r="22" spans="1:5" s="68" customFormat="1" ht="12.75">
      <c r="A22" s="106"/>
      <c r="B22" s="106">
        <v>60016</v>
      </c>
      <c r="C22" s="105"/>
      <c r="D22" s="16" t="s">
        <v>29</v>
      </c>
      <c r="E22" s="78">
        <f>E23</f>
        <v>2332685</v>
      </c>
    </row>
    <row r="23" spans="1:5" s="68" customFormat="1" ht="12.75">
      <c r="A23" s="106"/>
      <c r="B23" s="106"/>
      <c r="C23" s="33" t="s">
        <v>400</v>
      </c>
      <c r="D23" s="16" t="s">
        <v>401</v>
      </c>
      <c r="E23" s="78">
        <v>2332685</v>
      </c>
    </row>
    <row r="24" spans="1:5" s="68" customFormat="1" ht="12.75">
      <c r="A24" s="106"/>
      <c r="B24" s="106"/>
      <c r="C24" s="105"/>
      <c r="D24" s="16" t="s">
        <v>402</v>
      </c>
      <c r="E24" s="78"/>
    </row>
    <row r="25" spans="1:5" s="68" customFormat="1" ht="12.75">
      <c r="A25" s="106"/>
      <c r="B25" s="106"/>
      <c r="C25" s="105"/>
      <c r="D25" s="16" t="s">
        <v>403</v>
      </c>
      <c r="E25" s="78"/>
    </row>
    <row r="26" spans="1:5" s="68" customFormat="1" ht="12.75">
      <c r="A26" s="106"/>
      <c r="B26" s="106">
        <v>60019</v>
      </c>
      <c r="C26" s="105"/>
      <c r="D26" s="130" t="s">
        <v>379</v>
      </c>
      <c r="E26" s="78">
        <f>E27</f>
        <v>570000</v>
      </c>
    </row>
    <row r="27" spans="1:5" ht="12.75">
      <c r="A27" s="3"/>
      <c r="B27" s="3"/>
      <c r="C27" s="42" t="s">
        <v>174</v>
      </c>
      <c r="D27" s="51" t="s">
        <v>202</v>
      </c>
      <c r="E27" s="78">
        <v>570000</v>
      </c>
    </row>
    <row r="28" spans="1:5" ht="12.75">
      <c r="A28" s="21"/>
      <c r="B28" s="21"/>
      <c r="C28" s="38"/>
      <c r="D28" s="44" t="s">
        <v>203</v>
      </c>
      <c r="E28" s="104"/>
    </row>
    <row r="29" spans="1:5" ht="12.75">
      <c r="A29" s="57">
        <v>700</v>
      </c>
      <c r="B29" s="57"/>
      <c r="C29" s="66"/>
      <c r="D29" s="127" t="s">
        <v>90</v>
      </c>
      <c r="E29" s="125">
        <f>E30+E42</f>
        <v>10481600</v>
      </c>
    </row>
    <row r="30" spans="1:5" s="68" customFormat="1" ht="12.75">
      <c r="A30" s="69"/>
      <c r="B30" s="69">
        <v>70005</v>
      </c>
      <c r="C30" s="115"/>
      <c r="D30" s="129" t="s">
        <v>26</v>
      </c>
      <c r="E30" s="133">
        <f>SUM(E31:E41)</f>
        <v>1382000</v>
      </c>
    </row>
    <row r="31" spans="3:5" ht="12.75">
      <c r="C31" s="34" t="s">
        <v>141</v>
      </c>
      <c r="D31" s="13" t="s">
        <v>260</v>
      </c>
      <c r="E31" s="79">
        <v>50000</v>
      </c>
    </row>
    <row r="32" spans="3:5" ht="12.75">
      <c r="C32" s="34" t="s">
        <v>261</v>
      </c>
      <c r="D32" s="13" t="s">
        <v>262</v>
      </c>
      <c r="E32" s="79">
        <v>100000</v>
      </c>
    </row>
    <row r="33" spans="3:5" ht="12.75">
      <c r="C33" s="34" t="s">
        <v>142</v>
      </c>
      <c r="D33" s="13" t="s">
        <v>264</v>
      </c>
      <c r="E33" s="79">
        <v>250000</v>
      </c>
    </row>
    <row r="34" ht="12.75">
      <c r="D34" s="13" t="s">
        <v>119</v>
      </c>
    </row>
    <row r="35" ht="12.75">
      <c r="D35" s="13" t="s">
        <v>120</v>
      </c>
    </row>
    <row r="36" ht="12.75">
      <c r="D36" s="13" t="s">
        <v>121</v>
      </c>
    </row>
    <row r="37" spans="3:5" ht="12.75">
      <c r="C37" s="34" t="s">
        <v>181</v>
      </c>
      <c r="D37" s="13" t="s">
        <v>251</v>
      </c>
      <c r="E37" s="79">
        <v>80000</v>
      </c>
    </row>
    <row r="38" ht="12.75">
      <c r="D38" s="13" t="s">
        <v>252</v>
      </c>
    </row>
    <row r="39" spans="1:5" ht="12.75">
      <c r="A39" s="3"/>
      <c r="B39" s="3"/>
      <c r="C39" s="33" t="s">
        <v>143</v>
      </c>
      <c r="D39" s="16" t="s">
        <v>245</v>
      </c>
      <c r="E39" s="80">
        <v>900000</v>
      </c>
    </row>
    <row r="40" spans="1:5" ht="12.75">
      <c r="A40" s="3"/>
      <c r="B40" s="3"/>
      <c r="C40" s="33"/>
      <c r="D40" s="16" t="s">
        <v>246</v>
      </c>
      <c r="E40" s="80"/>
    </row>
    <row r="41" spans="1:5" ht="12.75">
      <c r="A41" s="3"/>
      <c r="B41" s="3"/>
      <c r="C41" s="33" t="s">
        <v>144</v>
      </c>
      <c r="D41" s="16" t="s">
        <v>265</v>
      </c>
      <c r="E41" s="80">
        <v>2000</v>
      </c>
    </row>
    <row r="42" spans="1:5" ht="12.75">
      <c r="A42" s="3"/>
      <c r="B42" s="3">
        <v>70007</v>
      </c>
      <c r="C42" s="33"/>
      <c r="D42" s="16" t="s">
        <v>380</v>
      </c>
      <c r="E42" s="80">
        <f>SUM(E43:E52)</f>
        <v>9099600</v>
      </c>
    </row>
    <row r="43" spans="1:5" ht="12.75">
      <c r="A43" s="3"/>
      <c r="B43" s="3"/>
      <c r="C43" s="34" t="s">
        <v>309</v>
      </c>
      <c r="D43" s="13" t="s">
        <v>310</v>
      </c>
      <c r="E43" s="80">
        <v>50000</v>
      </c>
    </row>
    <row r="44" spans="1:5" ht="12.75">
      <c r="A44" s="3"/>
      <c r="B44" s="3"/>
      <c r="D44" s="13" t="s">
        <v>311</v>
      </c>
      <c r="E44" s="80"/>
    </row>
    <row r="45" spans="1:5" ht="12.75">
      <c r="A45" s="3"/>
      <c r="B45" s="3"/>
      <c r="D45" s="13" t="s">
        <v>312</v>
      </c>
      <c r="E45" s="80"/>
    </row>
    <row r="46" spans="1:5" ht="12.75">
      <c r="A46" s="3"/>
      <c r="B46" s="3"/>
      <c r="C46" s="34" t="s">
        <v>142</v>
      </c>
      <c r="D46" s="13" t="s">
        <v>264</v>
      </c>
      <c r="E46" s="80">
        <v>1900000</v>
      </c>
    </row>
    <row r="47" spans="1:5" ht="12.75">
      <c r="A47" s="3"/>
      <c r="B47" s="3"/>
      <c r="D47" s="13" t="s">
        <v>119</v>
      </c>
      <c r="E47" s="80"/>
    </row>
    <row r="48" spans="1:5" ht="12.75">
      <c r="A48" s="3"/>
      <c r="B48" s="3"/>
      <c r="D48" s="13" t="s">
        <v>120</v>
      </c>
      <c r="E48" s="80"/>
    </row>
    <row r="49" spans="1:5" ht="12.75">
      <c r="A49" s="3"/>
      <c r="B49" s="3"/>
      <c r="D49" s="13" t="s">
        <v>121</v>
      </c>
      <c r="E49" s="80"/>
    </row>
    <row r="50" spans="1:5" ht="12.75">
      <c r="A50" s="3"/>
      <c r="B50" s="3"/>
      <c r="C50" s="33" t="s">
        <v>140</v>
      </c>
      <c r="D50" s="16" t="s">
        <v>86</v>
      </c>
      <c r="E50" s="80">
        <v>2300000</v>
      </c>
    </row>
    <row r="51" spans="1:5" ht="12.75">
      <c r="A51" s="3"/>
      <c r="B51" s="3"/>
      <c r="C51" s="33" t="s">
        <v>144</v>
      </c>
      <c r="D51" s="16" t="s">
        <v>265</v>
      </c>
      <c r="E51" s="80">
        <v>50000</v>
      </c>
    </row>
    <row r="52" spans="1:5" ht="12.75">
      <c r="A52" s="3"/>
      <c r="B52" s="3"/>
      <c r="C52" s="33" t="s">
        <v>381</v>
      </c>
      <c r="D52" s="16" t="s">
        <v>359</v>
      </c>
      <c r="E52" s="80">
        <v>4799600</v>
      </c>
    </row>
    <row r="53" spans="1:5" ht="12.75">
      <c r="A53" s="3"/>
      <c r="B53" s="3"/>
      <c r="C53" s="33"/>
      <c r="D53" s="16" t="s">
        <v>382</v>
      </c>
      <c r="E53" s="80"/>
    </row>
    <row r="54" spans="1:5" ht="12.75">
      <c r="A54" s="21"/>
      <c r="B54" s="21"/>
      <c r="C54" s="38"/>
      <c r="D54" s="44" t="s">
        <v>397</v>
      </c>
      <c r="E54" s="81"/>
    </row>
    <row r="55" spans="1:5" ht="12.75">
      <c r="A55" s="54">
        <v>710</v>
      </c>
      <c r="B55" s="54"/>
      <c r="C55" s="53"/>
      <c r="D55" s="63" t="s">
        <v>263</v>
      </c>
      <c r="E55" s="126">
        <f>E56</f>
        <v>256600</v>
      </c>
    </row>
    <row r="56" spans="1:5" s="68" customFormat="1" ht="12.75">
      <c r="A56" s="106"/>
      <c r="B56" s="106">
        <v>71035</v>
      </c>
      <c r="C56" s="105"/>
      <c r="D56" s="130" t="s">
        <v>284</v>
      </c>
      <c r="E56" s="78">
        <f>SUM(E57:E58)</f>
        <v>256600</v>
      </c>
    </row>
    <row r="57" spans="1:5" ht="12.75">
      <c r="A57" s="3"/>
      <c r="B57" s="3"/>
      <c r="C57" s="33" t="s">
        <v>140</v>
      </c>
      <c r="D57" s="16" t="s">
        <v>86</v>
      </c>
      <c r="E57" s="80">
        <v>250000</v>
      </c>
    </row>
    <row r="58" spans="1:5" ht="12.75">
      <c r="A58" s="3"/>
      <c r="B58" s="3"/>
      <c r="C58" s="33" t="s">
        <v>410</v>
      </c>
      <c r="D58" s="16" t="s">
        <v>411</v>
      </c>
      <c r="E58" s="80">
        <v>6600</v>
      </c>
    </row>
    <row r="59" spans="1:5" ht="12.75">
      <c r="A59" s="3"/>
      <c r="B59" s="3"/>
      <c r="C59" s="33"/>
      <c r="D59" s="16" t="s">
        <v>412</v>
      </c>
      <c r="E59" s="80"/>
    </row>
    <row r="60" spans="1:5" ht="12.75">
      <c r="A60" s="21"/>
      <c r="B60" s="21"/>
      <c r="C60" s="38"/>
      <c r="D60" s="44" t="s">
        <v>413</v>
      </c>
      <c r="E60" s="81"/>
    </row>
    <row r="61" spans="1:5" ht="12.75">
      <c r="A61" s="57">
        <v>750</v>
      </c>
      <c r="B61" s="57"/>
      <c r="C61" s="66"/>
      <c r="D61" s="127" t="s">
        <v>92</v>
      </c>
      <c r="E61" s="125">
        <f>E62+E70</f>
        <v>628570.3200000001</v>
      </c>
    </row>
    <row r="62" spans="1:5" ht="12.75">
      <c r="A62" s="57"/>
      <c r="B62" s="57">
        <v>75011</v>
      </c>
      <c r="C62" s="66"/>
      <c r="D62" s="127" t="s">
        <v>102</v>
      </c>
      <c r="E62" s="125">
        <f>SUM(E63:E68)</f>
        <v>303970.32</v>
      </c>
    </row>
    <row r="63" spans="1:5" ht="12.75">
      <c r="A63" s="57"/>
      <c r="B63" s="57"/>
      <c r="C63" s="33" t="s">
        <v>145</v>
      </c>
      <c r="D63" s="16" t="s">
        <v>110</v>
      </c>
      <c r="E63" s="133">
        <v>9189.32</v>
      </c>
    </row>
    <row r="64" spans="1:5" ht="12.75">
      <c r="A64" s="3"/>
      <c r="B64" s="3"/>
      <c r="C64" s="33" t="s">
        <v>159</v>
      </c>
      <c r="D64" s="16" t="s">
        <v>103</v>
      </c>
      <c r="E64" s="80">
        <v>294750</v>
      </c>
    </row>
    <row r="65" spans="1:5" ht="12.75">
      <c r="A65" s="3"/>
      <c r="B65" s="3"/>
      <c r="C65" s="33"/>
      <c r="D65" s="15" t="s">
        <v>104</v>
      </c>
      <c r="E65" s="82"/>
    </row>
    <row r="66" spans="1:5" ht="12.75">
      <c r="A66" s="3"/>
      <c r="B66" s="3"/>
      <c r="C66" s="33"/>
      <c r="D66" s="15" t="s">
        <v>105</v>
      </c>
      <c r="E66" s="82"/>
    </row>
    <row r="67" spans="1:5" ht="12.75">
      <c r="A67" s="3"/>
      <c r="B67" s="3"/>
      <c r="C67" s="33" t="s">
        <v>166</v>
      </c>
      <c r="D67" s="16" t="s">
        <v>167</v>
      </c>
      <c r="E67" s="82">
        <v>31</v>
      </c>
    </row>
    <row r="68" spans="1:5" ht="12.75">
      <c r="A68" s="3"/>
      <c r="B68" s="3"/>
      <c r="C68" s="33"/>
      <c r="D68" s="16" t="s">
        <v>223</v>
      </c>
      <c r="E68" s="82"/>
    </row>
    <row r="69" spans="1:5" ht="12.75">
      <c r="A69" s="3"/>
      <c r="B69" s="3"/>
      <c r="C69" s="33"/>
      <c r="D69" s="16" t="s">
        <v>168</v>
      </c>
      <c r="E69" s="82"/>
    </row>
    <row r="70" spans="1:5" s="68" customFormat="1" ht="12.75">
      <c r="A70" s="106"/>
      <c r="B70" s="106">
        <v>75023</v>
      </c>
      <c r="C70" s="105"/>
      <c r="D70" s="130" t="s">
        <v>126</v>
      </c>
      <c r="E70" s="78">
        <f>SUM(E71:E78)</f>
        <v>324600</v>
      </c>
    </row>
    <row r="71" spans="1:5" ht="12.75">
      <c r="A71" s="3"/>
      <c r="B71" s="3"/>
      <c r="C71" s="33" t="s">
        <v>140</v>
      </c>
      <c r="D71" s="16" t="s">
        <v>86</v>
      </c>
      <c r="E71" s="80">
        <v>125000</v>
      </c>
    </row>
    <row r="72" spans="1:5" ht="12.75">
      <c r="A72" s="3"/>
      <c r="B72" s="3"/>
      <c r="C72" s="33" t="s">
        <v>419</v>
      </c>
      <c r="D72" s="16" t="s">
        <v>342</v>
      </c>
      <c r="E72" s="80">
        <v>144400</v>
      </c>
    </row>
    <row r="73" spans="1:5" ht="12.75">
      <c r="A73" s="3"/>
      <c r="B73" s="3"/>
      <c r="C73" s="33"/>
      <c r="D73" s="16" t="s">
        <v>343</v>
      </c>
      <c r="E73" s="80"/>
    </row>
    <row r="74" spans="1:5" ht="12.75">
      <c r="A74" s="3"/>
      <c r="B74" s="3"/>
      <c r="C74" s="33"/>
      <c r="D74" s="16" t="s">
        <v>344</v>
      </c>
      <c r="E74" s="80"/>
    </row>
    <row r="75" spans="1:5" ht="12.75">
      <c r="A75" s="3"/>
      <c r="B75" s="3"/>
      <c r="C75" s="33"/>
      <c r="D75" s="16" t="s">
        <v>345</v>
      </c>
      <c r="E75" s="80"/>
    </row>
    <row r="76" spans="1:5" ht="12.75">
      <c r="A76" s="3"/>
      <c r="B76" s="3"/>
      <c r="C76" s="33"/>
      <c r="D76" s="16" t="s">
        <v>184</v>
      </c>
      <c r="E76" s="80"/>
    </row>
    <row r="77" spans="1:5" ht="12.75">
      <c r="A77" s="3"/>
      <c r="B77" s="3"/>
      <c r="C77" s="33" t="s">
        <v>341</v>
      </c>
      <c r="D77" s="16" t="s">
        <v>342</v>
      </c>
      <c r="E77" s="80">
        <v>55200</v>
      </c>
    </row>
    <row r="78" spans="1:5" ht="12.75">
      <c r="A78" s="3"/>
      <c r="B78" s="3"/>
      <c r="C78" s="33"/>
      <c r="D78" s="16" t="s">
        <v>343</v>
      </c>
      <c r="E78" s="80"/>
    </row>
    <row r="79" spans="1:5" ht="12.75">
      <c r="A79" s="3"/>
      <c r="B79" s="3"/>
      <c r="C79" s="33"/>
      <c r="D79" s="16" t="s">
        <v>344</v>
      </c>
      <c r="E79" s="80"/>
    </row>
    <row r="80" spans="1:5" ht="12.75">
      <c r="A80" s="3"/>
      <c r="B80" s="3"/>
      <c r="C80" s="33"/>
      <c r="D80" s="16" t="s">
        <v>345</v>
      </c>
      <c r="E80" s="80"/>
    </row>
    <row r="81" spans="1:5" ht="12.75">
      <c r="A81" s="21"/>
      <c r="B81" s="21"/>
      <c r="C81" s="38"/>
      <c r="D81" s="44" t="s">
        <v>184</v>
      </c>
      <c r="E81" s="81"/>
    </row>
    <row r="82" spans="1:5" ht="12.75">
      <c r="A82" s="57">
        <v>751</v>
      </c>
      <c r="B82" s="57"/>
      <c r="C82" s="66"/>
      <c r="D82" s="127" t="s">
        <v>122</v>
      </c>
      <c r="E82" s="85">
        <f>E84</f>
        <v>5294</v>
      </c>
    </row>
    <row r="83" spans="1:5" ht="12.75">
      <c r="A83" s="57"/>
      <c r="B83" s="57"/>
      <c r="C83" s="66"/>
      <c r="D83" s="56" t="s">
        <v>123</v>
      </c>
      <c r="E83" s="71"/>
    </row>
    <row r="84" spans="1:5" s="68" customFormat="1" ht="12.75">
      <c r="A84" s="106"/>
      <c r="B84" s="106">
        <v>75101</v>
      </c>
      <c r="C84" s="105"/>
      <c r="D84" s="132" t="s">
        <v>106</v>
      </c>
      <c r="E84" s="118">
        <f>E86</f>
        <v>5294</v>
      </c>
    </row>
    <row r="85" spans="1:5" ht="12.75">
      <c r="A85" s="3"/>
      <c r="B85" s="3"/>
      <c r="C85" s="33"/>
      <c r="D85" s="16" t="s">
        <v>107</v>
      </c>
      <c r="E85" s="73"/>
    </row>
    <row r="86" spans="1:5" ht="12.75">
      <c r="A86" s="3"/>
      <c r="B86" s="3"/>
      <c r="C86" s="33" t="s">
        <v>159</v>
      </c>
      <c r="D86" s="15" t="s">
        <v>103</v>
      </c>
      <c r="E86" s="82">
        <v>5294</v>
      </c>
    </row>
    <row r="87" spans="1:5" s="15" customFormat="1" ht="12.75">
      <c r="A87" s="3"/>
      <c r="B87" s="3"/>
      <c r="C87" s="33"/>
      <c r="D87" s="15" t="s">
        <v>104</v>
      </c>
      <c r="E87" s="82"/>
    </row>
    <row r="88" spans="1:5" s="15" customFormat="1" ht="12.75">
      <c r="A88" s="21"/>
      <c r="B88" s="21"/>
      <c r="C88" s="38"/>
      <c r="D88" s="44" t="s">
        <v>105</v>
      </c>
      <c r="E88" s="72"/>
    </row>
    <row r="89" spans="1:5" ht="12.75">
      <c r="A89" s="57">
        <v>756</v>
      </c>
      <c r="B89" s="57"/>
      <c r="C89" s="66"/>
      <c r="D89" s="127" t="s">
        <v>136</v>
      </c>
      <c r="E89" s="125">
        <f>SUM(+E93+E96+E120+E129+E106+E126)</f>
        <v>52846877</v>
      </c>
    </row>
    <row r="90" spans="1:4" ht="12.75">
      <c r="A90" s="57"/>
      <c r="B90" s="57"/>
      <c r="C90" s="66"/>
      <c r="D90" s="127" t="s">
        <v>137</v>
      </c>
    </row>
    <row r="91" spans="1:4" ht="12.75">
      <c r="A91" s="57"/>
      <c r="B91" s="57"/>
      <c r="C91" s="66"/>
      <c r="D91" s="127" t="s">
        <v>138</v>
      </c>
    </row>
    <row r="92" spans="1:4" ht="12.75">
      <c r="A92" s="57"/>
      <c r="B92" s="57"/>
      <c r="C92" s="66"/>
      <c r="D92" s="127" t="s">
        <v>139</v>
      </c>
    </row>
    <row r="93" spans="1:5" s="68" customFormat="1" ht="12.75">
      <c r="A93" s="69"/>
      <c r="B93" s="69">
        <v>75601</v>
      </c>
      <c r="C93" s="115"/>
      <c r="D93" s="129" t="s">
        <v>93</v>
      </c>
      <c r="E93" s="133">
        <f>E94</f>
        <v>310000</v>
      </c>
    </row>
    <row r="94" spans="3:5" ht="12.75">
      <c r="C94" s="34" t="s">
        <v>146</v>
      </c>
      <c r="D94" s="13" t="s">
        <v>266</v>
      </c>
      <c r="E94" s="79">
        <v>310000</v>
      </c>
    </row>
    <row r="95" ht="12.75">
      <c r="D95" s="13" t="s">
        <v>94</v>
      </c>
    </row>
    <row r="96" spans="1:5" s="68" customFormat="1" ht="12.75">
      <c r="A96" s="69"/>
      <c r="B96" s="69">
        <v>75615</v>
      </c>
      <c r="C96" s="115"/>
      <c r="D96" s="129" t="s">
        <v>95</v>
      </c>
      <c r="E96" s="133">
        <f>SUM(E99:E105)</f>
        <v>17623520</v>
      </c>
    </row>
    <row r="97" ht="12.75">
      <c r="D97" s="13" t="s">
        <v>169</v>
      </c>
    </row>
    <row r="98" spans="4:5" ht="12.75">
      <c r="D98" t="s">
        <v>170</v>
      </c>
      <c r="E98" s="71"/>
    </row>
    <row r="99" spans="3:5" ht="12.75">
      <c r="C99" s="34" t="s">
        <v>147</v>
      </c>
      <c r="D99" s="46" t="s">
        <v>267</v>
      </c>
      <c r="E99" s="71">
        <v>17180000</v>
      </c>
    </row>
    <row r="100" spans="3:5" ht="12.75">
      <c r="C100" s="34" t="s">
        <v>148</v>
      </c>
      <c r="D100" s="46" t="s">
        <v>268</v>
      </c>
      <c r="E100" s="71">
        <v>320</v>
      </c>
    </row>
    <row r="101" spans="3:5" ht="12.75">
      <c r="C101" s="34" t="s">
        <v>149</v>
      </c>
      <c r="D101" t="s">
        <v>269</v>
      </c>
      <c r="E101" s="71">
        <v>385000</v>
      </c>
    </row>
    <row r="102" spans="3:5" ht="12.75">
      <c r="C102" s="34" t="s">
        <v>150</v>
      </c>
      <c r="D102" t="s">
        <v>270</v>
      </c>
      <c r="E102" s="71">
        <v>50000</v>
      </c>
    </row>
    <row r="103" spans="3:5" ht="12.75">
      <c r="C103" s="34" t="s">
        <v>313</v>
      </c>
      <c r="D103" t="s">
        <v>314</v>
      </c>
      <c r="E103" s="71">
        <v>200</v>
      </c>
    </row>
    <row r="104" spans="4:5" ht="12.75">
      <c r="D104" t="s">
        <v>315</v>
      </c>
      <c r="E104" s="71"/>
    </row>
    <row r="105" spans="1:5" ht="12.75">
      <c r="A105" s="3"/>
      <c r="B105" s="3"/>
      <c r="C105" s="33" t="s">
        <v>151</v>
      </c>
      <c r="D105" s="15" t="s">
        <v>428</v>
      </c>
      <c r="E105" s="82">
        <v>8000</v>
      </c>
    </row>
    <row r="106" spans="1:5" s="68" customFormat="1" ht="12.75">
      <c r="A106" s="106"/>
      <c r="B106" s="106">
        <v>75616</v>
      </c>
      <c r="C106" s="105"/>
      <c r="D106" s="67" t="s">
        <v>171</v>
      </c>
      <c r="E106" s="118">
        <f>SUM(E109:E119)</f>
        <v>7142620</v>
      </c>
    </row>
    <row r="107" spans="1:5" ht="12.75">
      <c r="A107" s="3"/>
      <c r="B107" s="3"/>
      <c r="C107" s="33"/>
      <c r="D107" s="47" t="s">
        <v>172</v>
      </c>
      <c r="E107" s="82"/>
    </row>
    <row r="108" spans="1:5" ht="12.75">
      <c r="A108" s="3"/>
      <c r="B108" s="3"/>
      <c r="C108" s="33"/>
      <c r="D108" s="47" t="s">
        <v>173</v>
      </c>
      <c r="E108" s="82"/>
    </row>
    <row r="109" spans="1:5" ht="12.75">
      <c r="A109" s="3"/>
      <c r="B109" s="3"/>
      <c r="C109" s="34" t="s">
        <v>147</v>
      </c>
      <c r="D109" s="46" t="s">
        <v>267</v>
      </c>
      <c r="E109" s="82">
        <v>5300000</v>
      </c>
    </row>
    <row r="110" spans="1:5" ht="12.75">
      <c r="A110" s="3"/>
      <c r="B110" s="3"/>
      <c r="C110" s="34" t="s">
        <v>148</v>
      </c>
      <c r="D110" s="46" t="s">
        <v>268</v>
      </c>
      <c r="E110" s="82">
        <v>50000</v>
      </c>
    </row>
    <row r="111" spans="1:5" ht="12.75">
      <c r="A111" s="3"/>
      <c r="B111" s="3"/>
      <c r="C111" s="33" t="s">
        <v>152</v>
      </c>
      <c r="D111" s="47" t="s">
        <v>273</v>
      </c>
      <c r="E111" s="82">
        <v>420</v>
      </c>
    </row>
    <row r="112" spans="1:5" ht="12.75">
      <c r="A112" s="3"/>
      <c r="B112" s="3"/>
      <c r="C112" s="34" t="s">
        <v>149</v>
      </c>
      <c r="D112" t="s">
        <v>269</v>
      </c>
      <c r="E112" s="82">
        <v>400000</v>
      </c>
    </row>
    <row r="113" spans="1:5" ht="12.75">
      <c r="A113" s="3"/>
      <c r="B113" s="3"/>
      <c r="C113" s="33" t="s">
        <v>153</v>
      </c>
      <c r="D113" s="15" t="s">
        <v>274</v>
      </c>
      <c r="E113" s="82">
        <v>120000</v>
      </c>
    </row>
    <row r="114" spans="1:5" ht="12.75">
      <c r="A114" s="3"/>
      <c r="B114" s="3"/>
      <c r="C114" s="33" t="s">
        <v>383</v>
      </c>
      <c r="D114" s="47" t="s">
        <v>384</v>
      </c>
      <c r="E114" s="82">
        <v>36000</v>
      </c>
    </row>
    <row r="115" spans="1:5" ht="12.75">
      <c r="A115" s="3"/>
      <c r="B115" s="3"/>
      <c r="C115" s="34" t="s">
        <v>150</v>
      </c>
      <c r="D115" t="s">
        <v>270</v>
      </c>
      <c r="E115" s="82">
        <v>1200000</v>
      </c>
    </row>
    <row r="116" spans="1:5" ht="12.75">
      <c r="A116" s="3"/>
      <c r="B116" s="3"/>
      <c r="C116" s="34" t="s">
        <v>313</v>
      </c>
      <c r="D116" t="s">
        <v>314</v>
      </c>
      <c r="E116" s="82">
        <v>11200</v>
      </c>
    </row>
    <row r="117" spans="1:5" ht="12.75">
      <c r="A117" s="3"/>
      <c r="B117" s="3"/>
      <c r="D117" t="s">
        <v>315</v>
      </c>
      <c r="E117" s="82"/>
    </row>
    <row r="118" spans="1:5" ht="12.75">
      <c r="A118" s="3"/>
      <c r="B118" s="3"/>
      <c r="C118" s="33" t="s">
        <v>151</v>
      </c>
      <c r="D118" s="15" t="s">
        <v>272</v>
      </c>
      <c r="E118" s="82">
        <v>25000</v>
      </c>
    </row>
    <row r="119" spans="1:5" ht="12.75">
      <c r="A119" s="3"/>
      <c r="B119" s="3"/>
      <c r="C119" s="33"/>
      <c r="D119" s="47" t="s">
        <v>271</v>
      </c>
      <c r="E119" s="82"/>
    </row>
    <row r="120" spans="1:5" s="68" customFormat="1" ht="12.75">
      <c r="A120" s="69"/>
      <c r="B120" s="69">
        <v>75618</v>
      </c>
      <c r="C120" s="115"/>
      <c r="D120" s="129" t="s">
        <v>127</v>
      </c>
      <c r="E120" s="133">
        <f>SUM(E122:E125)</f>
        <v>1220000</v>
      </c>
    </row>
    <row r="121" ht="12.75">
      <c r="D121" s="13" t="s">
        <v>128</v>
      </c>
    </row>
    <row r="122" spans="3:5" ht="12.75">
      <c r="C122" s="34" t="s">
        <v>154</v>
      </c>
      <c r="D122" s="13" t="s">
        <v>96</v>
      </c>
      <c r="E122" s="79">
        <v>470000</v>
      </c>
    </row>
    <row r="123" spans="3:5" ht="12.75">
      <c r="C123" s="34" t="s">
        <v>155</v>
      </c>
      <c r="D123" s="13" t="s">
        <v>130</v>
      </c>
      <c r="E123" s="79">
        <v>600000</v>
      </c>
    </row>
    <row r="124" spans="1:5" ht="12.75">
      <c r="A124" s="50"/>
      <c r="B124" s="50"/>
      <c r="C124" s="42" t="s">
        <v>174</v>
      </c>
      <c r="D124" s="51" t="s">
        <v>202</v>
      </c>
      <c r="E124" s="83">
        <v>150000</v>
      </c>
    </row>
    <row r="125" ht="12.75">
      <c r="D125" s="13" t="s">
        <v>203</v>
      </c>
    </row>
    <row r="126" spans="1:5" s="68" customFormat="1" ht="12.75">
      <c r="A126" s="69"/>
      <c r="B126" s="69">
        <v>75619</v>
      </c>
      <c r="C126" s="115"/>
      <c r="D126" s="129" t="s">
        <v>385</v>
      </c>
      <c r="E126" s="133">
        <f>E127</f>
        <v>100000</v>
      </c>
    </row>
    <row r="127" spans="3:5" ht="12.75">
      <c r="C127" s="34" t="s">
        <v>386</v>
      </c>
      <c r="D127" s="13" t="s">
        <v>387</v>
      </c>
      <c r="E127" s="79">
        <v>100000</v>
      </c>
    </row>
    <row r="128" ht="12.75">
      <c r="D128" s="13" t="s">
        <v>388</v>
      </c>
    </row>
    <row r="129" spans="1:5" s="68" customFormat="1" ht="12.75">
      <c r="A129" s="106"/>
      <c r="B129" s="106">
        <v>75621</v>
      </c>
      <c r="C129" s="105"/>
      <c r="D129" s="130" t="s">
        <v>354</v>
      </c>
      <c r="E129" s="78">
        <f>SUM(E130:E131)</f>
        <v>26450737</v>
      </c>
    </row>
    <row r="130" spans="1:5" ht="12.75">
      <c r="A130" s="3"/>
      <c r="B130" s="3"/>
      <c r="C130" s="33" t="s">
        <v>156</v>
      </c>
      <c r="D130" s="16" t="s">
        <v>93</v>
      </c>
      <c r="E130" s="80">
        <v>24721198</v>
      </c>
    </row>
    <row r="131" spans="1:5" ht="12.75">
      <c r="A131" s="21"/>
      <c r="B131" s="21"/>
      <c r="C131" s="38" t="s">
        <v>157</v>
      </c>
      <c r="D131" s="44" t="s">
        <v>275</v>
      </c>
      <c r="E131" s="81">
        <v>1729539</v>
      </c>
    </row>
    <row r="132" spans="1:5" ht="12.75">
      <c r="A132" s="57">
        <v>758</v>
      </c>
      <c r="B132" s="57"/>
      <c r="C132" s="66"/>
      <c r="D132" s="127" t="s">
        <v>97</v>
      </c>
      <c r="E132" s="125">
        <f>E133+E136+E141</f>
        <v>19797612.47</v>
      </c>
    </row>
    <row r="133" spans="1:5" s="68" customFormat="1" ht="12.75">
      <c r="A133" s="69"/>
      <c r="B133" s="69">
        <v>75801</v>
      </c>
      <c r="C133" s="115"/>
      <c r="D133" s="129" t="s">
        <v>98</v>
      </c>
      <c r="E133" s="133">
        <f>E135</f>
        <v>19304189</v>
      </c>
    </row>
    <row r="134" ht="12.75">
      <c r="D134" s="13" t="s">
        <v>99</v>
      </c>
    </row>
    <row r="135" spans="3:5" ht="12.75">
      <c r="C135" s="34" t="s">
        <v>158</v>
      </c>
      <c r="D135" s="13" t="s">
        <v>100</v>
      </c>
      <c r="E135" s="79">
        <v>19304189</v>
      </c>
    </row>
    <row r="136" spans="1:5" s="68" customFormat="1" ht="12.75">
      <c r="A136" s="106"/>
      <c r="B136" s="106">
        <v>75814</v>
      </c>
      <c r="C136" s="105"/>
      <c r="D136" s="130" t="s">
        <v>101</v>
      </c>
      <c r="E136" s="78">
        <f>SUM(E137:E138)</f>
        <v>246993.47</v>
      </c>
    </row>
    <row r="137" spans="1:5" ht="12.75">
      <c r="A137" s="3"/>
      <c r="B137" s="3"/>
      <c r="C137" s="33" t="s">
        <v>144</v>
      </c>
      <c r="D137" s="16" t="s">
        <v>276</v>
      </c>
      <c r="E137" s="80">
        <v>10000</v>
      </c>
    </row>
    <row r="138" spans="1:5" ht="12.75">
      <c r="A138" s="3"/>
      <c r="B138" s="3"/>
      <c r="C138" s="33" t="s">
        <v>415</v>
      </c>
      <c r="D138" s="16" t="s">
        <v>416</v>
      </c>
      <c r="E138" s="80">
        <v>236993.47</v>
      </c>
    </row>
    <row r="139" spans="1:5" ht="12.75">
      <c r="A139" s="3"/>
      <c r="B139" s="3"/>
      <c r="C139" s="33"/>
      <c r="D139" s="16" t="s">
        <v>417</v>
      </c>
      <c r="E139" s="80"/>
    </row>
    <row r="140" spans="1:5" ht="12.75">
      <c r="A140" s="3"/>
      <c r="B140" s="3"/>
      <c r="C140" s="33"/>
      <c r="D140" s="16" t="s">
        <v>418</v>
      </c>
      <c r="E140" s="80"/>
    </row>
    <row r="141" spans="1:5" s="68" customFormat="1" ht="12.75">
      <c r="A141" s="106"/>
      <c r="B141" s="106">
        <v>75831</v>
      </c>
      <c r="C141" s="105"/>
      <c r="D141" s="130" t="s">
        <v>220</v>
      </c>
      <c r="E141" s="78">
        <f>E142</f>
        <v>246430</v>
      </c>
    </row>
    <row r="142" spans="1:5" ht="12.75">
      <c r="A142" s="21"/>
      <c r="B142" s="21"/>
      <c r="C142" s="38" t="s">
        <v>158</v>
      </c>
      <c r="D142" s="44" t="s">
        <v>100</v>
      </c>
      <c r="E142" s="81">
        <v>246430</v>
      </c>
    </row>
    <row r="143" spans="1:5" ht="12.75">
      <c r="A143" s="54">
        <v>801</v>
      </c>
      <c r="B143" s="54"/>
      <c r="C143" s="53"/>
      <c r="D143" s="63" t="s">
        <v>233</v>
      </c>
      <c r="E143" s="126">
        <f>E147+E144</f>
        <v>3037208</v>
      </c>
    </row>
    <row r="144" spans="1:5" s="68" customFormat="1" ht="12.75">
      <c r="A144" s="106"/>
      <c r="B144" s="106">
        <v>80101</v>
      </c>
      <c r="C144" s="105"/>
      <c r="D144" s="130" t="s">
        <v>429</v>
      </c>
      <c r="E144" s="78">
        <f>E145</f>
        <v>12000</v>
      </c>
    </row>
    <row r="145" spans="1:5" ht="12.75">
      <c r="A145" s="54"/>
      <c r="B145" s="54"/>
      <c r="C145" s="33" t="s">
        <v>163</v>
      </c>
      <c r="D145" s="16" t="s">
        <v>316</v>
      </c>
      <c r="E145" s="78">
        <v>12000</v>
      </c>
    </row>
    <row r="146" spans="1:5" ht="12.75">
      <c r="A146" s="54"/>
      <c r="B146" s="54"/>
      <c r="C146" s="33"/>
      <c r="D146" s="16" t="s">
        <v>164</v>
      </c>
      <c r="E146" s="78"/>
    </row>
    <row r="147" spans="1:5" s="68" customFormat="1" ht="12.75">
      <c r="A147" s="106"/>
      <c r="B147" s="106">
        <v>80104</v>
      </c>
      <c r="C147" s="105"/>
      <c r="D147" s="130" t="s">
        <v>237</v>
      </c>
      <c r="E147" s="78">
        <f>SUM(E148:E153)</f>
        <v>3025208</v>
      </c>
    </row>
    <row r="148" spans="1:5" ht="12.75">
      <c r="A148" s="3"/>
      <c r="B148" s="3"/>
      <c r="C148" s="34" t="s">
        <v>140</v>
      </c>
      <c r="D148" s="13" t="s">
        <v>86</v>
      </c>
      <c r="E148" s="80">
        <v>500000</v>
      </c>
    </row>
    <row r="149" spans="1:5" ht="12.75">
      <c r="A149" s="3"/>
      <c r="B149" s="3"/>
      <c r="C149" s="33" t="s">
        <v>163</v>
      </c>
      <c r="D149" s="16" t="s">
        <v>316</v>
      </c>
      <c r="E149" s="80">
        <v>1325208</v>
      </c>
    </row>
    <row r="150" spans="1:5" ht="12.75">
      <c r="A150" s="3"/>
      <c r="B150" s="3"/>
      <c r="C150" s="33"/>
      <c r="D150" s="16" t="s">
        <v>164</v>
      </c>
      <c r="E150" s="80"/>
    </row>
    <row r="151" spans="1:5" ht="12.75">
      <c r="A151" s="3"/>
      <c r="B151" s="3"/>
      <c r="C151" s="33" t="s">
        <v>247</v>
      </c>
      <c r="D151" s="16" t="s">
        <v>248</v>
      </c>
      <c r="E151" s="80">
        <v>1200000</v>
      </c>
    </row>
    <row r="152" spans="1:5" ht="12.75">
      <c r="A152" s="3"/>
      <c r="B152" s="3"/>
      <c r="C152" s="33"/>
      <c r="D152" s="16" t="s">
        <v>249</v>
      </c>
      <c r="E152" s="80"/>
    </row>
    <row r="153" spans="1:5" ht="12.75">
      <c r="A153" s="21"/>
      <c r="B153" s="21"/>
      <c r="C153" s="38"/>
      <c r="D153" s="44" t="s">
        <v>250</v>
      </c>
      <c r="E153" s="81"/>
    </row>
    <row r="154" spans="1:5" s="56" customFormat="1" ht="12.75">
      <c r="A154" s="54">
        <v>851</v>
      </c>
      <c r="B154" s="54"/>
      <c r="C154" s="53"/>
      <c r="D154" s="63" t="s">
        <v>404</v>
      </c>
      <c r="E154" s="126">
        <f>E155</f>
        <v>4000</v>
      </c>
    </row>
    <row r="155" spans="1:5" ht="12.75">
      <c r="A155" s="3"/>
      <c r="B155" s="3">
        <v>85195</v>
      </c>
      <c r="C155" s="33"/>
      <c r="D155" s="16" t="s">
        <v>405</v>
      </c>
      <c r="E155" s="80">
        <f>SUM(E156:E160)</f>
        <v>4000</v>
      </c>
    </row>
    <row r="156" spans="1:5" ht="12.75">
      <c r="A156" s="3"/>
      <c r="B156" s="3"/>
      <c r="C156" s="33" t="s">
        <v>159</v>
      </c>
      <c r="D156" s="16" t="s">
        <v>103</v>
      </c>
      <c r="E156" s="80">
        <v>2000</v>
      </c>
    </row>
    <row r="157" spans="1:5" ht="12.75">
      <c r="A157" s="3"/>
      <c r="B157" s="3"/>
      <c r="C157" s="33"/>
      <c r="D157" s="15" t="s">
        <v>104</v>
      </c>
      <c r="E157" s="80"/>
    </row>
    <row r="158" spans="1:5" ht="12.75">
      <c r="A158" s="3"/>
      <c r="B158" s="3"/>
      <c r="C158" s="33"/>
      <c r="D158" s="15" t="s">
        <v>105</v>
      </c>
      <c r="E158" s="80"/>
    </row>
    <row r="159" spans="1:5" ht="12.75">
      <c r="A159" s="3"/>
      <c r="B159" s="3"/>
      <c r="C159" s="33" t="s">
        <v>406</v>
      </c>
      <c r="D159" s="16" t="s">
        <v>359</v>
      </c>
      <c r="E159" s="80">
        <v>2000</v>
      </c>
    </row>
    <row r="160" spans="1:5" ht="12.75">
      <c r="A160" s="3"/>
      <c r="B160" s="3"/>
      <c r="C160" s="33"/>
      <c r="D160" s="16" t="s">
        <v>407</v>
      </c>
      <c r="E160" s="80"/>
    </row>
    <row r="161" spans="1:5" ht="12.75">
      <c r="A161" s="21"/>
      <c r="B161" s="21"/>
      <c r="C161" s="38"/>
      <c r="D161" s="44" t="s">
        <v>408</v>
      </c>
      <c r="E161" s="81"/>
    </row>
    <row r="162" spans="1:5" ht="12.75">
      <c r="A162" s="57">
        <v>852</v>
      </c>
      <c r="B162" s="57"/>
      <c r="C162" s="66"/>
      <c r="D162" s="127" t="s">
        <v>160</v>
      </c>
      <c r="E162" s="126">
        <f>E175+E186+E163+E170+E183+E192+E179+E206+E199+E202</f>
        <v>4213645.48</v>
      </c>
    </row>
    <row r="163" spans="1:5" s="68" customFormat="1" ht="12.75">
      <c r="A163" s="69"/>
      <c r="B163" s="69">
        <v>85203</v>
      </c>
      <c r="C163" s="115"/>
      <c r="D163" s="129" t="s">
        <v>131</v>
      </c>
      <c r="E163" s="78">
        <f>SUM(E164:E169)</f>
        <v>465660</v>
      </c>
    </row>
    <row r="164" spans="3:5" ht="12.75">
      <c r="C164" s="34" t="s">
        <v>159</v>
      </c>
      <c r="D164" s="13" t="s">
        <v>103</v>
      </c>
      <c r="E164" s="80">
        <v>465600</v>
      </c>
    </row>
    <row r="165" spans="4:5" ht="12.75">
      <c r="D165" s="13" t="s">
        <v>104</v>
      </c>
      <c r="E165" s="80"/>
    </row>
    <row r="166" spans="4:5" ht="12.75">
      <c r="D166" s="13" t="s">
        <v>105</v>
      </c>
      <c r="E166" s="80"/>
    </row>
    <row r="167" spans="3:5" ht="12.75">
      <c r="C167" s="33" t="s">
        <v>166</v>
      </c>
      <c r="D167" s="16" t="s">
        <v>167</v>
      </c>
      <c r="E167" s="80">
        <v>60</v>
      </c>
    </row>
    <row r="168" spans="1:5" ht="12.75">
      <c r="A168" s="3"/>
      <c r="B168" s="3"/>
      <c r="C168" s="33"/>
      <c r="D168" s="16" t="s">
        <v>223</v>
      </c>
      <c r="E168" s="80"/>
    </row>
    <row r="169" spans="1:5" ht="12.75">
      <c r="A169" s="3"/>
      <c r="B169" s="3"/>
      <c r="C169" s="33"/>
      <c r="D169" s="16" t="s">
        <v>168</v>
      </c>
      <c r="E169" s="80"/>
    </row>
    <row r="170" spans="2:5" s="68" customFormat="1" ht="12.75">
      <c r="B170" s="69">
        <v>85213</v>
      </c>
      <c r="C170" s="115"/>
      <c r="D170" s="129" t="s">
        <v>111</v>
      </c>
      <c r="E170" s="78">
        <f>SUM(E173:E174)</f>
        <v>64800</v>
      </c>
    </row>
    <row r="171" spans="1:5" ht="12.75">
      <c r="A171"/>
      <c r="D171" s="13" t="s">
        <v>336</v>
      </c>
      <c r="E171" s="80"/>
    </row>
    <row r="172" spans="1:5" ht="12.75">
      <c r="A172"/>
      <c r="D172" s="13" t="s">
        <v>337</v>
      </c>
      <c r="E172" s="80"/>
    </row>
    <row r="173" spans="3:5" ht="12.75">
      <c r="C173" s="33" t="s">
        <v>163</v>
      </c>
      <c r="D173" s="16" t="s">
        <v>316</v>
      </c>
      <c r="E173" s="80">
        <v>64800</v>
      </c>
    </row>
    <row r="174" spans="3:5" ht="12.75">
      <c r="C174" s="33"/>
      <c r="D174" s="16" t="s">
        <v>164</v>
      </c>
      <c r="E174" s="80"/>
    </row>
    <row r="175" spans="1:5" s="68" customFormat="1" ht="12.75">
      <c r="A175" s="106"/>
      <c r="B175" s="69">
        <v>85214</v>
      </c>
      <c r="C175" s="115"/>
      <c r="D175" s="129" t="s">
        <v>338</v>
      </c>
      <c r="E175" s="78">
        <f>SUM(E177:E178)</f>
        <v>410000</v>
      </c>
    </row>
    <row r="176" spans="1:5" ht="12.75">
      <c r="A176" s="3"/>
      <c r="D176" s="13" t="s">
        <v>183</v>
      </c>
      <c r="E176" s="80"/>
    </row>
    <row r="177" spans="1:5" ht="12.75">
      <c r="A177" s="3"/>
      <c r="B177" s="3"/>
      <c r="C177" s="33" t="s">
        <v>163</v>
      </c>
      <c r="D177" s="16" t="s">
        <v>316</v>
      </c>
      <c r="E177" s="80">
        <v>410000</v>
      </c>
    </row>
    <row r="178" spans="1:5" ht="12" customHeight="1">
      <c r="A178" s="3"/>
      <c r="B178" s="3"/>
      <c r="C178" s="33"/>
      <c r="D178" s="16" t="s">
        <v>164</v>
      </c>
      <c r="E178" s="80"/>
    </row>
    <row r="179" spans="1:5" s="68" customFormat="1" ht="12.75">
      <c r="A179" s="106"/>
      <c r="B179" s="106">
        <v>85215</v>
      </c>
      <c r="C179" s="105"/>
      <c r="D179" s="130" t="s">
        <v>399</v>
      </c>
      <c r="E179" s="78">
        <f>E180</f>
        <v>1750</v>
      </c>
    </row>
    <row r="180" spans="1:5" ht="12.75">
      <c r="A180" s="3"/>
      <c r="B180" s="3"/>
      <c r="C180" s="34" t="s">
        <v>159</v>
      </c>
      <c r="D180" s="13" t="s">
        <v>103</v>
      </c>
      <c r="E180" s="80">
        <v>1750</v>
      </c>
    </row>
    <row r="181" spans="1:5" ht="12.75">
      <c r="A181" s="3"/>
      <c r="B181" s="3"/>
      <c r="D181" s="13" t="s">
        <v>104</v>
      </c>
      <c r="E181" s="80"/>
    </row>
    <row r="182" spans="1:5" ht="12.75">
      <c r="A182" s="3"/>
      <c r="B182" s="3"/>
      <c r="D182" s="13" t="s">
        <v>105</v>
      </c>
      <c r="E182" s="80"/>
    </row>
    <row r="183" spans="1:5" s="68" customFormat="1" ht="12.75">
      <c r="A183" s="106"/>
      <c r="B183" s="106">
        <v>85216</v>
      </c>
      <c r="C183" s="105"/>
      <c r="D183" s="130" t="s">
        <v>219</v>
      </c>
      <c r="E183" s="78">
        <f>SUM(E184:E185)</f>
        <v>616667</v>
      </c>
    </row>
    <row r="184" spans="1:5" ht="12.75">
      <c r="A184" s="3"/>
      <c r="B184" s="3"/>
      <c r="C184" s="33" t="s">
        <v>163</v>
      </c>
      <c r="D184" s="16" t="s">
        <v>316</v>
      </c>
      <c r="E184" s="80">
        <v>616667</v>
      </c>
    </row>
    <row r="185" spans="1:5" ht="12.75">
      <c r="A185" s="3"/>
      <c r="B185" s="3"/>
      <c r="C185" s="33"/>
      <c r="D185" s="16" t="s">
        <v>164</v>
      </c>
      <c r="E185" s="80"/>
    </row>
    <row r="186" spans="1:5" s="68" customFormat="1" ht="12.75">
      <c r="A186" s="106"/>
      <c r="B186" s="106">
        <v>85219</v>
      </c>
      <c r="C186" s="105"/>
      <c r="D186" s="130" t="s">
        <v>48</v>
      </c>
      <c r="E186" s="78">
        <f>SUM(E187:E190)</f>
        <v>196193</v>
      </c>
    </row>
    <row r="187" spans="1:5" ht="12.75">
      <c r="A187" s="3"/>
      <c r="B187" s="3"/>
      <c r="C187" s="34" t="s">
        <v>159</v>
      </c>
      <c r="D187" s="13" t="s">
        <v>103</v>
      </c>
      <c r="E187" s="80">
        <v>6000</v>
      </c>
    </row>
    <row r="188" spans="1:5" ht="12.75">
      <c r="A188" s="3"/>
      <c r="B188" s="3"/>
      <c r="D188" s="13" t="s">
        <v>104</v>
      </c>
      <c r="E188" s="80"/>
    </row>
    <row r="189" spans="1:5" ht="12.75">
      <c r="A189" s="3"/>
      <c r="B189" s="3"/>
      <c r="D189" s="13" t="s">
        <v>105</v>
      </c>
      <c r="E189" s="80"/>
    </row>
    <row r="190" spans="1:5" ht="12.75">
      <c r="A190" s="3"/>
      <c r="B190" s="3"/>
      <c r="C190" s="33" t="s">
        <v>163</v>
      </c>
      <c r="D190" s="16" t="s">
        <v>316</v>
      </c>
      <c r="E190" s="80">
        <v>190193</v>
      </c>
    </row>
    <row r="191" spans="1:5" ht="12.75">
      <c r="A191" s="3"/>
      <c r="B191" s="3"/>
      <c r="C191" s="33"/>
      <c r="D191" s="16" t="s">
        <v>164</v>
      </c>
      <c r="E191" s="80"/>
    </row>
    <row r="192" spans="1:5" s="68" customFormat="1" ht="12.75">
      <c r="A192" s="106"/>
      <c r="B192" s="106">
        <v>85228</v>
      </c>
      <c r="C192" s="105"/>
      <c r="D192" s="130" t="s">
        <v>236</v>
      </c>
      <c r="E192" s="78">
        <f>SUM(E193:E197)</f>
        <v>183500</v>
      </c>
    </row>
    <row r="193" spans="1:5" ht="12.75">
      <c r="A193" s="3"/>
      <c r="B193" s="3"/>
      <c r="C193" s="34" t="s">
        <v>159</v>
      </c>
      <c r="D193" s="13" t="s">
        <v>103</v>
      </c>
      <c r="E193" s="80">
        <v>183000</v>
      </c>
    </row>
    <row r="194" spans="1:5" ht="12.75">
      <c r="A194" s="3"/>
      <c r="B194" s="3"/>
      <c r="C194" s="33"/>
      <c r="D194" s="16" t="s">
        <v>104</v>
      </c>
      <c r="E194" s="80"/>
    </row>
    <row r="195" spans="1:5" ht="12.75">
      <c r="A195" s="3"/>
      <c r="B195" s="3"/>
      <c r="C195" s="33"/>
      <c r="D195" s="16" t="s">
        <v>105</v>
      </c>
      <c r="E195" s="80"/>
    </row>
    <row r="196" spans="1:5" ht="12.75">
      <c r="A196" s="3"/>
      <c r="B196" s="3"/>
      <c r="C196" s="33" t="s">
        <v>166</v>
      </c>
      <c r="D196" s="16" t="s">
        <v>167</v>
      </c>
      <c r="E196" s="80">
        <v>500</v>
      </c>
    </row>
    <row r="197" spans="1:5" ht="12.75">
      <c r="A197" s="3"/>
      <c r="B197" s="3"/>
      <c r="C197" s="33"/>
      <c r="D197" s="16" t="s">
        <v>223</v>
      </c>
      <c r="E197" s="80"/>
    </row>
    <row r="198" spans="1:5" ht="12.75">
      <c r="A198" s="3"/>
      <c r="B198" s="3"/>
      <c r="C198" s="33"/>
      <c r="D198" s="16" t="s">
        <v>168</v>
      </c>
      <c r="E198" s="80"/>
    </row>
    <row r="199" spans="1:5" ht="12.75">
      <c r="A199" s="3"/>
      <c r="B199" s="3">
        <v>85230</v>
      </c>
      <c r="C199" s="33"/>
      <c r="D199" s="16" t="s">
        <v>307</v>
      </c>
      <c r="E199" s="80">
        <f>E200</f>
        <v>102459.75</v>
      </c>
    </row>
    <row r="200" spans="1:5" ht="12.75">
      <c r="A200" s="3"/>
      <c r="B200" s="3"/>
      <c r="C200" s="33" t="s">
        <v>163</v>
      </c>
      <c r="D200" s="16" t="s">
        <v>316</v>
      </c>
      <c r="E200" s="80">
        <v>102459.75</v>
      </c>
    </row>
    <row r="201" spans="1:5" ht="12.75">
      <c r="A201" s="3"/>
      <c r="B201" s="3"/>
      <c r="C201" s="33"/>
      <c r="D201" s="16" t="s">
        <v>164</v>
      </c>
      <c r="E201" s="80"/>
    </row>
    <row r="202" spans="1:5" ht="12.75">
      <c r="A202" s="3"/>
      <c r="B202" s="3">
        <v>85278</v>
      </c>
      <c r="C202" s="33"/>
      <c r="D202" s="16" t="s">
        <v>425</v>
      </c>
      <c r="E202" s="80">
        <f>E203</f>
        <v>46820</v>
      </c>
    </row>
    <row r="203" spans="1:5" ht="12.75">
      <c r="A203" s="3"/>
      <c r="B203" s="3"/>
      <c r="C203" s="34" t="s">
        <v>159</v>
      </c>
      <c r="D203" s="13" t="s">
        <v>103</v>
      </c>
      <c r="E203" s="80">
        <v>46820</v>
      </c>
    </row>
    <row r="204" spans="1:5" ht="12.75">
      <c r="A204" s="3"/>
      <c r="B204" s="3"/>
      <c r="C204" s="33"/>
      <c r="D204" s="16" t="s">
        <v>104</v>
      </c>
      <c r="E204" s="80"/>
    </row>
    <row r="205" spans="1:5" ht="12.75">
      <c r="A205" s="3"/>
      <c r="B205" s="3"/>
      <c r="C205" s="33"/>
      <c r="D205" s="16" t="s">
        <v>105</v>
      </c>
      <c r="E205" s="80"/>
    </row>
    <row r="206" spans="1:5" s="68" customFormat="1" ht="12.75">
      <c r="A206" s="106"/>
      <c r="B206" s="106">
        <v>85295</v>
      </c>
      <c r="C206" s="105"/>
      <c r="D206" s="130" t="s">
        <v>405</v>
      </c>
      <c r="E206" s="78">
        <f>SUM(E207:E214)</f>
        <v>2125795.73</v>
      </c>
    </row>
    <row r="207" spans="1:5" s="68" customFormat="1" ht="12.75">
      <c r="A207" s="106"/>
      <c r="B207" s="106"/>
      <c r="C207" s="34" t="s">
        <v>159</v>
      </c>
      <c r="D207" s="13" t="s">
        <v>103</v>
      </c>
      <c r="E207" s="78">
        <v>1310095.73</v>
      </c>
    </row>
    <row r="208" spans="1:5" s="68" customFormat="1" ht="12.75">
      <c r="A208" s="106"/>
      <c r="B208" s="106"/>
      <c r="C208" s="34"/>
      <c r="D208" s="13" t="s">
        <v>104</v>
      </c>
      <c r="E208" s="78"/>
    </row>
    <row r="209" spans="1:5" s="68" customFormat="1" ht="12.75">
      <c r="A209" s="106"/>
      <c r="B209" s="106"/>
      <c r="C209" s="34"/>
      <c r="D209" s="13" t="s">
        <v>105</v>
      </c>
      <c r="E209" s="78"/>
    </row>
    <row r="210" spans="1:5" ht="12.75">
      <c r="A210" s="3"/>
      <c r="B210" s="3"/>
      <c r="C210" s="33" t="s">
        <v>406</v>
      </c>
      <c r="D210" s="16" t="s">
        <v>359</v>
      </c>
      <c r="E210" s="80">
        <v>30000</v>
      </c>
    </row>
    <row r="211" spans="1:5" ht="12.75">
      <c r="A211" s="3"/>
      <c r="B211" s="3"/>
      <c r="C211" s="33"/>
      <c r="D211" s="16" t="s">
        <v>407</v>
      </c>
      <c r="E211" s="80"/>
    </row>
    <row r="212" spans="1:5" ht="12.75">
      <c r="A212" s="3"/>
      <c r="B212" s="3"/>
      <c r="C212" s="33"/>
      <c r="D212" s="16" t="s">
        <v>408</v>
      </c>
      <c r="E212" s="80"/>
    </row>
    <row r="213" spans="1:5" ht="12.75">
      <c r="A213" s="3"/>
      <c r="B213" s="3"/>
      <c r="C213" s="33" t="s">
        <v>415</v>
      </c>
      <c r="D213" s="16" t="s">
        <v>416</v>
      </c>
      <c r="E213" s="80">
        <v>785700</v>
      </c>
    </row>
    <row r="214" spans="1:5" ht="12.75">
      <c r="A214" s="3"/>
      <c r="B214" s="3"/>
      <c r="C214" s="33"/>
      <c r="D214" s="16" t="s">
        <v>417</v>
      </c>
      <c r="E214" s="80"/>
    </row>
    <row r="215" spans="1:5" ht="12.75">
      <c r="A215" s="21"/>
      <c r="B215" s="21"/>
      <c r="C215" s="38"/>
      <c r="D215" s="44" t="s">
        <v>418</v>
      </c>
      <c r="E215" s="81"/>
    </row>
    <row r="216" spans="1:5" s="56" customFormat="1" ht="12.75">
      <c r="A216" s="54">
        <v>853</v>
      </c>
      <c r="B216" s="54"/>
      <c r="C216" s="53"/>
      <c r="D216" s="63" t="s">
        <v>430</v>
      </c>
      <c r="E216" s="126">
        <f>E217</f>
        <v>298160</v>
      </c>
    </row>
    <row r="217" spans="1:5" ht="12.75">
      <c r="A217" s="3"/>
      <c r="B217" s="3">
        <v>85395</v>
      </c>
      <c r="C217" s="33"/>
      <c r="D217" s="16" t="s">
        <v>405</v>
      </c>
      <c r="E217" s="80">
        <f>E218</f>
        <v>298160</v>
      </c>
    </row>
    <row r="218" spans="1:5" ht="12.75">
      <c r="A218" s="21"/>
      <c r="B218" s="21"/>
      <c r="C218" s="38" t="s">
        <v>145</v>
      </c>
      <c r="D218" s="44" t="s">
        <v>110</v>
      </c>
      <c r="E218" s="81">
        <v>298160</v>
      </c>
    </row>
    <row r="219" spans="1:5" s="56" customFormat="1" ht="12.75">
      <c r="A219" s="54">
        <v>854</v>
      </c>
      <c r="B219" s="54"/>
      <c r="C219" s="53"/>
      <c r="D219" s="63" t="s">
        <v>404</v>
      </c>
      <c r="E219" s="126">
        <f>E220</f>
        <v>13600</v>
      </c>
    </row>
    <row r="220" spans="1:5" ht="12.75">
      <c r="A220" s="3"/>
      <c r="B220" s="3">
        <v>85415</v>
      </c>
      <c r="C220" s="33"/>
      <c r="D220" s="16" t="s">
        <v>304</v>
      </c>
      <c r="E220" s="80">
        <f>E221</f>
        <v>13600</v>
      </c>
    </row>
    <row r="221" spans="1:5" ht="12.75">
      <c r="A221" s="3"/>
      <c r="B221" s="3"/>
      <c r="C221" s="33" t="s">
        <v>163</v>
      </c>
      <c r="D221" s="16" t="s">
        <v>316</v>
      </c>
      <c r="E221" s="80">
        <v>13600</v>
      </c>
    </row>
    <row r="222" spans="1:5" ht="12.75">
      <c r="A222" s="21"/>
      <c r="B222" s="21"/>
      <c r="C222" s="38"/>
      <c r="D222" s="44" t="s">
        <v>164</v>
      </c>
      <c r="E222" s="81"/>
    </row>
    <row r="223" spans="1:5" ht="12.75">
      <c r="A223" s="54">
        <v>855</v>
      </c>
      <c r="B223" s="54"/>
      <c r="C223" s="53"/>
      <c r="D223" s="63" t="s">
        <v>300</v>
      </c>
      <c r="E223" s="126">
        <f>E224+E238+H248+E262+E270+E258</f>
        <v>17951963</v>
      </c>
    </row>
    <row r="224" spans="1:5" s="68" customFormat="1" ht="12.75">
      <c r="A224" s="106"/>
      <c r="B224" s="69">
        <v>85501</v>
      </c>
      <c r="C224" s="105"/>
      <c r="D224" s="113" t="s">
        <v>293</v>
      </c>
      <c r="E224" s="78">
        <f>SUM(E225:E234)</f>
        <v>10137159</v>
      </c>
    </row>
    <row r="225" spans="1:5" ht="12.75">
      <c r="A225" s="3"/>
      <c r="C225" s="34" t="s">
        <v>222</v>
      </c>
      <c r="D225" s="13" t="s">
        <v>278</v>
      </c>
      <c r="E225" s="80">
        <v>5100</v>
      </c>
    </row>
    <row r="226" spans="1:5" ht="12.75">
      <c r="A226" s="3"/>
      <c r="D226" s="13" t="s">
        <v>277</v>
      </c>
      <c r="E226" s="80"/>
    </row>
    <row r="227" spans="1:5" ht="12.75">
      <c r="A227" s="3"/>
      <c r="D227" s="13" t="s">
        <v>227</v>
      </c>
      <c r="E227" s="80"/>
    </row>
    <row r="228" spans="1:5" ht="12.75">
      <c r="A228" s="3"/>
      <c r="D228" s="13" t="s">
        <v>228</v>
      </c>
      <c r="E228" s="80"/>
    </row>
    <row r="229" spans="1:5" ht="12.75">
      <c r="A229" s="3"/>
      <c r="B229" s="3"/>
      <c r="C229" s="33" t="s">
        <v>294</v>
      </c>
      <c r="D229" s="113" t="s">
        <v>295</v>
      </c>
      <c r="E229" s="80">
        <v>10102159</v>
      </c>
    </row>
    <row r="230" spans="1:5" ht="12.75">
      <c r="A230" s="3"/>
      <c r="B230" s="3"/>
      <c r="C230" s="105"/>
      <c r="D230" s="113" t="s">
        <v>296</v>
      </c>
      <c r="E230" s="80"/>
    </row>
    <row r="231" spans="1:5" ht="12.75">
      <c r="A231" s="3"/>
      <c r="B231" s="3"/>
      <c r="C231" s="105"/>
      <c r="D231" s="113" t="s">
        <v>297</v>
      </c>
      <c r="E231" s="80"/>
    </row>
    <row r="232" spans="1:5" ht="12.75">
      <c r="A232" s="3"/>
      <c r="B232" s="3"/>
      <c r="C232" s="105"/>
      <c r="D232" s="113" t="s">
        <v>299</v>
      </c>
      <c r="E232" s="80"/>
    </row>
    <row r="233" spans="1:5" ht="12.75">
      <c r="A233" s="3"/>
      <c r="B233" s="3"/>
      <c r="C233" s="33"/>
      <c r="D233" s="16" t="s">
        <v>298</v>
      </c>
      <c r="E233" s="80"/>
    </row>
    <row r="234" spans="1:5" ht="12.75">
      <c r="A234" s="3"/>
      <c r="B234" s="3"/>
      <c r="C234" s="33" t="s">
        <v>224</v>
      </c>
      <c r="D234" s="16" t="s">
        <v>355</v>
      </c>
      <c r="E234" s="80">
        <v>29900</v>
      </c>
    </row>
    <row r="235" spans="1:5" ht="12.75">
      <c r="A235" s="3"/>
      <c r="B235" s="3"/>
      <c r="C235" s="33"/>
      <c r="D235" s="16" t="s">
        <v>356</v>
      </c>
      <c r="E235" s="80"/>
    </row>
    <row r="236" spans="1:5" ht="12.75">
      <c r="A236" s="3"/>
      <c r="B236" s="3"/>
      <c r="C236" s="33"/>
      <c r="D236" s="16" t="s">
        <v>357</v>
      </c>
      <c r="E236" s="80"/>
    </row>
    <row r="237" spans="1:5" ht="12.75">
      <c r="A237" s="3"/>
      <c r="B237" s="3"/>
      <c r="C237" s="33"/>
      <c r="D237" s="16" t="s">
        <v>358</v>
      </c>
      <c r="E237" s="80"/>
    </row>
    <row r="238" spans="1:5" s="68" customFormat="1" ht="12.75">
      <c r="A238" s="106"/>
      <c r="B238" s="106">
        <v>85502</v>
      </c>
      <c r="C238" s="105"/>
      <c r="D238" s="129" t="s">
        <v>211</v>
      </c>
      <c r="E238" s="78">
        <f>SUM(E241:E254)</f>
        <v>7682870</v>
      </c>
    </row>
    <row r="239" spans="1:5" ht="12.75">
      <c r="A239" s="3"/>
      <c r="B239" s="3"/>
      <c r="C239" s="33"/>
      <c r="D239" s="13" t="s">
        <v>212</v>
      </c>
      <c r="E239" s="80"/>
    </row>
    <row r="240" spans="1:5" ht="12.75">
      <c r="A240" s="3"/>
      <c r="B240" s="3"/>
      <c r="C240" s="33"/>
      <c r="D240" s="13" t="s">
        <v>213</v>
      </c>
      <c r="E240" s="80"/>
    </row>
    <row r="241" spans="1:5" ht="12.75">
      <c r="A241" s="3"/>
      <c r="B241" s="3"/>
      <c r="C241" s="34" t="s">
        <v>222</v>
      </c>
      <c r="D241" s="13" t="s">
        <v>278</v>
      </c>
      <c r="E241" s="80">
        <v>15000</v>
      </c>
    </row>
    <row r="242" spans="1:5" ht="12.75">
      <c r="A242" s="3"/>
      <c r="B242" s="3"/>
      <c r="D242" s="13" t="s">
        <v>277</v>
      </c>
      <c r="E242" s="80"/>
    </row>
    <row r="243" spans="1:5" ht="12.75">
      <c r="A243" s="3"/>
      <c r="B243" s="3"/>
      <c r="D243" s="13" t="s">
        <v>227</v>
      </c>
      <c r="E243" s="80"/>
    </row>
    <row r="244" spans="1:5" ht="12.75">
      <c r="A244" s="3"/>
      <c r="B244" s="3"/>
      <c r="D244" s="13" t="s">
        <v>228</v>
      </c>
      <c r="E244" s="80"/>
    </row>
    <row r="245" spans="1:5" ht="12.75">
      <c r="A245" s="3"/>
      <c r="B245" s="3"/>
      <c r="C245" s="34" t="s">
        <v>159</v>
      </c>
      <c r="D245" s="13" t="s">
        <v>103</v>
      </c>
      <c r="E245" s="80">
        <v>7470240</v>
      </c>
    </row>
    <row r="246" spans="1:5" ht="12.75">
      <c r="A246" s="3"/>
      <c r="B246" s="3"/>
      <c r="D246" s="13" t="s">
        <v>104</v>
      </c>
      <c r="E246" s="80"/>
    </row>
    <row r="247" spans="1:5" ht="12.75">
      <c r="A247" s="3"/>
      <c r="B247" s="3"/>
      <c r="D247" s="13" t="s">
        <v>105</v>
      </c>
      <c r="E247" s="80"/>
    </row>
    <row r="248" spans="1:5" ht="12.75">
      <c r="A248" s="3"/>
      <c r="B248" s="3"/>
      <c r="C248" s="33" t="s">
        <v>166</v>
      </c>
      <c r="D248" s="16" t="s">
        <v>167</v>
      </c>
      <c r="E248" s="80">
        <v>100000</v>
      </c>
    </row>
    <row r="249" spans="1:5" ht="12.75">
      <c r="A249" s="3"/>
      <c r="B249" s="3"/>
      <c r="C249" s="33"/>
      <c r="D249" s="16" t="s">
        <v>223</v>
      </c>
      <c r="E249" s="80"/>
    </row>
    <row r="250" spans="1:5" ht="12.75">
      <c r="A250" s="3"/>
      <c r="B250" s="3"/>
      <c r="C250" s="33"/>
      <c r="D250" s="16" t="s">
        <v>168</v>
      </c>
      <c r="E250" s="80"/>
    </row>
    <row r="251" spans="1:5" ht="12.75">
      <c r="A251" s="3"/>
      <c r="B251" s="3"/>
      <c r="C251" s="33" t="s">
        <v>415</v>
      </c>
      <c r="D251" s="16" t="s">
        <v>416</v>
      </c>
      <c r="E251" s="80">
        <v>49630</v>
      </c>
    </row>
    <row r="252" spans="1:5" ht="12.75">
      <c r="A252" s="3"/>
      <c r="B252" s="3"/>
      <c r="C252" s="33"/>
      <c r="D252" s="16" t="s">
        <v>417</v>
      </c>
      <c r="E252" s="80"/>
    </row>
    <row r="253" spans="1:5" ht="12.75">
      <c r="A253" s="3"/>
      <c r="B253" s="3"/>
      <c r="C253" s="33"/>
      <c r="D253" s="16" t="s">
        <v>418</v>
      </c>
      <c r="E253" s="80"/>
    </row>
    <row r="254" spans="1:5" ht="12.75">
      <c r="A254" s="3"/>
      <c r="B254" s="3"/>
      <c r="C254" s="33" t="s">
        <v>224</v>
      </c>
      <c r="D254" s="16" t="s">
        <v>229</v>
      </c>
      <c r="E254" s="80">
        <v>48000</v>
      </c>
    </row>
    <row r="255" spans="1:5" ht="12.75">
      <c r="A255" s="3"/>
      <c r="B255" s="3"/>
      <c r="C255" s="33"/>
      <c r="D255" s="16" t="s">
        <v>230</v>
      </c>
      <c r="E255" s="80"/>
    </row>
    <row r="256" spans="1:5" ht="12.75">
      <c r="A256" s="3"/>
      <c r="B256" s="3"/>
      <c r="C256" s="33"/>
      <c r="D256" s="16" t="s">
        <v>331</v>
      </c>
      <c r="E256" s="80"/>
    </row>
    <row r="257" spans="1:5" ht="12.75">
      <c r="A257" s="3"/>
      <c r="B257" s="3"/>
      <c r="C257" s="33"/>
      <c r="D257" s="16" t="s">
        <v>323</v>
      </c>
      <c r="E257" s="80"/>
    </row>
    <row r="258" spans="1:5" ht="12.75">
      <c r="A258" s="3"/>
      <c r="B258" s="3">
        <v>85503</v>
      </c>
      <c r="C258" s="33"/>
      <c r="D258" s="16" t="s">
        <v>306</v>
      </c>
      <c r="E258" s="80">
        <f>E259</f>
        <v>750</v>
      </c>
    </row>
    <row r="259" spans="1:5" ht="12.75">
      <c r="A259" s="3"/>
      <c r="B259" s="3"/>
      <c r="C259" s="34" t="s">
        <v>159</v>
      </c>
      <c r="D259" s="13" t="s">
        <v>103</v>
      </c>
      <c r="E259" s="80">
        <v>750</v>
      </c>
    </row>
    <row r="260" spans="1:5" ht="12.75">
      <c r="A260" s="3"/>
      <c r="B260" s="3"/>
      <c r="D260" s="13" t="s">
        <v>104</v>
      </c>
      <c r="E260" s="80"/>
    </row>
    <row r="261" spans="1:5" ht="12.75">
      <c r="A261" s="3"/>
      <c r="B261" s="3"/>
      <c r="D261" s="13" t="s">
        <v>105</v>
      </c>
      <c r="E261" s="80"/>
    </row>
    <row r="262" spans="1:5" s="68" customFormat="1" ht="12.75">
      <c r="A262" s="106"/>
      <c r="B262" s="106">
        <v>85513</v>
      </c>
      <c r="C262" s="105"/>
      <c r="D262" s="130" t="s">
        <v>326</v>
      </c>
      <c r="E262" s="78">
        <f>E267</f>
        <v>81184</v>
      </c>
    </row>
    <row r="263" spans="1:5" ht="12.75">
      <c r="A263" s="3"/>
      <c r="B263" s="3"/>
      <c r="C263" s="33"/>
      <c r="D263" s="16" t="s">
        <v>327</v>
      </c>
      <c r="E263" s="80"/>
    </row>
    <row r="264" spans="1:5" ht="12.75">
      <c r="A264" s="3"/>
      <c r="B264" s="3"/>
      <c r="C264" s="33"/>
      <c r="D264" s="16" t="s">
        <v>328</v>
      </c>
      <c r="E264" s="80"/>
    </row>
    <row r="265" spans="1:5" ht="12.75">
      <c r="A265" s="3"/>
      <c r="B265" s="3"/>
      <c r="C265" s="33"/>
      <c r="D265" s="16" t="s">
        <v>329</v>
      </c>
      <c r="E265" s="80"/>
    </row>
    <row r="266" spans="1:5" ht="12.75">
      <c r="A266" s="3"/>
      <c r="B266" s="3"/>
      <c r="C266" s="33"/>
      <c r="D266" s="16" t="s">
        <v>330</v>
      </c>
      <c r="E266" s="80"/>
    </row>
    <row r="267" spans="1:5" ht="12.75">
      <c r="A267" s="3"/>
      <c r="B267" s="3"/>
      <c r="C267" s="34" t="s">
        <v>159</v>
      </c>
      <c r="D267" s="13" t="s">
        <v>103</v>
      </c>
      <c r="E267" s="80">
        <v>81184</v>
      </c>
    </row>
    <row r="268" spans="1:5" ht="12.75">
      <c r="A268" s="3"/>
      <c r="B268" s="3"/>
      <c r="C268" s="33"/>
      <c r="D268" s="16" t="s">
        <v>104</v>
      </c>
      <c r="E268" s="80"/>
    </row>
    <row r="269" spans="1:5" ht="12.75">
      <c r="A269" s="3"/>
      <c r="B269" s="3"/>
      <c r="C269" s="33"/>
      <c r="D269" s="16" t="s">
        <v>105</v>
      </c>
      <c r="E269" s="80"/>
    </row>
    <row r="270" spans="1:5" s="68" customFormat="1" ht="12.75">
      <c r="A270" s="106"/>
      <c r="B270" s="106">
        <v>85516</v>
      </c>
      <c r="C270" s="105"/>
      <c r="D270" s="130" t="s">
        <v>340</v>
      </c>
      <c r="E270" s="78">
        <f>E271</f>
        <v>50000</v>
      </c>
    </row>
    <row r="271" spans="1:5" ht="12.75">
      <c r="A271" s="3"/>
      <c r="B271" s="3"/>
      <c r="C271" s="33" t="s">
        <v>247</v>
      </c>
      <c r="D271" s="16" t="s">
        <v>248</v>
      </c>
      <c r="E271" s="80">
        <v>50000</v>
      </c>
    </row>
    <row r="272" spans="1:5" ht="12.75">
      <c r="A272" s="3"/>
      <c r="B272" s="3"/>
      <c r="C272" s="33"/>
      <c r="D272" s="16" t="s">
        <v>249</v>
      </c>
      <c r="E272" s="80"/>
    </row>
    <row r="273" spans="1:5" ht="12.75">
      <c r="A273" s="21"/>
      <c r="B273" s="21"/>
      <c r="C273" s="38"/>
      <c r="D273" s="44" t="s">
        <v>250</v>
      </c>
      <c r="E273" s="81"/>
    </row>
    <row r="274" spans="1:5" ht="12.75">
      <c r="A274" s="3">
        <v>900</v>
      </c>
      <c r="B274" s="54"/>
      <c r="C274" s="53"/>
      <c r="D274" s="63" t="s">
        <v>225</v>
      </c>
      <c r="E274" s="126">
        <f>E295+E275+E280+E291+E298</f>
        <v>17472400</v>
      </c>
    </row>
    <row r="275" spans="1:5" s="68" customFormat="1" ht="12.75">
      <c r="A275" s="106"/>
      <c r="B275" s="106">
        <v>90002</v>
      </c>
      <c r="C275" s="105"/>
      <c r="D275" s="130" t="s">
        <v>279</v>
      </c>
      <c r="E275" s="78">
        <f>SUM(E276:E278)</f>
        <v>7604000</v>
      </c>
    </row>
    <row r="276" spans="1:5" ht="12.75">
      <c r="A276" s="3"/>
      <c r="B276" s="3"/>
      <c r="C276" s="42" t="s">
        <v>174</v>
      </c>
      <c r="D276" s="51" t="s">
        <v>202</v>
      </c>
      <c r="E276" s="80">
        <v>7600000</v>
      </c>
    </row>
    <row r="277" spans="1:5" ht="12.75">
      <c r="A277" s="3"/>
      <c r="B277" s="3"/>
      <c r="C277" s="33"/>
      <c r="D277" s="16" t="s">
        <v>203</v>
      </c>
      <c r="E277" s="80"/>
    </row>
    <row r="278" spans="1:5" ht="12.75">
      <c r="A278" s="3"/>
      <c r="B278" s="3"/>
      <c r="C278" s="33" t="s">
        <v>313</v>
      </c>
      <c r="D278" s="16" t="s">
        <v>314</v>
      </c>
      <c r="E278" s="80">
        <v>4000</v>
      </c>
    </row>
    <row r="279" spans="1:5" ht="12.75">
      <c r="A279" s="3"/>
      <c r="B279" s="3"/>
      <c r="C279" s="33"/>
      <c r="D279" s="16" t="s">
        <v>315</v>
      </c>
      <c r="E279" s="80"/>
    </row>
    <row r="280" spans="1:5" s="68" customFormat="1" ht="12.75">
      <c r="A280" s="106"/>
      <c r="B280" s="106">
        <v>90004</v>
      </c>
      <c r="C280" s="105"/>
      <c r="D280" s="130" t="s">
        <v>80</v>
      </c>
      <c r="E280" s="78">
        <f>SUM(E281:E286)</f>
        <v>9786310</v>
      </c>
    </row>
    <row r="281" spans="1:5" ht="12.75">
      <c r="A281" s="3"/>
      <c r="B281" s="3"/>
      <c r="C281" s="33" t="s">
        <v>341</v>
      </c>
      <c r="D281" s="16" t="s">
        <v>342</v>
      </c>
      <c r="E281" s="80">
        <v>8634979</v>
      </c>
    </row>
    <row r="282" spans="1:5" ht="12.75">
      <c r="A282" s="3"/>
      <c r="B282" s="3"/>
      <c r="C282" s="33"/>
      <c r="D282" s="16" t="s">
        <v>343</v>
      </c>
      <c r="E282" s="80"/>
    </row>
    <row r="283" spans="1:5" ht="12.75">
      <c r="A283" s="3"/>
      <c r="B283" s="3"/>
      <c r="C283" s="33"/>
      <c r="D283" s="16" t="s">
        <v>344</v>
      </c>
      <c r="E283" s="80"/>
    </row>
    <row r="284" spans="1:5" ht="12.75">
      <c r="A284" s="3"/>
      <c r="B284" s="3"/>
      <c r="C284" s="33"/>
      <c r="D284" s="16" t="s">
        <v>345</v>
      </c>
      <c r="E284" s="80"/>
    </row>
    <row r="285" spans="1:5" ht="12.75">
      <c r="A285" s="3"/>
      <c r="B285" s="3"/>
      <c r="C285" s="33"/>
      <c r="D285" s="16" t="s">
        <v>184</v>
      </c>
      <c r="E285" s="80"/>
    </row>
    <row r="286" spans="1:5" ht="12.75">
      <c r="A286" s="3"/>
      <c r="B286" s="3"/>
      <c r="C286" s="33" t="s">
        <v>346</v>
      </c>
      <c r="D286" s="16" t="s">
        <v>342</v>
      </c>
      <c r="E286" s="80">
        <v>1151331</v>
      </c>
    </row>
    <row r="287" spans="1:5" ht="12.75">
      <c r="A287" s="3"/>
      <c r="B287" s="3"/>
      <c r="C287" s="33"/>
      <c r="D287" s="16" t="s">
        <v>343</v>
      </c>
      <c r="E287" s="80"/>
    </row>
    <row r="288" spans="1:5" ht="12.75">
      <c r="A288" s="3"/>
      <c r="B288" s="3"/>
      <c r="C288" s="33"/>
      <c r="D288" s="16" t="s">
        <v>344</v>
      </c>
      <c r="E288" s="80"/>
    </row>
    <row r="289" spans="1:5" ht="12.75">
      <c r="A289" s="3"/>
      <c r="B289" s="3"/>
      <c r="C289" s="33"/>
      <c r="D289" s="16" t="s">
        <v>345</v>
      </c>
      <c r="E289" s="80"/>
    </row>
    <row r="290" spans="1:5" ht="12.75">
      <c r="A290" s="3"/>
      <c r="B290" s="3"/>
      <c r="C290" s="33"/>
      <c r="D290" s="16" t="s">
        <v>184</v>
      </c>
      <c r="E290" s="80"/>
    </row>
    <row r="291" spans="1:5" s="68" customFormat="1" ht="12.75">
      <c r="A291" s="106"/>
      <c r="B291" s="106">
        <v>90005</v>
      </c>
      <c r="C291" s="105"/>
      <c r="D291" s="130" t="s">
        <v>349</v>
      </c>
      <c r="E291" s="78">
        <f>E292</f>
        <v>9000</v>
      </c>
    </row>
    <row r="292" spans="1:5" ht="12.75">
      <c r="A292" s="3"/>
      <c r="B292" s="3"/>
      <c r="C292" s="33" t="s">
        <v>360</v>
      </c>
      <c r="D292" s="16" t="s">
        <v>361</v>
      </c>
      <c r="E292" s="80">
        <v>9000</v>
      </c>
    </row>
    <row r="293" spans="1:5" ht="12.75">
      <c r="A293" s="3"/>
      <c r="B293" s="3"/>
      <c r="C293" s="33"/>
      <c r="D293" s="16" t="s">
        <v>362</v>
      </c>
      <c r="E293" s="80"/>
    </row>
    <row r="294" spans="1:5" ht="12.75">
      <c r="A294" s="3"/>
      <c r="B294" s="3"/>
      <c r="C294" s="33"/>
      <c r="D294" s="16" t="s">
        <v>363</v>
      </c>
      <c r="E294" s="80"/>
    </row>
    <row r="295" spans="1:5" s="68" customFormat="1" ht="12.75">
      <c r="A295" s="106"/>
      <c r="B295" s="106">
        <v>90019</v>
      </c>
      <c r="C295" s="105"/>
      <c r="D295" s="130" t="s">
        <v>234</v>
      </c>
      <c r="E295" s="78">
        <f>SUM(E297:E297)</f>
        <v>50000</v>
      </c>
    </row>
    <row r="296" spans="1:5" ht="12.75">
      <c r="A296" s="3"/>
      <c r="B296" s="3"/>
      <c r="C296" s="33"/>
      <c r="D296" s="16" t="s">
        <v>235</v>
      </c>
      <c r="E296" s="80"/>
    </row>
    <row r="297" spans="1:5" ht="12.75">
      <c r="A297" s="3"/>
      <c r="B297" s="3"/>
      <c r="C297" s="33" t="s">
        <v>200</v>
      </c>
      <c r="D297" s="16" t="s">
        <v>201</v>
      </c>
      <c r="E297" s="80">
        <v>50000</v>
      </c>
    </row>
    <row r="298" spans="1:5" ht="12.75">
      <c r="A298" s="3"/>
      <c r="B298" s="3">
        <v>90026</v>
      </c>
      <c r="C298" s="33"/>
      <c r="D298" s="16" t="s">
        <v>409</v>
      </c>
      <c r="E298" s="80">
        <f>E299</f>
        <v>23090</v>
      </c>
    </row>
    <row r="299" spans="1:5" ht="12.75">
      <c r="A299" s="3"/>
      <c r="B299" s="3"/>
      <c r="C299" s="33" t="s">
        <v>360</v>
      </c>
      <c r="D299" s="16" t="s">
        <v>361</v>
      </c>
      <c r="E299" s="80">
        <v>23090</v>
      </c>
    </row>
    <row r="300" spans="1:5" ht="12.75">
      <c r="A300" s="3"/>
      <c r="B300" s="3"/>
      <c r="C300" s="33"/>
      <c r="D300" s="16" t="s">
        <v>362</v>
      </c>
      <c r="E300" s="80"/>
    </row>
    <row r="301" spans="3:4" ht="13.5" customHeight="1">
      <c r="C301" s="33"/>
      <c r="D301" s="16" t="s">
        <v>363</v>
      </c>
    </row>
    <row r="302" spans="3:4" ht="13.5" customHeight="1">
      <c r="C302" s="33"/>
      <c r="D302" s="16"/>
    </row>
    <row r="303" spans="3:4" ht="13.5" customHeight="1">
      <c r="C303" s="33"/>
      <c r="D303" s="16"/>
    </row>
    <row r="304" spans="3:4" ht="13.5" customHeight="1">
      <c r="C304" s="33"/>
      <c r="D304" s="16"/>
    </row>
  </sheetData>
  <sheetProtection/>
  <printOptions gridLines="1"/>
  <pageMargins left="0.7480314960629921" right="0.5511811023622047" top="0.984251968503937" bottom="0.984251968503937" header="0.5118110236220472" footer="0.5118110236220472"/>
  <pageSetup horizontalDpi="600" verticalDpi="600" orientation="portrait" paperSize="9" scale="95" r:id="rId1"/>
  <headerFooter alignWithMargins="0">
    <oddHeader>&amp;C&amp;A</oddHeader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J303"/>
  <sheetViews>
    <sheetView tabSelected="1" zoomScale="148" zoomScaleNormal="148" zoomScalePageLayoutView="0" workbookViewId="0" topLeftCell="A288">
      <selection activeCell="D303" sqref="D303"/>
    </sheetView>
  </sheetViews>
  <sheetFormatPr defaultColWidth="9.00390625" defaultRowHeight="12.75"/>
  <cols>
    <col min="1" max="1" width="4.25390625" style="37" customWidth="1"/>
    <col min="2" max="2" width="6.375" style="37" customWidth="1"/>
    <col min="3" max="3" width="6.00390625" style="6" customWidth="1"/>
    <col min="4" max="4" width="48.375" style="0" customWidth="1"/>
    <col min="5" max="5" width="21.875" style="89" customWidth="1"/>
  </cols>
  <sheetData>
    <row r="2" spans="1:5" ht="12.75">
      <c r="A2" s="27"/>
      <c r="B2" s="28"/>
      <c r="C2" s="23"/>
      <c r="D2" s="18"/>
      <c r="E2" s="88" t="s">
        <v>195</v>
      </c>
    </row>
    <row r="3" spans="1:5" ht="12.75">
      <c r="A3" s="29"/>
      <c r="B3" s="20"/>
      <c r="C3" s="3"/>
      <c r="D3" s="15"/>
      <c r="E3" s="71" t="s">
        <v>431</v>
      </c>
    </row>
    <row r="4" spans="1:6" ht="12.75">
      <c r="A4" s="29"/>
      <c r="B4" s="20"/>
      <c r="C4" s="3"/>
      <c r="D4" s="14" t="s">
        <v>21</v>
      </c>
      <c r="E4" s="71" t="s">
        <v>133</v>
      </c>
      <c r="F4" s="19"/>
    </row>
    <row r="5" spans="1:5" ht="12.75">
      <c r="A5" s="29"/>
      <c r="B5" s="20"/>
      <c r="C5" s="3"/>
      <c r="D5" s="3" t="s">
        <v>280</v>
      </c>
      <c r="E5" s="72" t="s">
        <v>432</v>
      </c>
    </row>
    <row r="6" spans="1:4" ht="12.75">
      <c r="A6" s="29"/>
      <c r="B6" s="20"/>
      <c r="C6" s="3"/>
      <c r="D6" s="3"/>
    </row>
    <row r="7" spans="1:5" ht="12.75">
      <c r="A7" s="30" t="s">
        <v>22</v>
      </c>
      <c r="B7" s="31" t="s">
        <v>23</v>
      </c>
      <c r="C7" s="1"/>
      <c r="D7" s="1" t="s">
        <v>27</v>
      </c>
      <c r="E7" s="90" t="s">
        <v>366</v>
      </c>
    </row>
    <row r="8" spans="1:5" ht="12.75">
      <c r="A8" s="25" t="s">
        <v>52</v>
      </c>
      <c r="B8" s="32"/>
      <c r="C8" s="14"/>
      <c r="D8" s="26" t="s">
        <v>25</v>
      </c>
      <c r="E8" s="91">
        <f>SUM(E9+E24)</f>
        <v>467126</v>
      </c>
    </row>
    <row r="9" spans="1:5" s="56" customFormat="1" ht="12.75">
      <c r="A9" s="107"/>
      <c r="B9" s="53" t="s">
        <v>53</v>
      </c>
      <c r="C9" s="54"/>
      <c r="D9" s="64" t="s">
        <v>26</v>
      </c>
      <c r="E9" s="93">
        <f>SUM(E10:E23)</f>
        <v>242436</v>
      </c>
    </row>
    <row r="10" spans="1:5" s="56" customFormat="1" ht="12.75">
      <c r="A10" s="107"/>
      <c r="B10" s="53"/>
      <c r="C10" s="3">
        <v>4170</v>
      </c>
      <c r="D10" s="15" t="s">
        <v>176</v>
      </c>
      <c r="E10" s="100">
        <v>1000</v>
      </c>
    </row>
    <row r="11" spans="1:5" s="56" customFormat="1" ht="12.75">
      <c r="A11" s="107"/>
      <c r="B11" s="53"/>
      <c r="C11" s="3">
        <v>4260</v>
      </c>
      <c r="D11" s="15" t="s">
        <v>38</v>
      </c>
      <c r="E11" s="100">
        <v>8000</v>
      </c>
    </row>
    <row r="12" spans="1:5" ht="12.75">
      <c r="A12" s="24"/>
      <c r="B12" s="33"/>
      <c r="C12" s="3">
        <v>4300</v>
      </c>
      <c r="D12" s="20" t="s">
        <v>40</v>
      </c>
      <c r="E12" s="89">
        <v>35000</v>
      </c>
    </row>
    <row r="13" spans="1:5" ht="12.75">
      <c r="A13" s="33"/>
      <c r="B13" s="33"/>
      <c r="C13" s="3">
        <v>4390</v>
      </c>
      <c r="D13" s="16" t="s">
        <v>204</v>
      </c>
      <c r="E13" s="89">
        <v>48400</v>
      </c>
    </row>
    <row r="14" spans="1:4" ht="12.75">
      <c r="A14" s="33"/>
      <c r="B14" s="33"/>
      <c r="C14" s="3"/>
      <c r="D14" s="16" t="s">
        <v>205</v>
      </c>
    </row>
    <row r="15" spans="1:5" ht="12.75">
      <c r="A15" s="33"/>
      <c r="B15" s="33"/>
      <c r="C15" s="3">
        <v>4430</v>
      </c>
      <c r="D15" s="47" t="s">
        <v>165</v>
      </c>
      <c r="E15" s="89">
        <v>10000</v>
      </c>
    </row>
    <row r="16" spans="1:5" ht="12.75">
      <c r="A16" s="33"/>
      <c r="B16" s="33"/>
      <c r="C16" s="3">
        <v>4500</v>
      </c>
      <c r="D16" s="47" t="s">
        <v>351</v>
      </c>
      <c r="E16" s="89">
        <v>36</v>
      </c>
    </row>
    <row r="17" spans="1:4" ht="12.75">
      <c r="A17" s="33"/>
      <c r="B17" s="33"/>
      <c r="C17" s="3"/>
      <c r="D17" s="47" t="s">
        <v>352</v>
      </c>
    </row>
    <row r="18" spans="1:5" ht="12" customHeight="1">
      <c r="A18" s="33"/>
      <c r="B18" s="33"/>
      <c r="C18" s="3">
        <v>4510</v>
      </c>
      <c r="D18" s="20" t="s">
        <v>182</v>
      </c>
      <c r="E18" s="89">
        <v>8000</v>
      </c>
    </row>
    <row r="19" spans="1:5" ht="12.75">
      <c r="A19" s="33"/>
      <c r="B19" s="33"/>
      <c r="C19" s="3">
        <v>4530</v>
      </c>
      <c r="D19" t="s">
        <v>192</v>
      </c>
      <c r="E19" s="89">
        <v>20000</v>
      </c>
    </row>
    <row r="20" spans="1:5" ht="12.75">
      <c r="A20" s="33"/>
      <c r="B20" s="33"/>
      <c r="C20" s="6">
        <v>4590</v>
      </c>
      <c r="D20" s="61" t="s">
        <v>226</v>
      </c>
      <c r="E20" s="89">
        <v>47000</v>
      </c>
    </row>
    <row r="21" spans="1:5" s="56" customFormat="1" ht="12.75">
      <c r="A21" s="33"/>
      <c r="B21" s="33"/>
      <c r="C21" s="6"/>
      <c r="D21" s="61" t="s">
        <v>207</v>
      </c>
      <c r="E21" s="89"/>
    </row>
    <row r="22" spans="1:5" s="56" customFormat="1" ht="12.75">
      <c r="A22" s="33"/>
      <c r="B22" s="33"/>
      <c r="C22" s="3">
        <v>4610</v>
      </c>
      <c r="D22" s="16" t="s">
        <v>209</v>
      </c>
      <c r="E22" s="89">
        <v>5000</v>
      </c>
    </row>
    <row r="23" spans="1:5" s="56" customFormat="1" ht="12.75">
      <c r="A23" s="33"/>
      <c r="B23" s="33"/>
      <c r="C23" s="6">
        <v>6060</v>
      </c>
      <c r="D23" t="s">
        <v>65</v>
      </c>
      <c r="E23" s="89">
        <v>60000</v>
      </c>
    </row>
    <row r="24" spans="1:5" s="56" customFormat="1" ht="12.75">
      <c r="A24" s="66"/>
      <c r="B24" s="53" t="s">
        <v>53</v>
      </c>
      <c r="C24" s="54"/>
      <c r="D24" s="64" t="s">
        <v>26</v>
      </c>
      <c r="E24" s="93">
        <f>SUM(E26:E29)</f>
        <v>224690</v>
      </c>
    </row>
    <row r="25" spans="1:5" s="56" customFormat="1" ht="12.75">
      <c r="A25" s="66"/>
      <c r="B25" s="53"/>
      <c r="C25" s="54"/>
      <c r="D25" s="64" t="s">
        <v>394</v>
      </c>
      <c r="E25" s="93"/>
    </row>
    <row r="26" spans="1:5" s="56" customFormat="1" ht="12.75">
      <c r="A26" s="66"/>
      <c r="B26" s="53"/>
      <c r="C26" s="3">
        <v>4210</v>
      </c>
      <c r="D26" s="15" t="s">
        <v>37</v>
      </c>
      <c r="E26" s="100"/>
    </row>
    <row r="27" spans="1:5" ht="12.75">
      <c r="A27" s="34"/>
      <c r="B27" s="33"/>
      <c r="C27" s="3">
        <v>4260</v>
      </c>
      <c r="D27" s="15" t="s">
        <v>38</v>
      </c>
      <c r="E27" s="89">
        <v>37000</v>
      </c>
    </row>
    <row r="28" spans="1:5" ht="12.75">
      <c r="A28" s="34"/>
      <c r="B28" s="20"/>
      <c r="C28" s="3">
        <v>4270</v>
      </c>
      <c r="D28" s="15" t="s">
        <v>206</v>
      </c>
      <c r="E28" s="89">
        <v>106270</v>
      </c>
    </row>
    <row r="29" spans="1:5" ht="12.75">
      <c r="A29" s="34"/>
      <c r="B29" s="20"/>
      <c r="C29" s="3">
        <v>4300</v>
      </c>
      <c r="D29" s="15" t="s">
        <v>40</v>
      </c>
      <c r="E29" s="89">
        <v>81420</v>
      </c>
    </row>
    <row r="30" spans="1:5" s="56" customFormat="1" ht="12.75">
      <c r="A30" s="66"/>
      <c r="B30" s="59" t="s">
        <v>392</v>
      </c>
      <c r="C30" s="54"/>
      <c r="D30" s="63" t="s">
        <v>393</v>
      </c>
      <c r="E30" s="93">
        <f>SUM(E31:E41)</f>
        <v>5167015</v>
      </c>
    </row>
    <row r="31" spans="1:5" ht="12.75">
      <c r="A31" s="34"/>
      <c r="B31" s="20"/>
      <c r="C31" s="3">
        <v>4210</v>
      </c>
      <c r="D31" s="15" t="s">
        <v>37</v>
      </c>
      <c r="E31" s="89">
        <v>2000</v>
      </c>
    </row>
    <row r="32" spans="1:5" ht="12.75">
      <c r="A32" s="34"/>
      <c r="B32" s="20"/>
      <c r="C32" s="3">
        <v>4260</v>
      </c>
      <c r="D32" s="15" t="s">
        <v>38</v>
      </c>
      <c r="E32" s="89">
        <v>1763000</v>
      </c>
    </row>
    <row r="33" spans="1:5" ht="12.75">
      <c r="A33" s="34"/>
      <c r="B33" s="20"/>
      <c r="C33" s="3">
        <v>4270</v>
      </c>
      <c r="D33" s="15" t="s">
        <v>206</v>
      </c>
      <c r="E33" s="89">
        <v>2393730</v>
      </c>
    </row>
    <row r="34" spans="1:5" ht="12.75">
      <c r="A34" s="34"/>
      <c r="B34" s="20"/>
      <c r="C34" s="3">
        <v>4300</v>
      </c>
      <c r="D34" s="15" t="s">
        <v>40</v>
      </c>
      <c r="E34" s="89">
        <v>967280</v>
      </c>
    </row>
    <row r="35" spans="1:5" ht="12.75">
      <c r="A35" s="34"/>
      <c r="B35" s="20"/>
      <c r="C35" s="3">
        <v>4390</v>
      </c>
      <c r="D35" s="16" t="s">
        <v>204</v>
      </c>
      <c r="E35" s="89">
        <v>12600</v>
      </c>
    </row>
    <row r="36" spans="1:4" ht="12.75">
      <c r="A36" s="34"/>
      <c r="B36" s="20"/>
      <c r="C36" s="3"/>
      <c r="D36" s="16" t="s">
        <v>205</v>
      </c>
    </row>
    <row r="37" spans="1:5" ht="12.75">
      <c r="A37" s="34"/>
      <c r="B37" s="20"/>
      <c r="C37" s="3">
        <v>4430</v>
      </c>
      <c r="D37" s="47" t="s">
        <v>165</v>
      </c>
      <c r="E37" s="89">
        <v>12000</v>
      </c>
    </row>
    <row r="38" spans="1:5" ht="12.75">
      <c r="A38" s="34"/>
      <c r="B38" s="20"/>
      <c r="C38" s="6">
        <v>4480</v>
      </c>
      <c r="D38" t="s">
        <v>50</v>
      </c>
      <c r="E38" s="89">
        <v>1350</v>
      </c>
    </row>
    <row r="39" spans="1:5" ht="12.75">
      <c r="A39" s="34"/>
      <c r="B39" s="20"/>
      <c r="C39" s="3">
        <v>4520</v>
      </c>
      <c r="D39" s="20" t="s">
        <v>332</v>
      </c>
      <c r="E39" s="89">
        <v>55</v>
      </c>
    </row>
    <row r="40" spans="1:4" ht="12.75">
      <c r="A40" s="34"/>
      <c r="B40" s="20"/>
      <c r="C40" s="3"/>
      <c r="D40" s="20" t="s">
        <v>184</v>
      </c>
    </row>
    <row r="41" spans="1:5" ht="12.75">
      <c r="A41" s="34"/>
      <c r="B41" s="20"/>
      <c r="C41" s="3">
        <v>4610</v>
      </c>
      <c r="D41" s="16" t="s">
        <v>209</v>
      </c>
      <c r="E41" s="89">
        <v>15000</v>
      </c>
    </row>
    <row r="42" spans="1:5" ht="12.75">
      <c r="A42" s="49" t="s">
        <v>116</v>
      </c>
      <c r="B42" s="39"/>
      <c r="C42" s="7"/>
      <c r="D42" s="5" t="s">
        <v>117</v>
      </c>
      <c r="E42" s="91">
        <f>E43</f>
        <v>64000</v>
      </c>
    </row>
    <row r="43" spans="1:5" ht="12.75">
      <c r="A43" s="29"/>
      <c r="B43" s="59" t="s">
        <v>161</v>
      </c>
      <c r="C43" s="57"/>
      <c r="D43" s="56" t="s">
        <v>162</v>
      </c>
      <c r="E43" s="93">
        <f>SUM(E44:E49)</f>
        <v>64000</v>
      </c>
    </row>
    <row r="44" spans="1:5" ht="12.75">
      <c r="A44" s="29"/>
      <c r="B44" s="20"/>
      <c r="C44" s="3">
        <v>3030</v>
      </c>
      <c r="D44" s="15" t="s">
        <v>47</v>
      </c>
      <c r="E44" s="89">
        <v>2000</v>
      </c>
    </row>
    <row r="45" spans="1:5" ht="12.75">
      <c r="A45" s="29"/>
      <c r="B45" s="20"/>
      <c r="C45" s="3">
        <v>4170</v>
      </c>
      <c r="D45" s="15" t="s">
        <v>176</v>
      </c>
      <c r="E45" s="89">
        <v>13000</v>
      </c>
    </row>
    <row r="46" spans="1:5" ht="12.75">
      <c r="A46" s="29"/>
      <c r="B46" s="20"/>
      <c r="C46" s="3">
        <v>4300</v>
      </c>
      <c r="D46" s="47" t="s">
        <v>40</v>
      </c>
      <c r="E46" s="89">
        <v>35000</v>
      </c>
    </row>
    <row r="47" spans="1:5" ht="12.75">
      <c r="A47" s="29"/>
      <c r="B47" s="20"/>
      <c r="C47" s="3">
        <v>4390</v>
      </c>
      <c r="D47" s="16" t="s">
        <v>204</v>
      </c>
      <c r="E47" s="89">
        <v>12000</v>
      </c>
    </row>
    <row r="48" spans="1:4" ht="12.75">
      <c r="A48" s="29"/>
      <c r="B48" s="20"/>
      <c r="C48" s="3"/>
      <c r="D48" s="16" t="s">
        <v>205</v>
      </c>
    </row>
    <row r="49" spans="1:5" ht="12.75">
      <c r="A49" s="20"/>
      <c r="B49" s="20"/>
      <c r="C49" s="3">
        <v>4430</v>
      </c>
      <c r="D49" s="47" t="s">
        <v>165</v>
      </c>
      <c r="E49" s="89">
        <v>2000</v>
      </c>
    </row>
    <row r="50" spans="1:5" ht="12.75">
      <c r="A50" s="25" t="s">
        <v>58</v>
      </c>
      <c r="B50" s="32"/>
      <c r="C50" s="14"/>
      <c r="D50" s="40" t="s">
        <v>28</v>
      </c>
      <c r="E50" s="93">
        <f>E51</f>
        <v>75165</v>
      </c>
    </row>
    <row r="51" spans="1:5" ht="12.75">
      <c r="A51" s="60"/>
      <c r="B51" s="53" t="s">
        <v>218</v>
      </c>
      <c r="C51" s="54"/>
      <c r="D51" s="64" t="s">
        <v>215</v>
      </c>
      <c r="E51" s="93">
        <f>SUM(E52:E54)</f>
        <v>75165</v>
      </c>
    </row>
    <row r="52" spans="1:5" ht="12.75">
      <c r="A52" s="34"/>
      <c r="B52" s="34"/>
      <c r="C52" s="6">
        <v>4260</v>
      </c>
      <c r="D52" t="s">
        <v>38</v>
      </c>
      <c r="E52" s="89">
        <v>68000</v>
      </c>
    </row>
    <row r="53" spans="1:5" ht="12.75">
      <c r="A53" s="34"/>
      <c r="B53" s="34"/>
      <c r="C53" s="3">
        <v>4300</v>
      </c>
      <c r="D53" s="20" t="s">
        <v>40</v>
      </c>
      <c r="E53" s="89">
        <v>7000</v>
      </c>
    </row>
    <row r="54" spans="1:5" ht="12.75">
      <c r="A54" s="34"/>
      <c r="B54" s="34"/>
      <c r="C54" s="3">
        <v>4520</v>
      </c>
      <c r="D54" s="20" t="s">
        <v>332</v>
      </c>
      <c r="E54" s="89">
        <v>165</v>
      </c>
    </row>
    <row r="55" spans="1:4" ht="12.75">
      <c r="A55" s="34"/>
      <c r="B55" s="34"/>
      <c r="C55" s="3"/>
      <c r="D55" s="20" t="s">
        <v>184</v>
      </c>
    </row>
    <row r="56" spans="1:4" ht="12.75">
      <c r="A56" s="34"/>
      <c r="B56" s="34"/>
      <c r="C56" s="3"/>
      <c r="D56" s="20"/>
    </row>
    <row r="57" spans="1:4" ht="12.75">
      <c r="A57" s="34"/>
      <c r="B57" s="34"/>
      <c r="C57" s="3"/>
      <c r="D57" s="20"/>
    </row>
    <row r="58" spans="1:4" ht="12.75">
      <c r="A58" s="34"/>
      <c r="B58" s="34"/>
      <c r="C58" s="3"/>
      <c r="D58" s="20"/>
    </row>
    <row r="59" spans="1:4" ht="12.75">
      <c r="A59" s="38"/>
      <c r="B59" s="38"/>
      <c r="C59" s="21"/>
      <c r="D59" s="117"/>
    </row>
    <row r="60" spans="1:5" s="2" customFormat="1" ht="12.75">
      <c r="A60" s="24"/>
      <c r="B60" s="33"/>
      <c r="C60" s="3"/>
      <c r="D60" s="15"/>
      <c r="E60" s="88" t="s">
        <v>195</v>
      </c>
    </row>
    <row r="61" spans="1:5" ht="12.75">
      <c r="A61" s="24"/>
      <c r="B61" s="33"/>
      <c r="C61" s="3"/>
      <c r="D61" s="15"/>
      <c r="E61" s="71" t="s">
        <v>431</v>
      </c>
    </row>
    <row r="62" spans="1:5" ht="12.75">
      <c r="A62" s="24"/>
      <c r="B62" s="33"/>
      <c r="C62" s="3"/>
      <c r="D62" s="14" t="s">
        <v>21</v>
      </c>
      <c r="E62" s="71" t="s">
        <v>133</v>
      </c>
    </row>
    <row r="63" spans="1:5" ht="12.75">
      <c r="A63" s="24"/>
      <c r="B63" s="33"/>
      <c r="C63" s="3"/>
      <c r="D63" s="3" t="s">
        <v>221</v>
      </c>
      <c r="E63" s="72" t="s">
        <v>433</v>
      </c>
    </row>
    <row r="64" spans="1:5" s="56" customFormat="1" ht="12.75">
      <c r="A64" s="30" t="s">
        <v>22</v>
      </c>
      <c r="B64" s="31" t="s">
        <v>23</v>
      </c>
      <c r="C64" s="1"/>
      <c r="D64" s="1" t="s">
        <v>24</v>
      </c>
      <c r="E64" s="90" t="s">
        <v>366</v>
      </c>
    </row>
    <row r="65" spans="1:5" ht="12.75">
      <c r="A65" s="25" t="s">
        <v>54</v>
      </c>
      <c r="B65" s="32"/>
      <c r="C65" s="14"/>
      <c r="D65" s="40" t="s">
        <v>59</v>
      </c>
      <c r="E65" s="91">
        <f>E66+E68</f>
        <v>5344089</v>
      </c>
    </row>
    <row r="66" spans="1:5" ht="12.75">
      <c r="A66" s="41"/>
      <c r="B66" s="53" t="s">
        <v>70</v>
      </c>
      <c r="C66" s="54"/>
      <c r="D66" s="64" t="s">
        <v>29</v>
      </c>
      <c r="E66" s="93">
        <f>SUM(E67:E67)</f>
        <v>4752589</v>
      </c>
    </row>
    <row r="67" spans="1:5" ht="12.75">
      <c r="A67" s="41"/>
      <c r="B67" s="42"/>
      <c r="C67" s="50">
        <v>6050</v>
      </c>
      <c r="D67" s="12" t="s">
        <v>187</v>
      </c>
      <c r="E67" s="92">
        <v>4752589</v>
      </c>
    </row>
    <row r="68" spans="1:5" ht="12.75">
      <c r="A68" s="41"/>
      <c r="B68" s="53" t="s">
        <v>114</v>
      </c>
      <c r="C68" s="54"/>
      <c r="D68" s="64" t="s">
        <v>254</v>
      </c>
      <c r="E68" s="93">
        <f>E69</f>
        <v>591500</v>
      </c>
    </row>
    <row r="69" spans="1:5" ht="12.75">
      <c r="A69" s="41"/>
      <c r="B69" s="42"/>
      <c r="C69" s="50">
        <v>6050</v>
      </c>
      <c r="D69" s="12" t="s">
        <v>187</v>
      </c>
      <c r="E69" s="92">
        <v>591500</v>
      </c>
    </row>
    <row r="70" spans="1:5" ht="12.75">
      <c r="A70" s="41"/>
      <c r="B70" s="42"/>
      <c r="C70" s="50"/>
      <c r="D70" s="12"/>
      <c r="E70" s="92"/>
    </row>
    <row r="71" spans="1:5" ht="12.75">
      <c r="A71" s="25" t="s">
        <v>52</v>
      </c>
      <c r="B71" s="32"/>
      <c r="C71" s="14"/>
      <c r="D71" s="26" t="s">
        <v>25</v>
      </c>
      <c r="E71" s="93">
        <f>E75+E72</f>
        <v>7253400</v>
      </c>
    </row>
    <row r="72" spans="1:5" s="68" customFormat="1" ht="12.75">
      <c r="A72" s="105"/>
      <c r="B72" s="105" t="s">
        <v>53</v>
      </c>
      <c r="C72" s="106"/>
      <c r="D72" s="132" t="s">
        <v>26</v>
      </c>
      <c r="E72" s="100">
        <f>E73</f>
        <v>3000</v>
      </c>
    </row>
    <row r="73" spans="1:5" ht="12.75">
      <c r="A73" s="32"/>
      <c r="B73" s="53"/>
      <c r="C73" s="3">
        <v>4390</v>
      </c>
      <c r="D73" s="16" t="s">
        <v>204</v>
      </c>
      <c r="E73" s="100">
        <v>3000</v>
      </c>
    </row>
    <row r="74" spans="1:5" ht="12.75">
      <c r="A74" s="32"/>
      <c r="B74" s="32"/>
      <c r="C74" s="3"/>
      <c r="D74" s="16" t="s">
        <v>205</v>
      </c>
      <c r="E74" s="93"/>
    </row>
    <row r="75" spans="1:5" ht="12.75">
      <c r="A75" s="42"/>
      <c r="B75" s="20" t="s">
        <v>392</v>
      </c>
      <c r="C75" s="3"/>
      <c r="D75" s="16" t="s">
        <v>393</v>
      </c>
      <c r="E75" s="93">
        <f>E76</f>
        <v>7250400</v>
      </c>
    </row>
    <row r="76" spans="1:5" ht="12.75">
      <c r="A76" s="42"/>
      <c r="B76" s="53"/>
      <c r="C76" s="50">
        <v>6050</v>
      </c>
      <c r="D76" s="12" t="s">
        <v>187</v>
      </c>
      <c r="E76" s="92">
        <v>7250400</v>
      </c>
    </row>
    <row r="77" spans="1:5" ht="12.75">
      <c r="A77" s="42"/>
      <c r="B77" s="53"/>
      <c r="C77" s="50"/>
      <c r="D77" s="12"/>
      <c r="E77" s="92"/>
    </row>
    <row r="78" spans="1:5" ht="12.75">
      <c r="A78" s="25" t="s">
        <v>55</v>
      </c>
      <c r="B78" s="32"/>
      <c r="C78" s="14"/>
      <c r="D78" s="40" t="s">
        <v>67</v>
      </c>
      <c r="E78" s="93">
        <f>E79</f>
        <v>450000</v>
      </c>
    </row>
    <row r="79" spans="1:5" ht="12.75">
      <c r="A79" s="42"/>
      <c r="B79" s="53" t="s">
        <v>61</v>
      </c>
      <c r="C79" s="54"/>
      <c r="D79" s="64" t="s">
        <v>62</v>
      </c>
      <c r="E79" s="92">
        <f>E80</f>
        <v>450000</v>
      </c>
    </row>
    <row r="80" spans="1:5" ht="12.75">
      <c r="A80" s="42"/>
      <c r="B80" s="53"/>
      <c r="C80" s="50">
        <v>6050</v>
      </c>
      <c r="D80" s="12" t="s">
        <v>187</v>
      </c>
      <c r="E80" s="92">
        <v>450000</v>
      </c>
    </row>
    <row r="81" spans="1:5" ht="12.75">
      <c r="A81" s="42"/>
      <c r="B81" s="42"/>
      <c r="C81" s="50"/>
      <c r="D81" s="12"/>
      <c r="E81" s="92"/>
    </row>
    <row r="82" spans="1:5" ht="12.75">
      <c r="A82" s="59" t="s">
        <v>56</v>
      </c>
      <c r="B82" s="53"/>
      <c r="C82" s="54"/>
      <c r="D82" s="55" t="s">
        <v>196</v>
      </c>
      <c r="E82" s="93">
        <f>E87+E83</f>
        <v>11242306</v>
      </c>
    </row>
    <row r="83" spans="1:5" s="68" customFormat="1" ht="12.75">
      <c r="A83" s="123"/>
      <c r="B83" s="53" t="s">
        <v>79</v>
      </c>
      <c r="C83" s="54"/>
      <c r="D83" s="55" t="s">
        <v>80</v>
      </c>
      <c r="E83" s="93">
        <f>SUM(E84:E86)</f>
        <v>11192306</v>
      </c>
    </row>
    <row r="84" spans="1:5" s="68" customFormat="1" ht="12.75">
      <c r="A84" s="123"/>
      <c r="B84" s="53"/>
      <c r="C84" s="3">
        <v>4300</v>
      </c>
      <c r="D84" s="20" t="s">
        <v>40</v>
      </c>
      <c r="E84" s="100">
        <v>36285</v>
      </c>
    </row>
    <row r="85" spans="1:5" s="68" customFormat="1" ht="12.75">
      <c r="A85" s="123"/>
      <c r="B85" s="105"/>
      <c r="C85" s="106">
        <v>6057</v>
      </c>
      <c r="D85" s="12" t="s">
        <v>187</v>
      </c>
      <c r="E85" s="100">
        <v>8634979</v>
      </c>
    </row>
    <row r="86" spans="1:5" s="68" customFormat="1" ht="12.75">
      <c r="A86" s="123"/>
      <c r="B86" s="105"/>
      <c r="C86" s="106">
        <v>6059</v>
      </c>
      <c r="D86" s="12" t="s">
        <v>187</v>
      </c>
      <c r="E86" s="100">
        <v>2521042</v>
      </c>
    </row>
    <row r="87" spans="1:5" ht="12.75">
      <c r="A87" s="59"/>
      <c r="B87" s="53" t="s">
        <v>84</v>
      </c>
      <c r="C87" s="54"/>
      <c r="D87" s="64" t="s">
        <v>85</v>
      </c>
      <c r="E87" s="93">
        <f>E88</f>
        <v>50000</v>
      </c>
    </row>
    <row r="88" spans="1:5" ht="12.75">
      <c r="A88" s="59"/>
      <c r="B88" s="53"/>
      <c r="C88" s="3">
        <v>6010</v>
      </c>
      <c r="D88" s="47" t="s">
        <v>253</v>
      </c>
      <c r="E88" s="100">
        <v>50000</v>
      </c>
    </row>
    <row r="89" spans="1:5" ht="12.75">
      <c r="A89" s="59"/>
      <c r="B89" s="53"/>
      <c r="C89" s="3"/>
      <c r="D89" s="47" t="s">
        <v>255</v>
      </c>
      <c r="E89" s="100"/>
    </row>
    <row r="90" spans="1:5" ht="12.75">
      <c r="A90" s="59"/>
      <c r="B90" s="53"/>
      <c r="C90" s="3"/>
      <c r="D90" s="47" t="s">
        <v>259</v>
      </c>
      <c r="E90" s="100"/>
    </row>
    <row r="91" spans="1:5" ht="12.75">
      <c r="A91" s="32"/>
      <c r="B91" s="32"/>
      <c r="C91" s="50"/>
      <c r="D91" s="12"/>
      <c r="E91" s="94"/>
    </row>
    <row r="92" spans="1:5" ht="12.75">
      <c r="A92" s="32"/>
      <c r="B92" s="32"/>
      <c r="C92" s="50"/>
      <c r="D92" s="12"/>
      <c r="E92" s="94"/>
    </row>
    <row r="93" spans="1:5" ht="12.75">
      <c r="A93" s="32"/>
      <c r="B93" s="32"/>
      <c r="C93" s="50"/>
      <c r="D93" s="12"/>
      <c r="E93" s="94"/>
    </row>
    <row r="94" spans="1:5" ht="12.75">
      <c r="A94" s="32"/>
      <c r="B94" s="32"/>
      <c r="C94" s="50"/>
      <c r="D94" s="12"/>
      <c r="E94" s="94"/>
    </row>
    <row r="95" spans="1:5" ht="12.75">
      <c r="A95" s="32"/>
      <c r="B95" s="32"/>
      <c r="C95" s="3"/>
      <c r="D95" s="20"/>
      <c r="E95" s="94"/>
    </row>
    <row r="96" spans="1:5" ht="12.75">
      <c r="A96" s="32"/>
      <c r="B96" s="32"/>
      <c r="C96" s="50"/>
      <c r="D96" s="12"/>
      <c r="E96" s="94"/>
    </row>
    <row r="97" spans="1:5" ht="12.75">
      <c r="A97" s="32"/>
      <c r="B97" s="32"/>
      <c r="C97" s="50"/>
      <c r="D97" s="12"/>
      <c r="E97" s="94"/>
    </row>
    <row r="98" spans="1:4" ht="12.75">
      <c r="A98" s="20"/>
      <c r="B98" s="20"/>
      <c r="C98" s="3"/>
      <c r="D98" s="16"/>
    </row>
    <row r="99" spans="1:10" ht="12.75">
      <c r="A99" s="35"/>
      <c r="B99" s="36"/>
      <c r="C99" s="23"/>
      <c r="D99" s="17" t="s">
        <v>21</v>
      </c>
      <c r="E99" s="88" t="s">
        <v>195</v>
      </c>
      <c r="F99" s="3"/>
      <c r="G99" s="3"/>
      <c r="H99" s="3"/>
      <c r="I99" s="15"/>
      <c r="J99" s="10"/>
    </row>
    <row r="100" spans="1:10" ht="12.75">
      <c r="A100" s="24"/>
      <c r="B100" s="33"/>
      <c r="C100" s="3"/>
      <c r="D100" s="15" t="s">
        <v>30</v>
      </c>
      <c r="E100" s="71" t="s">
        <v>431</v>
      </c>
      <c r="F100" s="3"/>
      <c r="G100" s="3"/>
      <c r="H100" s="3"/>
      <c r="I100" s="15"/>
      <c r="J100" s="10"/>
    </row>
    <row r="101" spans="1:10" ht="12.75">
      <c r="A101" s="24"/>
      <c r="B101" s="33"/>
      <c r="C101" s="3"/>
      <c r="D101" s="15"/>
      <c r="E101" s="71" t="s">
        <v>133</v>
      </c>
      <c r="F101" s="3"/>
      <c r="G101" s="3"/>
      <c r="H101" s="3"/>
      <c r="I101" s="15"/>
      <c r="J101" s="10"/>
    </row>
    <row r="102" spans="1:10" ht="12.75">
      <c r="A102" s="24"/>
      <c r="B102" s="33"/>
      <c r="C102" s="3"/>
      <c r="D102" s="15"/>
      <c r="E102" s="72" t="s">
        <v>432</v>
      </c>
      <c r="F102" s="3"/>
      <c r="G102" s="3"/>
      <c r="H102" s="3"/>
      <c r="I102" s="15"/>
      <c r="J102" s="10"/>
    </row>
    <row r="103" spans="1:10" ht="12.75">
      <c r="A103" s="30" t="s">
        <v>22</v>
      </c>
      <c r="B103" s="31" t="s">
        <v>23</v>
      </c>
      <c r="C103" s="1"/>
      <c r="D103" s="1" t="s">
        <v>24</v>
      </c>
      <c r="E103" s="90" t="s">
        <v>366</v>
      </c>
      <c r="F103" s="3"/>
      <c r="G103" s="3"/>
      <c r="H103" s="3"/>
      <c r="I103" s="3"/>
      <c r="J103" s="11"/>
    </row>
    <row r="104" spans="1:10" ht="12.75">
      <c r="A104" s="25" t="s">
        <v>55</v>
      </c>
      <c r="B104" s="32"/>
      <c r="C104" s="14"/>
      <c r="D104" s="40" t="s">
        <v>67</v>
      </c>
      <c r="E104" s="91">
        <f>SUM(+E105+E112+E161+E135+E146)</f>
        <v>11147010.98</v>
      </c>
      <c r="F104" s="15"/>
      <c r="G104" s="15"/>
      <c r="H104" s="15"/>
      <c r="I104" s="15"/>
      <c r="J104" s="10"/>
    </row>
    <row r="105" spans="1:10" ht="12.75">
      <c r="A105" s="24"/>
      <c r="B105" s="53" t="s">
        <v>60</v>
      </c>
      <c r="C105" s="54"/>
      <c r="D105" s="64" t="s">
        <v>191</v>
      </c>
      <c r="E105" s="93">
        <f>SUM(E106:E111)</f>
        <v>545000</v>
      </c>
      <c r="F105" s="15"/>
      <c r="G105" s="15"/>
      <c r="H105" s="15"/>
      <c r="I105" s="15"/>
      <c r="J105" s="10"/>
    </row>
    <row r="106" spans="1:10" ht="12.75">
      <c r="A106" s="24"/>
      <c r="B106" s="33"/>
      <c r="C106" s="3">
        <v>3030</v>
      </c>
      <c r="D106" s="15" t="s">
        <v>47</v>
      </c>
      <c r="E106" s="89">
        <v>520000</v>
      </c>
      <c r="F106" s="15"/>
      <c r="G106" s="15"/>
      <c r="H106" s="15"/>
      <c r="I106" s="15"/>
      <c r="J106" s="10"/>
    </row>
    <row r="107" spans="1:10" ht="12.75">
      <c r="A107" s="24"/>
      <c r="B107" s="33"/>
      <c r="C107" s="3">
        <v>4210</v>
      </c>
      <c r="D107" s="15" t="s">
        <v>37</v>
      </c>
      <c r="E107" s="89">
        <v>5000</v>
      </c>
      <c r="F107" s="15"/>
      <c r="G107" s="15"/>
      <c r="H107" s="15"/>
      <c r="I107" s="15"/>
      <c r="J107" s="10"/>
    </row>
    <row r="108" spans="1:10" ht="12.75">
      <c r="A108" s="24"/>
      <c r="B108" s="33"/>
      <c r="C108" s="3">
        <v>4220</v>
      </c>
      <c r="D108" s="47" t="s">
        <v>46</v>
      </c>
      <c r="E108" s="89">
        <v>1000</v>
      </c>
      <c r="F108" s="15"/>
      <c r="G108" s="15"/>
      <c r="H108" s="15"/>
      <c r="I108" s="15"/>
      <c r="J108" s="10"/>
    </row>
    <row r="109" spans="1:10" ht="12.75">
      <c r="A109" s="24"/>
      <c r="B109" s="33"/>
      <c r="C109" s="6">
        <v>4270</v>
      </c>
      <c r="D109" t="s">
        <v>39</v>
      </c>
      <c r="E109" s="89">
        <v>2000</v>
      </c>
      <c r="F109" s="15"/>
      <c r="G109" s="15"/>
      <c r="H109" s="15"/>
      <c r="I109" s="15"/>
      <c r="J109" s="10"/>
    </row>
    <row r="110" spans="1:10" ht="12.75">
      <c r="A110" s="24"/>
      <c r="B110" s="33"/>
      <c r="C110" s="3">
        <v>4300</v>
      </c>
      <c r="D110" s="15" t="s">
        <v>40</v>
      </c>
      <c r="E110" s="89">
        <v>16000</v>
      </c>
      <c r="F110" s="15"/>
      <c r="G110" s="15"/>
      <c r="H110" s="15"/>
      <c r="I110" s="15"/>
      <c r="J110" s="10"/>
    </row>
    <row r="111" spans="1:10" ht="12.75">
      <c r="A111" s="24"/>
      <c r="B111" s="33"/>
      <c r="C111" s="6">
        <v>4360</v>
      </c>
      <c r="D111" t="s">
        <v>231</v>
      </c>
      <c r="E111" s="89">
        <v>1000</v>
      </c>
      <c r="F111" s="15"/>
      <c r="G111" s="15"/>
      <c r="H111" s="15"/>
      <c r="I111" s="15"/>
      <c r="J111" s="10"/>
    </row>
    <row r="112" spans="1:10" ht="12.75">
      <c r="A112" s="24"/>
      <c r="B112" s="53" t="s">
        <v>61</v>
      </c>
      <c r="C112" s="54"/>
      <c r="D112" s="64" t="s">
        <v>62</v>
      </c>
      <c r="E112" s="93">
        <f>SUM(E113:E133)</f>
        <v>10295286.98</v>
      </c>
      <c r="F112" s="15"/>
      <c r="G112" s="15"/>
      <c r="H112" s="15"/>
      <c r="I112" s="15"/>
      <c r="J112" s="10"/>
    </row>
    <row r="113" spans="1:10" ht="12.75">
      <c r="A113" s="24"/>
      <c r="B113" s="33"/>
      <c r="C113" s="6">
        <v>3020</v>
      </c>
      <c r="D113" t="s">
        <v>305</v>
      </c>
      <c r="E113" s="89">
        <v>145000</v>
      </c>
      <c r="F113" s="15"/>
      <c r="G113" s="15"/>
      <c r="H113" s="15"/>
      <c r="I113" s="15"/>
      <c r="J113" s="10"/>
    </row>
    <row r="114" spans="1:10" ht="12.75">
      <c r="A114" s="24"/>
      <c r="B114" s="33"/>
      <c r="C114" s="6">
        <v>4010</v>
      </c>
      <c r="D114" t="s">
        <v>32</v>
      </c>
      <c r="E114" s="89">
        <v>6676817</v>
      </c>
      <c r="F114" s="15"/>
      <c r="G114" s="15"/>
      <c r="H114" s="15"/>
      <c r="I114" s="15"/>
      <c r="J114" s="10"/>
    </row>
    <row r="115" spans="1:10" ht="12.75">
      <c r="A115" s="24"/>
      <c r="B115" s="33"/>
      <c r="C115" s="6">
        <v>4040</v>
      </c>
      <c r="D115" t="s">
        <v>33</v>
      </c>
      <c r="E115" s="89">
        <v>450014</v>
      </c>
      <c r="F115" s="15"/>
      <c r="G115" s="15"/>
      <c r="H115" s="15"/>
      <c r="I115" s="15"/>
      <c r="J115" s="10"/>
    </row>
    <row r="116" spans="1:10" ht="12.75">
      <c r="A116" s="24"/>
      <c r="B116" s="33"/>
      <c r="C116" s="6">
        <v>4110</v>
      </c>
      <c r="D116" t="s">
        <v>34</v>
      </c>
      <c r="E116" s="89">
        <v>1168721</v>
      </c>
      <c r="F116" s="15"/>
      <c r="G116" s="15"/>
      <c r="H116" s="15"/>
      <c r="I116" s="15"/>
      <c r="J116" s="10"/>
    </row>
    <row r="117" spans="1:10" ht="12.75">
      <c r="A117" s="24"/>
      <c r="B117" s="33"/>
      <c r="C117" s="6">
        <v>4120</v>
      </c>
      <c r="D117" t="s">
        <v>347</v>
      </c>
      <c r="E117" s="89">
        <v>159903</v>
      </c>
      <c r="F117" s="15"/>
      <c r="G117" s="15"/>
      <c r="H117" s="15"/>
      <c r="I117" s="15"/>
      <c r="J117" s="10"/>
    </row>
    <row r="118" spans="1:10" ht="12.75">
      <c r="A118" s="24"/>
      <c r="B118" s="33"/>
      <c r="C118" s="3">
        <v>4170</v>
      </c>
      <c r="D118" s="15" t="s">
        <v>176</v>
      </c>
      <c r="E118" s="89">
        <v>100000</v>
      </c>
      <c r="F118" s="15"/>
      <c r="G118" s="15"/>
      <c r="H118" s="15"/>
      <c r="I118" s="15"/>
      <c r="J118" s="10"/>
    </row>
    <row r="119" spans="1:10" ht="12.75">
      <c r="A119" s="24"/>
      <c r="B119" s="33"/>
      <c r="C119" s="6">
        <v>4210</v>
      </c>
      <c r="D119" t="s">
        <v>37</v>
      </c>
      <c r="E119" s="89">
        <v>96000</v>
      </c>
      <c r="F119" s="15"/>
      <c r="G119" s="15"/>
      <c r="H119" s="15"/>
      <c r="I119" s="15"/>
      <c r="J119" s="10"/>
    </row>
    <row r="120" spans="1:10" ht="12.75">
      <c r="A120" s="24"/>
      <c r="B120" s="33"/>
      <c r="C120" s="3">
        <v>4220</v>
      </c>
      <c r="D120" s="47" t="s">
        <v>46</v>
      </c>
      <c r="E120" s="89">
        <v>11000</v>
      </c>
      <c r="F120" s="15"/>
      <c r="G120" s="15"/>
      <c r="H120" s="15"/>
      <c r="I120" s="15"/>
      <c r="J120" s="10"/>
    </row>
    <row r="121" spans="1:10" ht="12.75">
      <c r="A121" s="24"/>
      <c r="B121" s="33"/>
      <c r="C121" s="6">
        <v>4260</v>
      </c>
      <c r="D121" t="s">
        <v>38</v>
      </c>
      <c r="E121" s="89">
        <v>320000</v>
      </c>
      <c r="F121" s="15"/>
      <c r="G121" s="15"/>
      <c r="H121" s="15"/>
      <c r="I121" s="15"/>
      <c r="J121" s="10"/>
    </row>
    <row r="122" spans="1:10" ht="12.75">
      <c r="A122" s="29"/>
      <c r="B122" s="20"/>
      <c r="C122" s="6">
        <v>4270</v>
      </c>
      <c r="D122" t="s">
        <v>39</v>
      </c>
      <c r="E122" s="89">
        <v>70000</v>
      </c>
      <c r="F122" s="15"/>
      <c r="G122" s="15"/>
      <c r="H122" s="15"/>
      <c r="I122" s="15"/>
      <c r="J122" s="10"/>
    </row>
    <row r="123" spans="1:5" ht="12.75">
      <c r="A123" s="29"/>
      <c r="B123" s="20"/>
      <c r="C123" s="6">
        <v>4280</v>
      </c>
      <c r="D123" t="s">
        <v>188</v>
      </c>
      <c r="E123" s="89">
        <v>8000</v>
      </c>
    </row>
    <row r="124" spans="1:5" ht="12.75">
      <c r="A124" s="29"/>
      <c r="B124" s="33"/>
      <c r="C124" s="6">
        <v>4300</v>
      </c>
      <c r="D124" t="s">
        <v>40</v>
      </c>
      <c r="E124" s="89">
        <v>406011.98</v>
      </c>
    </row>
    <row r="125" spans="1:5" ht="12.75">
      <c r="A125" s="20"/>
      <c r="B125" s="33"/>
      <c r="C125" s="6">
        <v>4360</v>
      </c>
      <c r="D125" t="s">
        <v>231</v>
      </c>
      <c r="E125" s="89">
        <v>74000</v>
      </c>
    </row>
    <row r="126" spans="1:5" ht="12.75">
      <c r="A126" s="33"/>
      <c r="B126" s="33"/>
      <c r="C126" s="6">
        <v>4410</v>
      </c>
      <c r="D126" t="s">
        <v>41</v>
      </c>
      <c r="E126" s="89">
        <v>30000</v>
      </c>
    </row>
    <row r="127" spans="1:5" ht="12.75">
      <c r="A127" s="33"/>
      <c r="B127" s="33"/>
      <c r="C127" s="6">
        <v>4420</v>
      </c>
      <c r="D127" t="s">
        <v>63</v>
      </c>
      <c r="E127" s="89">
        <v>5000</v>
      </c>
    </row>
    <row r="128" spans="1:5" ht="12.75">
      <c r="A128" s="24"/>
      <c r="B128" s="33"/>
      <c r="C128" s="6">
        <v>4430</v>
      </c>
      <c r="D128" t="s">
        <v>42</v>
      </c>
      <c r="E128" s="89">
        <v>90000</v>
      </c>
    </row>
    <row r="129" spans="1:5" ht="12.75">
      <c r="A129" s="24"/>
      <c r="B129" s="33"/>
      <c r="C129" s="6">
        <v>4440</v>
      </c>
      <c r="D129" t="s">
        <v>64</v>
      </c>
      <c r="E129" s="89">
        <v>174889</v>
      </c>
    </row>
    <row r="130" spans="1:5" ht="12.75">
      <c r="A130" s="24"/>
      <c r="B130" s="33"/>
      <c r="C130" s="6">
        <v>4530</v>
      </c>
      <c r="D130" t="s">
        <v>192</v>
      </c>
      <c r="E130" s="89">
        <v>5000</v>
      </c>
    </row>
    <row r="131" spans="1:5" ht="12.75">
      <c r="A131" s="24"/>
      <c r="B131" s="33"/>
      <c r="C131" s="6">
        <v>4700</v>
      </c>
      <c r="D131" t="s">
        <v>292</v>
      </c>
      <c r="E131" s="89">
        <v>20000</v>
      </c>
    </row>
    <row r="132" spans="1:5" ht="12.75">
      <c r="A132" s="24"/>
      <c r="B132" s="33"/>
      <c r="C132" s="6">
        <v>4710</v>
      </c>
      <c r="D132" t="s">
        <v>339</v>
      </c>
      <c r="E132" s="89">
        <v>19931</v>
      </c>
    </row>
    <row r="133" spans="1:5" ht="12.75">
      <c r="A133" s="24"/>
      <c r="B133" s="33"/>
      <c r="C133" s="6">
        <v>6060</v>
      </c>
      <c r="D133" t="s">
        <v>65</v>
      </c>
      <c r="E133" s="89">
        <v>265000</v>
      </c>
    </row>
    <row r="134" spans="1:2" ht="12.75">
      <c r="A134" s="24"/>
      <c r="B134" s="33"/>
    </row>
    <row r="135" spans="1:5" ht="12.75">
      <c r="A135" s="24"/>
      <c r="B135" s="53" t="s">
        <v>61</v>
      </c>
      <c r="C135" s="54"/>
      <c r="D135" s="64" t="s">
        <v>62</v>
      </c>
      <c r="E135" s="93">
        <f>SUM(E137:E144)</f>
        <v>248129</v>
      </c>
    </row>
    <row r="136" spans="1:4" ht="12.75">
      <c r="A136" s="24"/>
      <c r="B136" s="33"/>
      <c r="D136" s="124" t="s">
        <v>395</v>
      </c>
    </row>
    <row r="137" spans="1:5" ht="12.75">
      <c r="A137" s="24"/>
      <c r="B137" s="33"/>
      <c r="C137" s="6">
        <v>3020</v>
      </c>
      <c r="D137" t="s">
        <v>305</v>
      </c>
      <c r="E137" s="89">
        <v>2000</v>
      </c>
    </row>
    <row r="138" spans="1:6" ht="12.75">
      <c r="A138" s="24"/>
      <c r="B138" s="33"/>
      <c r="C138" s="6">
        <v>4010</v>
      </c>
      <c r="D138" t="s">
        <v>32</v>
      </c>
      <c r="E138" s="89">
        <v>183512</v>
      </c>
      <c r="F138" s="37"/>
    </row>
    <row r="139" spans="1:5" ht="12.75">
      <c r="A139" s="24"/>
      <c r="B139" s="33"/>
      <c r="C139" s="6">
        <v>4040</v>
      </c>
      <c r="D139" t="s">
        <v>33</v>
      </c>
      <c r="E139" s="89">
        <v>15395</v>
      </c>
    </row>
    <row r="140" spans="1:5" ht="12.75">
      <c r="A140" s="24"/>
      <c r="B140" s="33"/>
      <c r="C140" s="6">
        <v>4110</v>
      </c>
      <c r="D140" t="s">
        <v>34</v>
      </c>
      <c r="E140" s="89">
        <v>31133</v>
      </c>
    </row>
    <row r="141" spans="1:5" ht="12.75">
      <c r="A141" s="24"/>
      <c r="B141" s="33"/>
      <c r="C141" s="6">
        <v>4120</v>
      </c>
      <c r="D141" t="s">
        <v>347</v>
      </c>
      <c r="E141" s="89">
        <v>4437</v>
      </c>
    </row>
    <row r="142" spans="1:5" ht="12.75">
      <c r="A142" s="24"/>
      <c r="B142" s="33"/>
      <c r="C142" s="6">
        <v>4440</v>
      </c>
      <c r="D142" t="s">
        <v>64</v>
      </c>
      <c r="E142" s="89">
        <v>6652</v>
      </c>
    </row>
    <row r="143" spans="1:5" ht="12.75">
      <c r="A143" s="24"/>
      <c r="B143" s="33"/>
      <c r="C143" s="6">
        <v>4700</v>
      </c>
      <c r="D143" t="s">
        <v>292</v>
      </c>
      <c r="E143" s="89">
        <v>2000</v>
      </c>
    </row>
    <row r="144" spans="1:5" ht="12.75">
      <c r="A144" s="24"/>
      <c r="B144" s="33"/>
      <c r="C144" s="6">
        <v>4710</v>
      </c>
      <c r="D144" t="s">
        <v>339</v>
      </c>
      <c r="E144" s="89">
        <v>3000</v>
      </c>
    </row>
    <row r="145" spans="1:2" ht="12.75">
      <c r="A145" s="24"/>
      <c r="B145" s="33"/>
    </row>
    <row r="146" spans="1:5" ht="12.75">
      <c r="A146" s="24"/>
      <c r="B146" s="53" t="s">
        <v>61</v>
      </c>
      <c r="C146" s="54"/>
      <c r="D146" s="64" t="s">
        <v>62</v>
      </c>
      <c r="E146" s="93">
        <f>SUM(E148:E151)</f>
        <v>6495</v>
      </c>
    </row>
    <row r="147" spans="1:4" ht="12.75">
      <c r="A147" s="24"/>
      <c r="B147" s="33"/>
      <c r="D147" s="124" t="s">
        <v>398</v>
      </c>
    </row>
    <row r="148" spans="1:5" ht="12.75">
      <c r="A148" s="24"/>
      <c r="B148" s="33"/>
      <c r="C148" s="6">
        <v>4010</v>
      </c>
      <c r="D148" t="s">
        <v>32</v>
      </c>
      <c r="E148" s="89">
        <v>5400</v>
      </c>
    </row>
    <row r="149" spans="1:5" ht="12.75">
      <c r="A149" s="24"/>
      <c r="B149" s="33"/>
      <c r="C149" s="6">
        <v>4110</v>
      </c>
      <c r="D149" t="s">
        <v>34</v>
      </c>
      <c r="E149" s="89">
        <v>929</v>
      </c>
    </row>
    <row r="150" spans="1:5" ht="12.75">
      <c r="A150" s="24"/>
      <c r="B150" s="33"/>
      <c r="C150" s="6">
        <v>4120</v>
      </c>
      <c r="D150" t="s">
        <v>347</v>
      </c>
      <c r="E150" s="89">
        <v>97</v>
      </c>
    </row>
    <row r="151" spans="1:5" ht="12.75">
      <c r="A151" s="24"/>
      <c r="B151" s="33"/>
      <c r="C151" s="6">
        <v>4710</v>
      </c>
      <c r="D151" t="s">
        <v>339</v>
      </c>
      <c r="E151" s="89">
        <v>69</v>
      </c>
    </row>
    <row r="152" spans="1:2" ht="12.75">
      <c r="A152" s="24"/>
      <c r="B152" s="33"/>
    </row>
    <row r="153" spans="1:5" ht="12.75">
      <c r="A153" s="24"/>
      <c r="B153" s="53" t="s">
        <v>61</v>
      </c>
      <c r="C153" s="54"/>
      <c r="D153" s="64" t="s">
        <v>62</v>
      </c>
      <c r="E153" s="93">
        <f>SUM(E155:E159)</f>
        <v>199600</v>
      </c>
    </row>
    <row r="154" spans="1:4" ht="12.75">
      <c r="A154" s="24"/>
      <c r="B154" s="33"/>
      <c r="D154" s="124" t="s">
        <v>420</v>
      </c>
    </row>
    <row r="155" spans="1:5" ht="12.75">
      <c r="A155" s="24"/>
      <c r="B155" s="33"/>
      <c r="C155" s="6">
        <v>4217</v>
      </c>
      <c r="D155" t="s">
        <v>37</v>
      </c>
      <c r="E155" s="89">
        <v>96900</v>
      </c>
    </row>
    <row r="156" spans="1:5" ht="12.75">
      <c r="A156" s="24"/>
      <c r="B156" s="33"/>
      <c r="C156" s="6">
        <v>4307</v>
      </c>
      <c r="D156" t="s">
        <v>112</v>
      </c>
      <c r="E156" s="89">
        <v>27500</v>
      </c>
    </row>
    <row r="157" spans="1:5" ht="12.75">
      <c r="A157" s="24"/>
      <c r="B157" s="33"/>
      <c r="C157" s="6">
        <v>4367</v>
      </c>
      <c r="D157" t="s">
        <v>231</v>
      </c>
      <c r="E157" s="89">
        <v>2000</v>
      </c>
    </row>
    <row r="158" spans="1:5" ht="12.75">
      <c r="A158" s="24"/>
      <c r="B158" s="33"/>
      <c r="C158" s="6">
        <v>4707</v>
      </c>
      <c r="D158" t="s">
        <v>292</v>
      </c>
      <c r="E158" s="89">
        <v>18000</v>
      </c>
    </row>
    <row r="159" spans="1:5" ht="12.75">
      <c r="A159" s="24"/>
      <c r="B159" s="33"/>
      <c r="C159" s="6">
        <v>6067</v>
      </c>
      <c r="D159" t="s">
        <v>65</v>
      </c>
      <c r="E159" s="89">
        <v>55200</v>
      </c>
    </row>
    <row r="160" spans="1:2" ht="12.75">
      <c r="A160" s="24"/>
      <c r="B160" s="33"/>
    </row>
    <row r="161" spans="1:5" ht="12.75">
      <c r="A161" s="24"/>
      <c r="B161" s="53" t="s">
        <v>66</v>
      </c>
      <c r="C161" s="57"/>
      <c r="D161" s="56" t="s">
        <v>1</v>
      </c>
      <c r="E161" s="93">
        <f>SUM(E162:E169)</f>
        <v>52100</v>
      </c>
    </row>
    <row r="162" spans="1:5" ht="12.75">
      <c r="A162" s="24"/>
      <c r="B162" s="33"/>
      <c r="C162" s="6">
        <v>2900</v>
      </c>
      <c r="D162" t="s">
        <v>317</v>
      </c>
      <c r="E162" s="89">
        <v>1000</v>
      </c>
    </row>
    <row r="163" spans="1:4" ht="12.75">
      <c r="A163" s="24"/>
      <c r="B163" s="33"/>
      <c r="D163" t="s">
        <v>318</v>
      </c>
    </row>
    <row r="164" spans="1:4" ht="12.75">
      <c r="A164" s="24"/>
      <c r="B164" s="33"/>
      <c r="D164" t="s">
        <v>319</v>
      </c>
    </row>
    <row r="165" spans="1:4" ht="12.75">
      <c r="A165" s="24"/>
      <c r="B165" s="33"/>
      <c r="D165" t="s">
        <v>320</v>
      </c>
    </row>
    <row r="166" spans="1:5" ht="12.75">
      <c r="A166" s="24"/>
      <c r="B166" s="33"/>
      <c r="C166" s="3">
        <v>3030</v>
      </c>
      <c r="D166" s="15" t="s">
        <v>47</v>
      </c>
      <c r="E166" s="89">
        <v>36100</v>
      </c>
    </row>
    <row r="167" spans="1:5" ht="12.75">
      <c r="A167" s="24"/>
      <c r="B167" s="33"/>
      <c r="C167" s="6">
        <v>4210</v>
      </c>
      <c r="D167" t="s">
        <v>37</v>
      </c>
      <c r="E167" s="89">
        <v>8000</v>
      </c>
    </row>
    <row r="168" spans="1:5" ht="12.75">
      <c r="A168" s="24"/>
      <c r="B168" s="33"/>
      <c r="C168" s="6">
        <v>4220</v>
      </c>
      <c r="D168" s="2" t="s">
        <v>46</v>
      </c>
      <c r="E168" s="89">
        <v>2000</v>
      </c>
    </row>
    <row r="169" spans="1:5" ht="12.75">
      <c r="A169" s="24"/>
      <c r="B169" s="33"/>
      <c r="C169" s="6">
        <v>4300</v>
      </c>
      <c r="D169" t="s">
        <v>112</v>
      </c>
      <c r="E169" s="89">
        <v>5000</v>
      </c>
    </row>
    <row r="170" spans="1:5" ht="12.75">
      <c r="A170" s="25" t="s">
        <v>55</v>
      </c>
      <c r="B170" s="32"/>
      <c r="C170" s="14"/>
      <c r="D170" s="40" t="s">
        <v>180</v>
      </c>
      <c r="E170" s="91">
        <f>E171+E179</f>
        <v>303939.32</v>
      </c>
    </row>
    <row r="171" spans="1:5" ht="12.75">
      <c r="A171" s="24"/>
      <c r="B171" s="53" t="s">
        <v>68</v>
      </c>
      <c r="C171" s="54"/>
      <c r="D171" s="64" t="s">
        <v>102</v>
      </c>
      <c r="E171" s="93">
        <f>SUM(E172:E178)</f>
        <v>294750</v>
      </c>
    </row>
    <row r="172" spans="1:5" ht="12.75">
      <c r="A172" s="24"/>
      <c r="B172" s="33"/>
      <c r="C172" s="6">
        <v>4010</v>
      </c>
      <c r="D172" t="s">
        <v>32</v>
      </c>
      <c r="E172" s="89">
        <v>186662.56</v>
      </c>
    </row>
    <row r="173" spans="1:5" ht="12.75">
      <c r="A173" s="33"/>
      <c r="B173" s="33"/>
      <c r="C173" s="6">
        <v>4040</v>
      </c>
      <c r="D173" t="s">
        <v>33</v>
      </c>
      <c r="E173" s="89">
        <v>43005.44</v>
      </c>
    </row>
    <row r="174" spans="1:5" ht="12.75">
      <c r="A174" s="33"/>
      <c r="B174" s="33"/>
      <c r="C174" s="6">
        <v>4110</v>
      </c>
      <c r="D174" t="s">
        <v>34</v>
      </c>
      <c r="E174" s="89">
        <v>39732</v>
      </c>
    </row>
    <row r="175" spans="1:5" ht="12.75">
      <c r="A175" s="33"/>
      <c r="B175" s="33"/>
      <c r="C175" s="6">
        <v>4120</v>
      </c>
      <c r="D175" t="s">
        <v>347</v>
      </c>
      <c r="E175" s="89">
        <v>5661</v>
      </c>
    </row>
    <row r="176" spans="1:5" ht="12.75">
      <c r="A176" s="33"/>
      <c r="B176" s="33"/>
      <c r="C176" s="6">
        <v>4300</v>
      </c>
      <c r="D176" t="s">
        <v>112</v>
      </c>
      <c r="E176" s="89">
        <v>1500</v>
      </c>
    </row>
    <row r="177" spans="1:5" ht="12.75">
      <c r="A177" s="33"/>
      <c r="B177" s="33"/>
      <c r="C177" s="6">
        <v>4440</v>
      </c>
      <c r="D177" t="s">
        <v>64</v>
      </c>
      <c r="E177" s="89">
        <v>17739</v>
      </c>
    </row>
    <row r="178" spans="1:5" ht="12.75">
      <c r="A178" s="33"/>
      <c r="B178" s="33"/>
      <c r="C178" s="6">
        <v>4710</v>
      </c>
      <c r="D178" t="s">
        <v>339</v>
      </c>
      <c r="E178" s="89">
        <v>450</v>
      </c>
    </row>
    <row r="179" spans="1:5" ht="12.75">
      <c r="A179" s="33"/>
      <c r="B179" s="53" t="s">
        <v>68</v>
      </c>
      <c r="C179" s="54"/>
      <c r="D179" s="64" t="s">
        <v>427</v>
      </c>
      <c r="E179" s="93">
        <f>SUM(E180:E183)</f>
        <v>9189.32</v>
      </c>
    </row>
    <row r="180" spans="1:5" ht="12.75">
      <c r="A180" s="33"/>
      <c r="B180" s="33"/>
      <c r="C180" s="6">
        <v>4010</v>
      </c>
      <c r="D180" t="s">
        <v>32</v>
      </c>
      <c r="E180" s="89">
        <v>6982</v>
      </c>
    </row>
    <row r="181" spans="1:5" ht="12.75">
      <c r="A181" s="33"/>
      <c r="B181" s="33"/>
      <c r="C181" s="6">
        <v>4110</v>
      </c>
      <c r="D181" t="s">
        <v>34</v>
      </c>
      <c r="E181" s="89">
        <v>1201</v>
      </c>
    </row>
    <row r="182" spans="1:5" ht="12.75">
      <c r="A182" s="33"/>
      <c r="B182" s="33"/>
      <c r="C182" s="6">
        <v>4120</v>
      </c>
      <c r="D182" t="s">
        <v>347</v>
      </c>
      <c r="E182" s="89">
        <v>167.82</v>
      </c>
    </row>
    <row r="183" spans="1:5" ht="12.75">
      <c r="A183" s="33"/>
      <c r="B183" s="33"/>
      <c r="C183" s="6">
        <v>4300</v>
      </c>
      <c r="D183" t="s">
        <v>112</v>
      </c>
      <c r="E183" s="89">
        <v>838.5</v>
      </c>
    </row>
    <row r="184" spans="1:2" ht="12.75">
      <c r="A184" s="33"/>
      <c r="B184" s="33"/>
    </row>
    <row r="185" spans="1:5" ht="12.75">
      <c r="A185" s="25" t="s">
        <v>56</v>
      </c>
      <c r="B185" s="32"/>
      <c r="C185" s="14"/>
      <c r="D185" s="40" t="s">
        <v>76</v>
      </c>
      <c r="E185" s="93">
        <f>E186</f>
        <v>296600</v>
      </c>
    </row>
    <row r="186" spans="1:5" ht="12.75">
      <c r="A186" s="65"/>
      <c r="B186" s="53" t="s">
        <v>238</v>
      </c>
      <c r="C186" s="54"/>
      <c r="D186" s="64" t="s">
        <v>239</v>
      </c>
      <c r="E186" s="93">
        <f>SUM(E187:E195)</f>
        <v>296600</v>
      </c>
    </row>
    <row r="187" spans="1:5" ht="12.75">
      <c r="A187" s="60"/>
      <c r="B187" s="60"/>
      <c r="C187" s="6">
        <v>3020</v>
      </c>
      <c r="D187" t="s">
        <v>305</v>
      </c>
      <c r="E187" s="89">
        <v>3000</v>
      </c>
    </row>
    <row r="188" spans="1:5" ht="12.75">
      <c r="A188" s="33"/>
      <c r="B188" s="33"/>
      <c r="C188" s="6">
        <v>4010</v>
      </c>
      <c r="D188" t="s">
        <v>32</v>
      </c>
      <c r="E188" s="89">
        <v>212593</v>
      </c>
    </row>
    <row r="189" spans="1:5" ht="12.75">
      <c r="A189" s="33"/>
      <c r="B189" s="33"/>
      <c r="C189" s="6">
        <v>4040</v>
      </c>
      <c r="D189" t="s">
        <v>33</v>
      </c>
      <c r="E189" s="89">
        <v>16438</v>
      </c>
    </row>
    <row r="190" spans="1:5" ht="12.75">
      <c r="A190" s="33"/>
      <c r="B190" s="33"/>
      <c r="C190" s="6">
        <v>4110</v>
      </c>
      <c r="D190" t="s">
        <v>34</v>
      </c>
      <c r="E190" s="89">
        <v>36545</v>
      </c>
    </row>
    <row r="191" spans="1:5" ht="12.75">
      <c r="A191" s="33"/>
      <c r="B191" s="33"/>
      <c r="C191" s="6">
        <v>4120</v>
      </c>
      <c r="D191" t="s">
        <v>347</v>
      </c>
      <c r="E191" s="89">
        <v>5209</v>
      </c>
    </row>
    <row r="192" spans="1:5" ht="12.75">
      <c r="A192" s="33"/>
      <c r="B192" s="33"/>
      <c r="C192" s="6">
        <v>4260</v>
      </c>
      <c r="D192" t="s">
        <v>38</v>
      </c>
      <c r="E192" s="89">
        <v>4000</v>
      </c>
    </row>
    <row r="193" spans="1:5" ht="12.75">
      <c r="A193" s="33"/>
      <c r="B193" s="33"/>
      <c r="C193" s="6">
        <v>4300</v>
      </c>
      <c r="D193" t="s">
        <v>112</v>
      </c>
      <c r="E193" s="89">
        <v>10000</v>
      </c>
    </row>
    <row r="194" spans="1:5" ht="12.75">
      <c r="A194" s="33"/>
      <c r="B194" s="33"/>
      <c r="C194" s="6">
        <v>4440</v>
      </c>
      <c r="D194" t="s">
        <v>64</v>
      </c>
      <c r="E194" s="89">
        <v>8315</v>
      </c>
    </row>
    <row r="195" spans="1:5" ht="12.75">
      <c r="A195" s="33"/>
      <c r="B195" s="33"/>
      <c r="C195" s="6">
        <v>4710</v>
      </c>
      <c r="D195" t="s">
        <v>339</v>
      </c>
      <c r="E195" s="89">
        <v>500</v>
      </c>
    </row>
    <row r="196" spans="1:5" ht="13.5" customHeight="1">
      <c r="A196" s="32" t="s">
        <v>72</v>
      </c>
      <c r="B196" s="32"/>
      <c r="C196" s="7"/>
      <c r="D196" s="5" t="s">
        <v>124</v>
      </c>
      <c r="E196" s="91">
        <f>SUM(E198)</f>
        <v>5294</v>
      </c>
    </row>
    <row r="197" spans="1:5" ht="12.75">
      <c r="A197" s="32"/>
      <c r="B197" s="32"/>
      <c r="C197" s="7"/>
      <c r="D197" s="5" t="s">
        <v>125</v>
      </c>
      <c r="E197" s="91"/>
    </row>
    <row r="198" spans="1:5" ht="12.75">
      <c r="A198" s="33"/>
      <c r="B198" s="53" t="s">
        <v>73</v>
      </c>
      <c r="C198" s="57"/>
      <c r="D198" s="56" t="s">
        <v>74</v>
      </c>
      <c r="E198" s="93">
        <f>SUM(E200:E203)</f>
        <v>5294</v>
      </c>
    </row>
    <row r="199" spans="1:4" ht="12.75">
      <c r="A199" s="33"/>
      <c r="B199" s="33"/>
      <c r="D199" s="56" t="s">
        <v>75</v>
      </c>
    </row>
    <row r="200" spans="1:5" ht="12.75">
      <c r="A200" s="33"/>
      <c r="B200" s="33"/>
      <c r="C200" s="6">
        <v>4110</v>
      </c>
      <c r="D200" t="s">
        <v>34</v>
      </c>
      <c r="E200" s="89">
        <v>705</v>
      </c>
    </row>
    <row r="201" spans="1:5" ht="12.75">
      <c r="A201" s="33"/>
      <c r="B201" s="33"/>
      <c r="C201" s="6">
        <v>4120</v>
      </c>
      <c r="D201" t="s">
        <v>347</v>
      </c>
      <c r="E201" s="89">
        <v>101</v>
      </c>
    </row>
    <row r="202" spans="1:5" ht="12.75">
      <c r="A202" s="33"/>
      <c r="B202" s="33"/>
      <c r="C202" s="6">
        <v>4170</v>
      </c>
      <c r="D202" s="47" t="s">
        <v>176</v>
      </c>
      <c r="E202" s="89">
        <v>4100</v>
      </c>
    </row>
    <row r="203" spans="1:5" ht="12.75">
      <c r="A203" s="33"/>
      <c r="B203" s="33"/>
      <c r="C203" s="6">
        <v>4210</v>
      </c>
      <c r="D203" s="2" t="s">
        <v>37</v>
      </c>
      <c r="E203" s="89">
        <v>388</v>
      </c>
    </row>
    <row r="204" spans="1:4" ht="12.75">
      <c r="A204" s="33"/>
      <c r="B204" s="33"/>
      <c r="D204" s="2"/>
    </row>
    <row r="205" spans="1:4" ht="12.75">
      <c r="A205" s="33"/>
      <c r="B205" s="33"/>
      <c r="D205" s="2"/>
    </row>
    <row r="206" spans="1:4" ht="12.75">
      <c r="A206" s="33"/>
      <c r="B206" s="33"/>
      <c r="D206" s="2"/>
    </row>
    <row r="207" spans="1:4" ht="12.75">
      <c r="A207" s="33"/>
      <c r="B207" s="33"/>
      <c r="D207" s="2"/>
    </row>
    <row r="208" spans="1:5" ht="12.75">
      <c r="A208" s="33"/>
      <c r="B208" s="33"/>
      <c r="C208" s="3"/>
      <c r="D208" s="47"/>
      <c r="E208"/>
    </row>
    <row r="209" spans="1:5" ht="12.75">
      <c r="A209" s="24"/>
      <c r="B209" s="33"/>
      <c r="D209" s="17" t="s">
        <v>21</v>
      </c>
      <c r="E209" s="97" t="s">
        <v>195</v>
      </c>
    </row>
    <row r="210" spans="1:5" ht="12.75">
      <c r="A210" s="24"/>
      <c r="B210" s="33"/>
      <c r="C210" s="3"/>
      <c r="D210" s="3" t="s">
        <v>282</v>
      </c>
      <c r="E210" s="71" t="s">
        <v>431</v>
      </c>
    </row>
    <row r="211" spans="1:5" ht="12.75">
      <c r="A211" s="24"/>
      <c r="B211" s="33"/>
      <c r="C211" s="3"/>
      <c r="D211" s="3"/>
      <c r="E211" s="71" t="s">
        <v>133</v>
      </c>
    </row>
    <row r="212" spans="1:5" ht="12.75">
      <c r="A212" s="24"/>
      <c r="B212" s="33"/>
      <c r="C212" s="3"/>
      <c r="D212" s="3"/>
      <c r="E212" s="72" t="s">
        <v>433</v>
      </c>
    </row>
    <row r="213" spans="1:5" ht="12.75">
      <c r="A213" s="30" t="s">
        <v>22</v>
      </c>
      <c r="B213" s="31" t="s">
        <v>23</v>
      </c>
      <c r="C213" s="1"/>
      <c r="D213" s="1" t="s">
        <v>24</v>
      </c>
      <c r="E213" s="90" t="s">
        <v>366</v>
      </c>
    </row>
    <row r="214" spans="1:5" ht="12.75">
      <c r="A214" s="25" t="s">
        <v>54</v>
      </c>
      <c r="B214" s="32"/>
      <c r="C214" s="14"/>
      <c r="D214" s="26" t="s">
        <v>71</v>
      </c>
      <c r="E214" s="98">
        <f>SUM(E215+E218+E224+E221)</f>
        <v>883000</v>
      </c>
    </row>
    <row r="215" spans="1:5" ht="12.75">
      <c r="A215" s="24"/>
      <c r="B215" s="53" t="s">
        <v>70</v>
      </c>
      <c r="C215" s="54"/>
      <c r="D215" s="63" t="s">
        <v>29</v>
      </c>
      <c r="E215" s="95">
        <f>SUM(E216:E217)</f>
        <v>243000</v>
      </c>
    </row>
    <row r="216" spans="1:5" ht="12.75">
      <c r="A216" s="24"/>
      <c r="B216" s="33"/>
      <c r="C216" s="3">
        <v>4270</v>
      </c>
      <c r="D216" s="16" t="s">
        <v>39</v>
      </c>
      <c r="E216" s="96">
        <v>130000</v>
      </c>
    </row>
    <row r="217" spans="1:5" ht="12.75">
      <c r="A217" s="24"/>
      <c r="B217" s="33"/>
      <c r="C217" s="3">
        <v>4300</v>
      </c>
      <c r="D217" s="16" t="s">
        <v>40</v>
      </c>
      <c r="E217" s="96">
        <v>113000</v>
      </c>
    </row>
    <row r="218" spans="1:5" ht="12.75">
      <c r="A218" s="24"/>
      <c r="B218" s="53" t="s">
        <v>114</v>
      </c>
      <c r="C218" s="54"/>
      <c r="D218" s="63" t="s">
        <v>115</v>
      </c>
      <c r="E218" s="95">
        <f>SUM(E219:E220)</f>
        <v>179000</v>
      </c>
    </row>
    <row r="219" spans="1:5" ht="12.75">
      <c r="A219" s="24"/>
      <c r="B219" s="33"/>
      <c r="C219" s="3">
        <v>4270</v>
      </c>
      <c r="D219" s="16" t="s">
        <v>39</v>
      </c>
      <c r="E219" s="96">
        <v>90000</v>
      </c>
    </row>
    <row r="220" spans="1:5" ht="12.75">
      <c r="A220" s="24"/>
      <c r="B220" s="33"/>
      <c r="C220" s="3">
        <v>4300</v>
      </c>
      <c r="D220" s="16" t="s">
        <v>40</v>
      </c>
      <c r="E220" s="96">
        <v>89000</v>
      </c>
    </row>
    <row r="221" spans="1:5" s="56" customFormat="1" ht="12.75">
      <c r="A221" s="107"/>
      <c r="B221" s="53" t="s">
        <v>389</v>
      </c>
      <c r="C221" s="54"/>
      <c r="D221" s="63" t="s">
        <v>379</v>
      </c>
      <c r="E221" s="95">
        <f>E222</f>
        <v>453500</v>
      </c>
    </row>
    <row r="222" spans="1:5" ht="12.75">
      <c r="A222" s="24"/>
      <c r="B222" s="33"/>
      <c r="C222" s="6">
        <v>4300</v>
      </c>
      <c r="D222" t="s">
        <v>40</v>
      </c>
      <c r="E222" s="96">
        <v>453500</v>
      </c>
    </row>
    <row r="223" spans="1:5" ht="12.75">
      <c r="A223" s="24"/>
      <c r="B223" s="33"/>
      <c r="C223" s="3"/>
      <c r="D223" s="16"/>
      <c r="E223" s="96"/>
    </row>
    <row r="224" spans="1:5" ht="12.75">
      <c r="A224" s="24"/>
      <c r="B224" s="53" t="s">
        <v>390</v>
      </c>
      <c r="C224" s="54"/>
      <c r="D224" s="63" t="s">
        <v>391</v>
      </c>
      <c r="E224" s="95">
        <f>SUM(E225:E225)</f>
        <v>7500</v>
      </c>
    </row>
    <row r="225" spans="1:5" ht="12.75">
      <c r="A225" s="24"/>
      <c r="B225" s="33"/>
      <c r="C225" s="3">
        <v>4270</v>
      </c>
      <c r="D225" s="16" t="s">
        <v>39</v>
      </c>
      <c r="E225" s="96">
        <v>7500</v>
      </c>
    </row>
    <row r="226" spans="1:5" ht="12.75">
      <c r="A226" s="24"/>
      <c r="B226" s="33"/>
      <c r="C226" s="3"/>
      <c r="D226" s="16"/>
      <c r="E226" s="96"/>
    </row>
    <row r="227" spans="1:5" ht="12.75">
      <c r="A227" s="25" t="s">
        <v>52</v>
      </c>
      <c r="B227" s="32"/>
      <c r="C227" s="14"/>
      <c r="D227" s="26" t="s">
        <v>25</v>
      </c>
      <c r="E227" s="95">
        <f>E228</f>
        <v>4000</v>
      </c>
    </row>
    <row r="228" spans="1:5" ht="12.75">
      <c r="A228" s="107"/>
      <c r="B228" s="53" t="s">
        <v>53</v>
      </c>
      <c r="C228" s="54"/>
      <c r="D228" s="64" t="s">
        <v>26</v>
      </c>
      <c r="E228" s="96">
        <f>E229</f>
        <v>4000</v>
      </c>
    </row>
    <row r="229" spans="1:5" ht="12.75">
      <c r="A229" s="107"/>
      <c r="B229" s="53"/>
      <c r="C229" s="3">
        <v>4390</v>
      </c>
      <c r="D229" s="16" t="s">
        <v>204</v>
      </c>
      <c r="E229" s="96">
        <v>4000</v>
      </c>
    </row>
    <row r="230" spans="1:5" ht="12.75">
      <c r="A230" s="24"/>
      <c r="B230" s="33"/>
      <c r="C230" s="3"/>
      <c r="D230" s="16" t="s">
        <v>205</v>
      </c>
      <c r="E230" s="96"/>
    </row>
    <row r="231" spans="1:5" ht="12.75">
      <c r="A231" s="24"/>
      <c r="B231" s="33"/>
      <c r="C231" s="3"/>
      <c r="D231" s="16"/>
      <c r="E231" s="96"/>
    </row>
    <row r="232" spans="1:5" ht="12.75">
      <c r="A232" s="25" t="s">
        <v>116</v>
      </c>
      <c r="B232" s="32"/>
      <c r="C232" s="14"/>
      <c r="D232" s="26" t="s">
        <v>117</v>
      </c>
      <c r="E232" s="98">
        <f>E239+E233+E236</f>
        <v>295600</v>
      </c>
    </row>
    <row r="233" spans="1:5" s="68" customFormat="1" ht="12.75">
      <c r="A233" s="116"/>
      <c r="B233" s="53" t="s">
        <v>283</v>
      </c>
      <c r="C233" s="54"/>
      <c r="D233" s="63" t="s">
        <v>284</v>
      </c>
      <c r="E233" s="95">
        <f>SUM(E234:E235)</f>
        <v>284000</v>
      </c>
    </row>
    <row r="234" spans="1:5" ht="12.75">
      <c r="A234" s="25"/>
      <c r="B234" s="32"/>
      <c r="C234" s="3">
        <v>4300</v>
      </c>
      <c r="D234" s="16" t="s">
        <v>40</v>
      </c>
      <c r="E234" s="99">
        <v>280000</v>
      </c>
    </row>
    <row r="235" spans="1:5" ht="12.75">
      <c r="A235" s="25"/>
      <c r="B235" s="32"/>
      <c r="C235" s="6">
        <v>4530</v>
      </c>
      <c r="D235" t="s">
        <v>192</v>
      </c>
      <c r="E235" s="99">
        <v>4000</v>
      </c>
    </row>
    <row r="236" spans="1:5" ht="12.75">
      <c r="A236" s="25"/>
      <c r="B236" s="53" t="s">
        <v>283</v>
      </c>
      <c r="C236" s="54"/>
      <c r="D236" s="63" t="s">
        <v>414</v>
      </c>
      <c r="E236" s="95">
        <f>E237</f>
        <v>6600</v>
      </c>
    </row>
    <row r="237" spans="1:5" ht="12.75">
      <c r="A237" s="25"/>
      <c r="B237" s="32"/>
      <c r="C237" s="3">
        <v>4300</v>
      </c>
      <c r="D237" s="16" t="s">
        <v>40</v>
      </c>
      <c r="E237" s="99">
        <v>6600</v>
      </c>
    </row>
    <row r="238" spans="1:5" ht="12.75">
      <c r="A238" s="25"/>
      <c r="B238" s="32"/>
      <c r="E238" s="99"/>
    </row>
    <row r="239" spans="1:5" ht="12.75">
      <c r="A239" s="24"/>
      <c r="B239" s="53" t="s">
        <v>135</v>
      </c>
      <c r="C239" s="54"/>
      <c r="D239" s="63" t="s">
        <v>1</v>
      </c>
      <c r="E239" s="95">
        <f>SUM(E240:E240)</f>
        <v>5000</v>
      </c>
    </row>
    <row r="240" spans="1:5" ht="12.75">
      <c r="A240" s="24"/>
      <c r="B240" s="33"/>
      <c r="C240" s="3">
        <v>4300</v>
      </c>
      <c r="D240" s="16" t="s">
        <v>40</v>
      </c>
      <c r="E240" s="96">
        <v>5000</v>
      </c>
    </row>
    <row r="241" spans="1:5" ht="12.75">
      <c r="A241" s="24"/>
      <c r="B241" s="33"/>
      <c r="C241" s="3"/>
      <c r="D241" s="16"/>
      <c r="E241" s="96"/>
    </row>
    <row r="242" spans="1:5" ht="12.75">
      <c r="A242" s="25" t="s">
        <v>55</v>
      </c>
      <c r="B242" s="32"/>
      <c r="C242" s="14"/>
      <c r="D242" s="40" t="s">
        <v>134</v>
      </c>
      <c r="E242" s="95">
        <f>E243</f>
        <v>3100</v>
      </c>
    </row>
    <row r="243" spans="1:5" ht="12.75">
      <c r="A243" s="24"/>
      <c r="B243" s="53" t="s">
        <v>61</v>
      </c>
      <c r="C243" s="54"/>
      <c r="D243" s="64" t="s">
        <v>62</v>
      </c>
      <c r="E243" s="96">
        <f>E244</f>
        <v>3100</v>
      </c>
    </row>
    <row r="244" spans="1:5" ht="12.75">
      <c r="A244" s="24"/>
      <c r="B244" s="33"/>
      <c r="C244" s="3">
        <v>4300</v>
      </c>
      <c r="D244" s="15" t="s">
        <v>40</v>
      </c>
      <c r="E244" s="96">
        <v>3100</v>
      </c>
    </row>
    <row r="245" spans="1:5" ht="12.75">
      <c r="A245" s="24"/>
      <c r="B245" s="33"/>
      <c r="C245" s="3"/>
      <c r="D245" s="16"/>
      <c r="E245" s="96"/>
    </row>
    <row r="246" spans="1:5" ht="12.75">
      <c r="A246" s="25" t="s">
        <v>56</v>
      </c>
      <c r="B246" s="32"/>
      <c r="C246" s="14"/>
      <c r="D246" s="40" t="s">
        <v>76</v>
      </c>
      <c r="E246" s="91">
        <f>E249+E253+E266+E274+E278+E247+E258+E284</f>
        <v>6130915</v>
      </c>
    </row>
    <row r="247" spans="1:5" s="68" customFormat="1" ht="12.75">
      <c r="A247" s="116"/>
      <c r="B247" s="53" t="s">
        <v>324</v>
      </c>
      <c r="C247" s="54"/>
      <c r="D247" s="64" t="s">
        <v>325</v>
      </c>
      <c r="E247" s="93">
        <f>E248</f>
        <v>10000</v>
      </c>
    </row>
    <row r="248" spans="1:5" ht="12.75">
      <c r="A248" s="25"/>
      <c r="B248" s="32"/>
      <c r="C248" s="3">
        <v>4510</v>
      </c>
      <c r="D248" s="20" t="s">
        <v>182</v>
      </c>
      <c r="E248" s="100">
        <v>10000</v>
      </c>
    </row>
    <row r="249" spans="1:5" ht="12.75">
      <c r="A249" s="24"/>
      <c r="B249" s="53" t="s">
        <v>77</v>
      </c>
      <c r="C249" s="54"/>
      <c r="D249" s="64" t="s">
        <v>78</v>
      </c>
      <c r="E249" s="93">
        <f>SUM(E250:E252)</f>
        <v>1953300</v>
      </c>
    </row>
    <row r="250" spans="1:5" ht="12.75">
      <c r="A250" s="24"/>
      <c r="B250" s="53"/>
      <c r="C250" s="6">
        <v>4210</v>
      </c>
      <c r="D250" s="2" t="s">
        <v>37</v>
      </c>
      <c r="E250" s="100">
        <v>1000</v>
      </c>
    </row>
    <row r="251" spans="1:6" ht="12.75">
      <c r="A251" s="24"/>
      <c r="B251" s="33"/>
      <c r="C251" s="3">
        <v>4270</v>
      </c>
      <c r="D251" s="16" t="s">
        <v>39</v>
      </c>
      <c r="E251" s="92">
        <v>5000</v>
      </c>
      <c r="F251" s="4"/>
    </row>
    <row r="252" spans="1:6" ht="12.75">
      <c r="A252" s="24"/>
      <c r="B252" s="33"/>
      <c r="C252" s="3">
        <v>4300</v>
      </c>
      <c r="D252" s="15" t="s">
        <v>40</v>
      </c>
      <c r="E252" s="92">
        <v>1947300</v>
      </c>
      <c r="F252" s="4"/>
    </row>
    <row r="253" spans="1:6" ht="12.75">
      <c r="A253" s="24"/>
      <c r="B253" s="53" t="s">
        <v>79</v>
      </c>
      <c r="C253" s="54"/>
      <c r="D253" s="64" t="s">
        <v>80</v>
      </c>
      <c r="E253" s="93">
        <f>SUM(E254:E257)</f>
        <v>577715</v>
      </c>
      <c r="F253" s="4"/>
    </row>
    <row r="254" spans="1:5" ht="12.75">
      <c r="A254" s="24"/>
      <c r="B254" s="33"/>
      <c r="C254" s="6">
        <v>4210</v>
      </c>
      <c r="D254" s="2" t="s">
        <v>37</v>
      </c>
      <c r="E254" s="89">
        <v>55000</v>
      </c>
    </row>
    <row r="255" spans="1:5" ht="12.75">
      <c r="A255" s="24"/>
      <c r="B255" s="33"/>
      <c r="C255" s="3">
        <v>4260</v>
      </c>
      <c r="D255" s="15" t="s">
        <v>38</v>
      </c>
      <c r="E255" s="89">
        <v>23000</v>
      </c>
    </row>
    <row r="256" spans="1:5" ht="12.75">
      <c r="A256" s="24"/>
      <c r="B256" s="33"/>
      <c r="C256" s="3">
        <v>4270</v>
      </c>
      <c r="D256" s="16" t="s">
        <v>39</v>
      </c>
      <c r="E256" s="89">
        <v>26000</v>
      </c>
    </row>
    <row r="257" spans="1:5" ht="12.75">
      <c r="A257" s="24"/>
      <c r="B257" s="33"/>
      <c r="C257" s="3">
        <v>4300</v>
      </c>
      <c r="D257" s="15" t="s">
        <v>40</v>
      </c>
      <c r="E257" s="89">
        <v>473715</v>
      </c>
    </row>
    <row r="258" spans="1:5" ht="12.75">
      <c r="A258" s="24"/>
      <c r="B258" s="59" t="s">
        <v>348</v>
      </c>
      <c r="C258" s="57"/>
      <c r="D258" s="56" t="s">
        <v>349</v>
      </c>
      <c r="E258" s="93">
        <f>SUM(E259:E262)</f>
        <v>109900</v>
      </c>
    </row>
    <row r="259" spans="1:5" ht="12.75">
      <c r="A259" s="24"/>
      <c r="B259" s="59"/>
      <c r="C259" s="3">
        <v>4270</v>
      </c>
      <c r="D259" s="16" t="s">
        <v>39</v>
      </c>
      <c r="E259" s="100">
        <v>9400</v>
      </c>
    </row>
    <row r="260" spans="1:5" ht="12.75">
      <c r="A260" s="24"/>
      <c r="B260" s="59"/>
      <c r="C260" s="3">
        <v>4390</v>
      </c>
      <c r="D260" s="16" t="s">
        <v>204</v>
      </c>
      <c r="E260" s="100">
        <v>500</v>
      </c>
    </row>
    <row r="261" spans="1:5" ht="12.75">
      <c r="A261" s="24"/>
      <c r="B261" s="59"/>
      <c r="C261" s="3"/>
      <c r="D261" s="16" t="s">
        <v>205</v>
      </c>
      <c r="E261" s="93"/>
    </row>
    <row r="262" spans="1:5" ht="12.75">
      <c r="A262" s="24"/>
      <c r="B262" s="20"/>
      <c r="C262" s="6">
        <v>6230</v>
      </c>
      <c r="D262" t="s">
        <v>333</v>
      </c>
      <c r="E262" s="89">
        <v>100000</v>
      </c>
    </row>
    <row r="263" spans="1:4" ht="12.75">
      <c r="A263" s="24"/>
      <c r="B263" s="20"/>
      <c r="C263" s="3"/>
      <c r="D263" s="47" t="s">
        <v>334</v>
      </c>
    </row>
    <row r="264" spans="1:4" ht="12.75">
      <c r="A264" s="24"/>
      <c r="B264" s="20"/>
      <c r="C264" s="3"/>
      <c r="D264" s="47" t="s">
        <v>350</v>
      </c>
    </row>
    <row r="265" spans="1:4" ht="12.75">
      <c r="A265" s="24"/>
      <c r="B265" s="20"/>
      <c r="C265" s="3"/>
      <c r="D265" s="16" t="s">
        <v>199</v>
      </c>
    </row>
    <row r="266" spans="1:5" ht="12.75">
      <c r="A266" s="29"/>
      <c r="B266" s="53" t="s">
        <v>81</v>
      </c>
      <c r="C266" s="54"/>
      <c r="D266" s="64" t="s">
        <v>82</v>
      </c>
      <c r="E266" s="93">
        <f>SUM(E267:E273)</f>
        <v>282000</v>
      </c>
    </row>
    <row r="267" spans="1:5" ht="12.75">
      <c r="A267" s="29"/>
      <c r="B267" s="33"/>
      <c r="C267" s="6">
        <v>2360</v>
      </c>
      <c r="D267" t="s">
        <v>240</v>
      </c>
      <c r="E267" s="89">
        <v>1000</v>
      </c>
    </row>
    <row r="268" spans="1:4" ht="12.75">
      <c r="A268" s="29"/>
      <c r="B268" s="33"/>
      <c r="D268" t="s">
        <v>241</v>
      </c>
    </row>
    <row r="269" spans="1:4" ht="12.75">
      <c r="A269" s="29"/>
      <c r="B269" s="33"/>
      <c r="D269" t="s">
        <v>242</v>
      </c>
    </row>
    <row r="270" spans="1:4" ht="12.75">
      <c r="A270" s="29"/>
      <c r="B270" s="33"/>
      <c r="D270" t="s">
        <v>243</v>
      </c>
    </row>
    <row r="271" spans="1:4" ht="12.75">
      <c r="A271" s="29"/>
      <c r="B271" s="33"/>
      <c r="D271" t="s">
        <v>244</v>
      </c>
    </row>
    <row r="272" spans="1:5" ht="12.75">
      <c r="A272" s="29"/>
      <c r="B272" s="33"/>
      <c r="C272" s="6">
        <v>4220</v>
      </c>
      <c r="D272" s="2" t="s">
        <v>46</v>
      </c>
      <c r="E272" s="89">
        <v>1000</v>
      </c>
    </row>
    <row r="273" spans="1:5" ht="12.75">
      <c r="A273" s="29"/>
      <c r="B273" s="33"/>
      <c r="C273" s="3">
        <v>4300</v>
      </c>
      <c r="D273" s="15" t="s">
        <v>83</v>
      </c>
      <c r="E273" s="89">
        <v>280000</v>
      </c>
    </row>
    <row r="274" spans="1:5" ht="12.75">
      <c r="A274" s="29"/>
      <c r="B274" s="53" t="s">
        <v>84</v>
      </c>
      <c r="C274" s="54"/>
      <c r="D274" s="64" t="s">
        <v>85</v>
      </c>
      <c r="E274" s="93">
        <f>SUM(E275:E277)</f>
        <v>3151000</v>
      </c>
    </row>
    <row r="275" spans="1:5" ht="12.75">
      <c r="A275" s="24"/>
      <c r="B275" s="20"/>
      <c r="C275" s="3">
        <v>4260</v>
      </c>
      <c r="D275" s="15" t="s">
        <v>38</v>
      </c>
      <c r="E275" s="89">
        <v>1900000</v>
      </c>
    </row>
    <row r="276" spans="1:5" ht="12.75">
      <c r="A276" s="24"/>
      <c r="B276" s="20"/>
      <c r="C276" s="3">
        <v>4270</v>
      </c>
      <c r="D276" s="16" t="s">
        <v>39</v>
      </c>
      <c r="E276" s="89">
        <v>1000</v>
      </c>
    </row>
    <row r="277" spans="1:5" ht="12.75">
      <c r="A277" s="24"/>
      <c r="B277" s="20"/>
      <c r="C277" s="3">
        <v>4300</v>
      </c>
      <c r="D277" s="15" t="s">
        <v>40</v>
      </c>
      <c r="E277" s="89">
        <v>1250000</v>
      </c>
    </row>
    <row r="278" spans="1:5" ht="12.75">
      <c r="A278" s="62"/>
      <c r="B278" s="53" t="s">
        <v>210</v>
      </c>
      <c r="C278" s="54"/>
      <c r="D278" s="55" t="s">
        <v>1</v>
      </c>
      <c r="E278" s="93">
        <f>SUM(E279:E282)</f>
        <v>7000</v>
      </c>
    </row>
    <row r="279" spans="1:5" ht="12.75">
      <c r="A279" s="62"/>
      <c r="B279" s="60"/>
      <c r="C279" s="3">
        <v>4270</v>
      </c>
      <c r="D279" s="16" t="s">
        <v>39</v>
      </c>
      <c r="E279" s="89">
        <v>4000</v>
      </c>
    </row>
    <row r="280" spans="1:5" ht="12.75">
      <c r="A280" s="62"/>
      <c r="B280" s="60"/>
      <c r="C280" s="3">
        <v>4300</v>
      </c>
      <c r="D280" s="15" t="s">
        <v>40</v>
      </c>
      <c r="E280" s="89">
        <v>2300</v>
      </c>
    </row>
    <row r="281" spans="1:5" ht="12.75">
      <c r="A281" s="62"/>
      <c r="B281" s="60"/>
      <c r="C281" s="3">
        <v>4510</v>
      </c>
      <c r="D281" s="47" t="s">
        <v>182</v>
      </c>
      <c r="E281" s="89">
        <v>200</v>
      </c>
    </row>
    <row r="282" spans="1:5" ht="12.75">
      <c r="A282" s="33"/>
      <c r="B282" s="20"/>
      <c r="C282" s="6">
        <v>4520</v>
      </c>
      <c r="D282" t="s">
        <v>308</v>
      </c>
      <c r="E282" s="89">
        <v>500</v>
      </c>
    </row>
    <row r="283" spans="1:4" ht="12.75">
      <c r="A283" s="33"/>
      <c r="B283" s="20"/>
      <c r="D283" t="s">
        <v>184</v>
      </c>
    </row>
    <row r="284" spans="1:5" ht="12.75">
      <c r="A284" s="33"/>
      <c r="B284" s="53" t="s">
        <v>210</v>
      </c>
      <c r="C284" s="54"/>
      <c r="D284" s="55" t="s">
        <v>426</v>
      </c>
      <c r="E284" s="93">
        <f>E286</f>
        <v>40000</v>
      </c>
    </row>
    <row r="285" spans="1:5" ht="12.75">
      <c r="A285" s="33"/>
      <c r="B285" s="53"/>
      <c r="C285" s="54"/>
      <c r="D285" s="55" t="s">
        <v>396</v>
      </c>
      <c r="E285" s="93"/>
    </row>
    <row r="286" spans="1:5" ht="12.75">
      <c r="A286" s="33"/>
      <c r="B286" s="20"/>
      <c r="C286" s="6">
        <v>4309</v>
      </c>
      <c r="D286" s="15" t="s">
        <v>40</v>
      </c>
      <c r="E286" s="89">
        <v>40000</v>
      </c>
    </row>
    <row r="287" spans="1:2" ht="12.75">
      <c r="A287" s="33"/>
      <c r="B287" s="20"/>
    </row>
    <row r="288" spans="1:5" ht="12.75">
      <c r="A288" s="25" t="s">
        <v>56</v>
      </c>
      <c r="B288" s="32"/>
      <c r="C288" s="14"/>
      <c r="D288" s="40" t="s">
        <v>76</v>
      </c>
      <c r="E288" s="93">
        <f>E289</f>
        <v>7307400</v>
      </c>
    </row>
    <row r="289" spans="1:5" ht="12.75">
      <c r="A289" s="33"/>
      <c r="B289" s="53" t="s">
        <v>238</v>
      </c>
      <c r="C289" s="54"/>
      <c r="D289" s="64" t="s">
        <v>256</v>
      </c>
      <c r="E289" s="93">
        <f>SUM(E290:E293)</f>
        <v>7307400</v>
      </c>
    </row>
    <row r="290" spans="1:5" ht="12.75">
      <c r="A290" s="33"/>
      <c r="B290" s="60"/>
      <c r="C290" s="6">
        <v>4210</v>
      </c>
      <c r="D290" s="2" t="s">
        <v>37</v>
      </c>
      <c r="E290" s="100">
        <v>5000</v>
      </c>
    </row>
    <row r="291" spans="1:5" ht="12.75">
      <c r="A291" s="33"/>
      <c r="B291" s="32"/>
      <c r="C291" s="6">
        <v>4300</v>
      </c>
      <c r="D291" t="s">
        <v>40</v>
      </c>
      <c r="E291" s="100">
        <v>7300000</v>
      </c>
    </row>
    <row r="292" spans="1:5" ht="12.75">
      <c r="A292" s="33"/>
      <c r="B292" s="32"/>
      <c r="C292" s="3">
        <v>4610</v>
      </c>
      <c r="D292" s="16" t="s">
        <v>209</v>
      </c>
      <c r="E292" s="100">
        <v>400</v>
      </c>
    </row>
    <row r="293" spans="1:5" ht="12.75">
      <c r="A293" s="33"/>
      <c r="B293" s="20"/>
      <c r="C293" s="6">
        <v>4700</v>
      </c>
      <c r="D293" t="s">
        <v>189</v>
      </c>
      <c r="E293" s="89">
        <v>2000</v>
      </c>
    </row>
    <row r="294" spans="1:4" ht="12.75">
      <c r="A294" s="33"/>
      <c r="B294" s="20"/>
      <c r="D294" t="s">
        <v>190</v>
      </c>
    </row>
    <row r="295" spans="1:5" ht="12.75">
      <c r="A295" s="25" t="s">
        <v>57</v>
      </c>
      <c r="B295" s="53"/>
      <c r="C295" s="54"/>
      <c r="D295" s="64" t="s">
        <v>49</v>
      </c>
      <c r="E295" s="93">
        <f>E296</f>
        <v>5000</v>
      </c>
    </row>
    <row r="296" spans="1:5" ht="12.75">
      <c r="A296" s="33"/>
      <c r="B296" s="59" t="s">
        <v>301</v>
      </c>
      <c r="C296" s="57"/>
      <c r="D296" s="56" t="s">
        <v>302</v>
      </c>
      <c r="E296" s="93">
        <f>SUM(E297:E298)</f>
        <v>5000</v>
      </c>
    </row>
    <row r="297" spans="1:4" ht="12.75">
      <c r="A297" s="33"/>
      <c r="B297" s="20"/>
      <c r="D297" t="s">
        <v>303</v>
      </c>
    </row>
    <row r="298" spans="1:5" ht="12.75">
      <c r="A298" s="33"/>
      <c r="B298" s="20"/>
      <c r="C298" s="6">
        <v>4300</v>
      </c>
      <c r="D298" t="s">
        <v>40</v>
      </c>
      <c r="E298" s="89">
        <v>5000</v>
      </c>
    </row>
    <row r="299" spans="1:2" ht="12.75">
      <c r="A299" s="33"/>
      <c r="B299" s="20"/>
    </row>
    <row r="300" spans="1:2" ht="12.75">
      <c r="A300" s="33"/>
      <c r="B300" s="20"/>
    </row>
    <row r="301" spans="1:2" ht="12.75">
      <c r="A301" s="33"/>
      <c r="B301" s="20"/>
    </row>
    <row r="302" spans="1:2" ht="12.75">
      <c r="A302" s="33"/>
      <c r="B302" s="20"/>
    </row>
    <row r="303" spans="1:4" ht="12.75">
      <c r="A303" s="24"/>
      <c r="B303" s="20"/>
      <c r="C303" s="3"/>
      <c r="D303" s="16"/>
    </row>
  </sheetData>
  <sheetProtection/>
  <printOptions gridLines="1"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pane xSplit="6150" topLeftCell="A1" activePane="topLeft" state="split"/>
      <selection pane="topLeft" activeCell="D807" sqref="D807"/>
      <selection pane="topRight" activeCell="D807" sqref="D807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807" sqref="D807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807" sqref="D807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807" sqref="D807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807" sqref="D807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807" sqref="D807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MIASTA TUREK</dc:creator>
  <cp:keywords/>
  <dc:description/>
  <cp:lastModifiedBy>agatamyszynska</cp:lastModifiedBy>
  <cp:lastPrinted>2022-06-06T06:57:18Z</cp:lastPrinted>
  <dcterms:created xsi:type="dcterms:W3CDTF">2014-09-04T08:28:49Z</dcterms:created>
  <dcterms:modified xsi:type="dcterms:W3CDTF">2022-07-20T07:26:53Z</dcterms:modified>
  <cp:category/>
  <cp:version/>
  <cp:contentType/>
  <cp:contentStatus/>
</cp:coreProperties>
</file>