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<sst xmlns="http://schemas.openxmlformats.org/spreadsheetml/2006/main" count="618" uniqueCount="324">
  <si>
    <t>Dz</t>
  </si>
  <si>
    <t>Rozdział</t>
  </si>
  <si>
    <t>Par.</t>
  </si>
  <si>
    <t>Nazwa paragrafu</t>
  </si>
  <si>
    <t>Kwota planu</t>
  </si>
  <si>
    <t>Miejski Ośrodek Pomocy Społecznej</t>
  </si>
  <si>
    <t>Załącznik Nr 12</t>
  </si>
  <si>
    <t>Ochrona zdrowia</t>
  </si>
  <si>
    <t>Przeciwdziałanie alkoholizmowi</t>
  </si>
  <si>
    <t>Urząd Miejski w Turku</t>
  </si>
  <si>
    <t>Dz.</t>
  </si>
  <si>
    <t>Rozdz.</t>
  </si>
  <si>
    <t>Gospodarka mieszkaniowa</t>
  </si>
  <si>
    <t>Gospodarka gruntami i nieruchomościami</t>
  </si>
  <si>
    <t>Nazwa działu i rozdziału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</si>
  <si>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</si>
  <si>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</si>
  <si>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</si>
  <si>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</si>
  <si>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</si>
  <si>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</si>
  <si>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</si>
  <si>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</si>
  <si>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</si>
  <si>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</si>
  <si>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</si>
  <si>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</si>
  <si>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</si>
  <si>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Zakup środków żywności</t>
  </si>
  <si>
    <t>Różne wydatki na rzecz osób fizycznych</t>
  </si>
  <si>
    <t>Świadczenia społeczne</t>
  </si>
  <si>
    <t>Ośrodki pomocy społecznej</t>
  </si>
  <si>
    <t>Podatek od nieruchomości</t>
  </si>
  <si>
    <t>010</t>
  </si>
  <si>
    <t>700</t>
  </si>
  <si>
    <t>70005</t>
  </si>
  <si>
    <t>926</t>
  </si>
  <si>
    <t>Wydatki na zakupy inwestycujne jednostek budż.</t>
  </si>
  <si>
    <t xml:space="preserve"> 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</si>
  <si>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</si>
  <si>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</si>
  <si>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</si>
  <si>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</si>
  <si>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</si>
  <si>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</si>
  <si>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</si>
  <si>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</si>
  <si>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</si>
  <si>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</si>
  <si>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</si>
  <si>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</si>
  <si>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</si>
  <si>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</si>
  <si>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</si>
  <si>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</si>
  <si>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</si>
  <si>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</si>
  <si>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</si>
  <si>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</si>
  <si>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</si>
  <si>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</si>
  <si>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</si>
  <si>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</si>
  <si>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</si>
  <si>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</si>
  <si>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</si>
  <si>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</si>
  <si>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ROLNICTWO I ŁOWIECTWO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</si>
  <si>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</si>
  <si>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</si>
  <si>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</si>
  <si>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</si>
  <si>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</si>
  <si>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</si>
  <si>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</si>
  <si>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</si>
  <si>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</si>
  <si>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</si>
  <si>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</si>
  <si>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</si>
  <si>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Usługi opiekuńcze i specjalistyczne usługi opiekuńcz.</t>
  </si>
  <si>
    <t>Burmistrza Miasta Turku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</si>
  <si>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</si>
  <si>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</si>
  <si>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</si>
  <si>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</si>
  <si>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</si>
  <si>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</si>
  <si>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</si>
  <si>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</si>
  <si>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</si>
  <si>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</si>
  <si>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</si>
  <si>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</si>
  <si>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</si>
  <si>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</si>
  <si>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</si>
  <si>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</si>
  <si>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</si>
  <si>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</si>
  <si>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</si>
  <si>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</si>
  <si>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</si>
  <si>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</si>
  <si>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</si>
  <si>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</si>
  <si>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</si>
  <si>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</si>
  <si>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</si>
  <si>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</si>
  <si>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</si>
  <si>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</si>
  <si>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</si>
  <si>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</si>
  <si>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</si>
  <si>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</si>
  <si>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</si>
  <si>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</si>
  <si>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</si>
  <si>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</si>
  <si>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</si>
  <si>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</si>
  <si>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</si>
  <si>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</si>
  <si>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</si>
  <si>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</si>
  <si>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Wynagrodzenia bezosobowe</t>
  </si>
  <si>
    <t>0760</t>
  </si>
  <si>
    <t>Opłaty na rzecz budżetu państwa</t>
  </si>
  <si>
    <t>ubezpieczenia emerytalne i rentowe</t>
  </si>
  <si>
    <t>Zwalczanie narkomanii</t>
  </si>
  <si>
    <t>terytorialnego</t>
  </si>
  <si>
    <t xml:space="preserve"> Dochody gminy</t>
  </si>
  <si>
    <t xml:space="preserve"> w tym:</t>
  </si>
  <si>
    <t>Zakup usług zdrowotnych</t>
  </si>
  <si>
    <t xml:space="preserve">Szkolenia pracowników niebedących członkami korpusu </t>
  </si>
  <si>
    <t>służby ciwilnej</t>
  </si>
  <si>
    <t>Podatek od towarów i usług /VAT/</t>
  </si>
  <si>
    <t>Szkolenia pracowników niebędących członkami</t>
  </si>
  <si>
    <t>korpusu służby cywilnej</t>
  </si>
  <si>
    <t>Załącznik Nr 18</t>
  </si>
  <si>
    <t>i pomieszczenia garażowe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</si>
  <si>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</si>
  <si>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</si>
  <si>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</si>
  <si>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</si>
  <si>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</si>
  <si>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</si>
  <si>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</si>
  <si>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</si>
  <si>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</si>
  <si>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</si>
  <si>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</si>
  <si>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</si>
  <si>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</si>
  <si>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Obiekty sportowe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</si>
  <si>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</si>
  <si>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</si>
  <si>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</si>
  <si>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</si>
  <si>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</si>
  <si>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</si>
  <si>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</si>
  <si>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</si>
  <si>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</si>
  <si>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</si>
  <si>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</si>
  <si>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</si>
  <si>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</si>
  <si>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</si>
  <si>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</si>
  <si>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</si>
  <si>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</si>
  <si>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</si>
  <si>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</si>
  <si>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</si>
  <si>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</si>
  <si>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</si>
  <si>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</si>
  <si>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</si>
  <si>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</si>
  <si>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</si>
  <si>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</si>
  <si>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</si>
  <si>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</si>
  <si>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</si>
  <si>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</si>
  <si>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</si>
  <si>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</si>
  <si>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</si>
  <si>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</si>
  <si>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</si>
  <si>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</si>
  <si>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</si>
  <si>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</si>
  <si>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</si>
  <si>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</si>
  <si>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</si>
  <si>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</si>
  <si>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</si>
  <si>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</si>
  <si>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</si>
  <si>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</si>
  <si>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</si>
  <si>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</si>
  <si>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</si>
  <si>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</si>
  <si>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</si>
  <si>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</si>
  <si>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</si>
  <si>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</si>
  <si>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</si>
  <si>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</si>
  <si>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Cmentarze</t>
  </si>
  <si>
    <t>85205</t>
  </si>
  <si>
    <t>Zadania w zakresie przeciwdziałania przemocy w rodzinie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</si>
  <si>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</si>
  <si>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</si>
  <si>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</si>
  <si>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</si>
  <si>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</si>
  <si>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</si>
  <si>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</si>
  <si>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</si>
  <si>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Rodzina</t>
  </si>
  <si>
    <t>Pomoc materialna dla uczniów o charakterze socjalnym</t>
  </si>
  <si>
    <t>Karta Dużej Rodziny</t>
  </si>
  <si>
    <t>85508</t>
  </si>
  <si>
    <t>Pomoc w zakresie dożywiania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</si>
  <si>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</si>
  <si>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</si>
  <si>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</si>
  <si>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</si>
  <si>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</si>
  <si>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</si>
  <si>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</si>
  <si>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</si>
  <si>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Załącznik Nr 18 do</t>
  </si>
  <si>
    <t>ustawy, pobranych nienależnie lub w nadmiernej wysokości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</si>
  <si>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</si>
  <si>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</si>
  <si>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</si>
  <si>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</si>
  <si>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</si>
  <si>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</si>
  <si>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Opłaty na rzecz budżetów jednostek sdamorzadu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</si>
  <si>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</si>
  <si>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</si>
  <si>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</si>
  <si>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</si>
  <si>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</si>
  <si>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</si>
  <si>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</si>
  <si>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</si>
  <si>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</si>
  <si>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</si>
  <si>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</si>
  <si>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</si>
  <si>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</si>
  <si>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Ochrona powietrza atmosferycznego i klimatu</t>
  </si>
  <si>
    <t xml:space="preserve">Pozostałe podatki na rzecz budżetów jednostek </t>
  </si>
  <si>
    <t>samorzadfu terytorialnego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</si>
  <si>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</si>
  <si>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</si>
  <si>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</si>
  <si>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</si>
  <si>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</si>
  <si>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</si>
  <si>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</si>
  <si>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</si>
  <si>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</si>
  <si>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</si>
  <si>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</si>
  <si>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</si>
  <si>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Plan wydatków na rok 2022</t>
  </si>
  <si>
    <t>Plan wydatków na 2022r.</t>
  </si>
  <si>
    <t>Plan 2022r.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</si>
  <si>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</si>
  <si>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</si>
  <si>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</si>
  <si>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</si>
  <si>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</si>
  <si>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</si>
  <si>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</si>
  <si>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</si>
  <si>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</si>
  <si>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</si>
  <si>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70007</t>
  </si>
  <si>
    <t>Gospodarowanie mieszkaniowym zasobem gminy</t>
  </si>
  <si>
    <t>/lokale komunalne użytkowe/</t>
  </si>
  <si>
    <t>inwestycyjnych zwiazanych z przeciwdziałaniem COVID-19</t>
  </si>
  <si>
    <t>Dodatki  mieszkaniowe</t>
  </si>
  <si>
    <t>Ośrodki pomocy społecznej - zadanie zlecone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</si>
  <si>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</si>
  <si>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</si>
  <si>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</si>
  <si>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</si>
  <si>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</si>
  <si>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</si>
  <si>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</si>
  <si>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</si>
  <si>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</si>
  <si>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</si>
  <si>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</si>
  <si>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</si>
  <si>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</si>
  <si>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</si>
  <si>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</si>
  <si>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</si>
  <si>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</si>
  <si>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</si>
  <si>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</si>
  <si>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</si>
  <si>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Pozostała działaność - Pomoc obywatelom Ukrainy - zadania zlecone</t>
  </si>
  <si>
    <t>Pozostała działaność - Pomoc obywatelom Ukrainy - zadania własne</t>
  </si>
  <si>
    <t>01095</t>
  </si>
  <si>
    <t>Usuwanie skutków klęsk żywiołowych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</si>
  <si>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</si>
  <si>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</si>
  <si>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</si>
  <si>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</si>
  <si>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do Zarządzenia Nr 91/22</t>
  </si>
  <si>
    <t>z dnia 9.06.2022 r.</t>
  </si>
  <si>
    <t>z dnia 9.06.2022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</si>
</sst>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zoomScale="136" zoomScaleNormal="136" workbookViewId="0" topLeftCell="A1">
      <selection activeCell="D151" sqref="D151"/>
    </sheetView>
  </sheetViews>
  <sheetFormatPr defaultColWidth="9.00390625" defaultRowHeight="12.75"/>
  <cols>
    <col min="1" max="1" width="4.875" style="5" customWidth="1"/>
    <col min="2" max="2" width="7.25390625" style="5" customWidth="1"/>
    <col min="3" max="3" width="5.75390625" style="5" customWidth="1"/>
    <col min="4" max="4" width="63.00390625" style="0" customWidth="1"/>
    <col min="5" max="5" width="21.625" style="61" customWidth="1"/>
    <col min="6" max="6" width="6.625" style="0" customWidth="1"/>
    <col min="8" max="8" width="11.75390625" style="0" bestFit="1" customWidth="1"/>
  </cols>
  <sheetData>
    <row r="1" ht="12.75">
      <c r="E1" s="61" t="s">
        <v>6</v>
      </c>
    </row>
    <row r="2" ht="12.75">
      <c r="E2" s="61" t="s">
        <v>321</v>
      </c>
    </row>
    <row r="3" spans="4:5" ht="12.75">
      <c r="D3" s="6" t="s">
        <v>274</v>
      </c>
      <c r="E3" s="61" t="s">
        <v>81</v>
      </c>
    </row>
    <row r="4" spans="4:5" ht="12.75">
      <c r="D4" s="6" t="s">
        <v>5</v>
      </c>
      <c r="E4" s="62" t="s">
        <v>323</v>
      </c>
    </row>
    <row r="5" spans="1:5" ht="12.75">
      <c r="A5" s="1" t="s">
        <v>0</v>
      </c>
      <c r="B5" s="1" t="s">
        <v>1</v>
      </c>
      <c r="C5" s="1" t="s">
        <v>2</v>
      </c>
      <c r="D5" s="1" t="s">
        <v>3</v>
      </c>
      <c r="E5" s="64" t="s">
        <v>4</v>
      </c>
    </row>
    <row r="6" spans="1:5" s="4" customFormat="1" ht="12.75">
      <c r="A6" s="6">
        <v>852</v>
      </c>
      <c r="B6" s="6"/>
      <c r="C6" s="6"/>
      <c r="D6" s="4" t="s">
        <v>106</v>
      </c>
      <c r="E6" s="74">
        <f>E13+E19+E46+E72+E7+E106+E17+E10+E58+E78+E43+E86+E94+E101+E75</f>
        <v>7098845.75</v>
      </c>
    </row>
    <row r="7" spans="1:5" s="2" customFormat="1" ht="12.75">
      <c r="A7" s="7"/>
      <c r="B7" s="7">
        <v>85202</v>
      </c>
      <c r="C7" s="7"/>
      <c r="D7" s="2" t="s">
        <v>110</v>
      </c>
      <c r="E7" s="75">
        <f>E8</f>
        <v>1250000</v>
      </c>
    </row>
    <row r="8" spans="1:5" s="2" customFormat="1" ht="12.75">
      <c r="A8" s="7"/>
      <c r="B8" s="7"/>
      <c r="C8" s="7">
        <v>4330</v>
      </c>
      <c r="D8" s="2" t="s">
        <v>124</v>
      </c>
      <c r="E8" s="76">
        <v>1250000</v>
      </c>
    </row>
    <row r="9" spans="1:5" s="4" customFormat="1" ht="13.5" customHeight="1">
      <c r="A9" s="6"/>
      <c r="B9" s="6"/>
      <c r="C9" s="5"/>
      <c r="D9" t="s">
        <v>125</v>
      </c>
      <c r="E9" s="76"/>
    </row>
    <row r="10" spans="1:5" s="4" customFormat="1" ht="13.5" customHeight="1">
      <c r="A10" s="6"/>
      <c r="B10" s="27" t="s">
        <v>214</v>
      </c>
      <c r="C10" s="52"/>
      <c r="D10" s="39" t="s">
        <v>215</v>
      </c>
      <c r="E10" s="91">
        <f>SUM(E11:E12)</f>
        <v>2000</v>
      </c>
    </row>
    <row r="11" spans="1:5" s="4" customFormat="1" ht="13.5" customHeight="1">
      <c r="A11" s="6"/>
      <c r="B11" s="51"/>
      <c r="C11" s="5">
        <v>4210</v>
      </c>
      <c r="D11" t="s">
        <v>21</v>
      </c>
      <c r="E11" s="85">
        <v>1000</v>
      </c>
    </row>
    <row r="12" spans="1:5" s="4" customFormat="1" ht="13.5" customHeight="1">
      <c r="A12" s="6"/>
      <c r="B12" s="51"/>
      <c r="C12" s="5">
        <v>4300</v>
      </c>
      <c r="D12" t="s">
        <v>24</v>
      </c>
      <c r="E12" s="85">
        <v>1000</v>
      </c>
    </row>
    <row r="13" spans="2:5" ht="12.75">
      <c r="B13" s="5">
        <v>85214</v>
      </c>
      <c r="D13" t="s">
        <v>156</v>
      </c>
      <c r="E13" s="75">
        <f>SUM(E15:E16)</f>
        <v>832000</v>
      </c>
    </row>
    <row r="14" ht="12.75">
      <c r="D14" t="s">
        <v>129</v>
      </c>
    </row>
    <row r="15" spans="3:5" ht="12.75">
      <c r="C15" s="5">
        <v>3110</v>
      </c>
      <c r="D15" t="s">
        <v>30</v>
      </c>
      <c r="E15" s="61">
        <v>817000</v>
      </c>
    </row>
    <row r="16" spans="3:5" ht="12.75">
      <c r="C16" s="5">
        <v>4300</v>
      </c>
      <c r="D16" t="s">
        <v>24</v>
      </c>
      <c r="E16" s="61">
        <v>15000</v>
      </c>
    </row>
    <row r="17" spans="2:5" ht="12.75">
      <c r="B17" s="5">
        <v>85216</v>
      </c>
      <c r="D17" t="s">
        <v>159</v>
      </c>
      <c r="E17" s="75">
        <f>SUM(E18:E18)</f>
        <v>616667</v>
      </c>
    </row>
    <row r="18" spans="3:5" ht="12.75">
      <c r="C18" s="5">
        <v>3110</v>
      </c>
      <c r="D18" t="s">
        <v>30</v>
      </c>
      <c r="E18" s="61">
        <v>616667</v>
      </c>
    </row>
    <row r="19" spans="2:5" ht="12.75">
      <c r="B19" s="5">
        <v>85219</v>
      </c>
      <c r="D19" t="s">
        <v>166</v>
      </c>
      <c r="E19" s="75">
        <f>SUM(E20:E41)</f>
        <v>1850194</v>
      </c>
    </row>
    <row r="20" spans="3:5" ht="12.75">
      <c r="C20" s="5">
        <v>3020</v>
      </c>
      <c r="D20" t="s">
        <v>17</v>
      </c>
      <c r="E20" s="61">
        <v>47106</v>
      </c>
    </row>
    <row r="21" spans="1:5" ht="12.75">
      <c r="A21"/>
      <c r="B21"/>
      <c r="C21" s="5">
        <v>4010</v>
      </c>
      <c r="D21" t="s">
        <v>18</v>
      </c>
      <c r="E21" s="61">
        <v>1265844</v>
      </c>
    </row>
    <row r="22" spans="1:5" ht="12.75">
      <c r="A22"/>
      <c r="B22"/>
      <c r="C22" s="5">
        <v>4040</v>
      </c>
      <c r="D22" t="s">
        <v>19</v>
      </c>
      <c r="E22" s="61">
        <v>92077</v>
      </c>
    </row>
    <row r="23" spans="1:5" ht="12.75">
      <c r="A23"/>
      <c r="B23"/>
      <c r="C23" s="5">
        <v>4110</v>
      </c>
      <c r="D23" t="s">
        <v>20</v>
      </c>
      <c r="E23" s="61">
        <v>229300</v>
      </c>
    </row>
    <row r="24" spans="1:5" ht="12.75">
      <c r="A24"/>
      <c r="B24"/>
      <c r="C24" s="5">
        <v>4120</v>
      </c>
      <c r="D24" t="s">
        <v>258</v>
      </c>
      <c r="E24" s="61">
        <v>27200</v>
      </c>
    </row>
    <row r="25" spans="1:5" ht="12.75">
      <c r="A25"/>
      <c r="B25"/>
      <c r="C25" s="5">
        <v>4140</v>
      </c>
      <c r="D25" t="s">
        <v>185</v>
      </c>
      <c r="E25" s="61">
        <v>100</v>
      </c>
    </row>
    <row r="26" spans="1:5" ht="12.75">
      <c r="A26"/>
      <c r="B26"/>
      <c r="C26" s="5">
        <v>4170</v>
      </c>
      <c r="D26" t="s">
        <v>126</v>
      </c>
      <c r="E26" s="61">
        <v>27000</v>
      </c>
    </row>
    <row r="27" spans="1:5" ht="12.75">
      <c r="A27"/>
      <c r="B27"/>
      <c r="C27" s="5">
        <v>4210</v>
      </c>
      <c r="D27" t="s">
        <v>21</v>
      </c>
      <c r="E27" s="61">
        <v>25000</v>
      </c>
    </row>
    <row r="28" spans="1:5" ht="12.75">
      <c r="A28"/>
      <c r="B28"/>
      <c r="C28" s="5">
        <v>4260</v>
      </c>
      <c r="D28" t="s">
        <v>22</v>
      </c>
      <c r="E28" s="61">
        <v>25000</v>
      </c>
    </row>
    <row r="29" spans="1:5" ht="12.75">
      <c r="A29"/>
      <c r="B29"/>
      <c r="C29" s="5">
        <v>4270</v>
      </c>
      <c r="D29" t="s">
        <v>23</v>
      </c>
      <c r="E29" s="61">
        <v>3000</v>
      </c>
    </row>
    <row r="30" spans="1:5" ht="12.75">
      <c r="A30"/>
      <c r="B30"/>
      <c r="C30" s="5">
        <v>4280</v>
      </c>
      <c r="D30" t="s">
        <v>134</v>
      </c>
      <c r="E30" s="61">
        <v>1000</v>
      </c>
    </row>
    <row r="31" spans="1:5" ht="12.75">
      <c r="A31"/>
      <c r="B31"/>
      <c r="C31" s="5">
        <v>4300</v>
      </c>
      <c r="D31" t="s">
        <v>24</v>
      </c>
      <c r="E31" s="61">
        <v>34432</v>
      </c>
    </row>
    <row r="32" spans="1:5" ht="12.75">
      <c r="A32"/>
      <c r="B32"/>
      <c r="C32" s="5">
        <v>4360</v>
      </c>
      <c r="D32" t="s">
        <v>171</v>
      </c>
      <c r="E32" s="61">
        <v>16234</v>
      </c>
    </row>
    <row r="33" spans="1:5" ht="12.75">
      <c r="A33"/>
      <c r="B33"/>
      <c r="C33" s="5">
        <v>4400</v>
      </c>
      <c r="D33" t="s">
        <v>150</v>
      </c>
      <c r="E33" s="61">
        <v>1000</v>
      </c>
    </row>
    <row r="34" spans="1:4" ht="12.75">
      <c r="A34"/>
      <c r="B34"/>
      <c r="D34" t="s">
        <v>141</v>
      </c>
    </row>
    <row r="35" spans="1:5" ht="12.75">
      <c r="A35"/>
      <c r="B35"/>
      <c r="C35" s="5">
        <v>4410</v>
      </c>
      <c r="D35" t="s">
        <v>25</v>
      </c>
      <c r="E35" s="61">
        <v>2000</v>
      </c>
    </row>
    <row r="36" spans="1:5" ht="12.75">
      <c r="A36"/>
      <c r="B36"/>
      <c r="C36" s="5">
        <v>4430</v>
      </c>
      <c r="D36" t="s">
        <v>26</v>
      </c>
      <c r="E36" s="61">
        <v>4000</v>
      </c>
    </row>
    <row r="37" spans="1:5" ht="12.75">
      <c r="A37"/>
      <c r="C37" s="5">
        <v>4440</v>
      </c>
      <c r="D37" t="s">
        <v>27</v>
      </c>
      <c r="E37" s="61">
        <v>42291</v>
      </c>
    </row>
    <row r="38" spans="1:5" ht="12.75">
      <c r="A38"/>
      <c r="C38" s="5">
        <v>4480</v>
      </c>
      <c r="D38" t="s">
        <v>32</v>
      </c>
      <c r="E38" s="61">
        <v>4110</v>
      </c>
    </row>
    <row r="39" spans="1:5" ht="12.75">
      <c r="A39"/>
      <c r="C39" s="5">
        <v>4520</v>
      </c>
      <c r="D39" t="s">
        <v>188</v>
      </c>
      <c r="E39" s="61">
        <v>1000</v>
      </c>
    </row>
    <row r="40" spans="1:5" ht="12.75">
      <c r="A40"/>
      <c r="C40" s="5">
        <v>4700</v>
      </c>
      <c r="D40" t="s">
        <v>135</v>
      </c>
      <c r="E40" s="61">
        <v>2500</v>
      </c>
    </row>
    <row r="41" spans="1:4" ht="12.75">
      <c r="A41"/>
      <c r="D41" t="s">
        <v>136</v>
      </c>
    </row>
    <row r="42" ht="12.75">
      <c r="A42"/>
    </row>
    <row r="43" spans="1:5" ht="12.75">
      <c r="A43"/>
      <c r="B43" s="5">
        <v>85219</v>
      </c>
      <c r="D43" t="s">
        <v>292</v>
      </c>
      <c r="E43" s="61">
        <f>E44</f>
        <v>6000</v>
      </c>
    </row>
    <row r="44" spans="1:5" ht="12.75">
      <c r="A44"/>
      <c r="C44" s="5">
        <v>3110</v>
      </c>
      <c r="D44" t="s">
        <v>30</v>
      </c>
      <c r="E44" s="61">
        <v>6000</v>
      </c>
    </row>
    <row r="45" ht="12.75">
      <c r="A45"/>
    </row>
    <row r="46" spans="1:5" ht="12.75">
      <c r="A46"/>
      <c r="B46" s="5">
        <v>85228</v>
      </c>
      <c r="D46" t="s">
        <v>80</v>
      </c>
      <c r="E46" s="75">
        <f>SUM(E47:E56)</f>
        <v>1650000</v>
      </c>
    </row>
    <row r="47" spans="1:5" ht="12.75">
      <c r="A47"/>
      <c r="C47" s="5">
        <v>4010</v>
      </c>
      <c r="D47" t="s">
        <v>18</v>
      </c>
      <c r="E47" s="61">
        <v>20000</v>
      </c>
    </row>
    <row r="48" spans="1:5" ht="12.75">
      <c r="A48"/>
      <c r="C48" s="5">
        <v>4110</v>
      </c>
      <c r="D48" t="s">
        <v>20</v>
      </c>
      <c r="E48" s="61">
        <v>110547</v>
      </c>
    </row>
    <row r="49" spans="1:5" ht="12.75">
      <c r="A49"/>
      <c r="C49" s="5">
        <v>4120</v>
      </c>
      <c r="D49" t="s">
        <v>258</v>
      </c>
      <c r="E49" s="61">
        <v>7516</v>
      </c>
    </row>
    <row r="50" spans="1:5" ht="12.75">
      <c r="A50"/>
      <c r="C50" s="5">
        <v>4170</v>
      </c>
      <c r="D50" t="s">
        <v>126</v>
      </c>
      <c r="E50" s="61">
        <v>700000</v>
      </c>
    </row>
    <row r="51" spans="1:5" ht="12.75">
      <c r="A51"/>
      <c r="C51" s="5">
        <v>4210</v>
      </c>
      <c r="D51" t="s">
        <v>21</v>
      </c>
      <c r="E51" s="61">
        <v>5400</v>
      </c>
    </row>
    <row r="52" spans="1:5" ht="12.75">
      <c r="A52"/>
      <c r="C52" s="5">
        <v>4280</v>
      </c>
      <c r="D52" t="s">
        <v>134</v>
      </c>
      <c r="E52" s="61">
        <v>1600</v>
      </c>
    </row>
    <row r="53" spans="1:5" ht="12.75">
      <c r="A53"/>
      <c r="C53" s="5">
        <v>4300</v>
      </c>
      <c r="D53" t="s">
        <v>24</v>
      </c>
      <c r="E53" s="61">
        <v>801500</v>
      </c>
    </row>
    <row r="54" spans="1:5" ht="12.75">
      <c r="A54"/>
      <c r="C54" s="5">
        <v>4360</v>
      </c>
      <c r="D54" t="s">
        <v>171</v>
      </c>
      <c r="E54" s="61">
        <v>500</v>
      </c>
    </row>
    <row r="55" spans="1:5" ht="12.75">
      <c r="A55"/>
      <c r="C55" s="5">
        <v>4410</v>
      </c>
      <c r="D55" t="s">
        <v>25</v>
      </c>
      <c r="E55" s="61">
        <v>937</v>
      </c>
    </row>
    <row r="56" spans="1:5" ht="12.75">
      <c r="A56"/>
      <c r="C56" s="5">
        <v>4710</v>
      </c>
      <c r="D56" t="s">
        <v>250</v>
      </c>
      <c r="E56" s="61">
        <v>2000</v>
      </c>
    </row>
    <row r="58" spans="1:5" ht="12.75">
      <c r="A58"/>
      <c r="B58" s="5">
        <v>85228</v>
      </c>
      <c r="D58" t="s">
        <v>246</v>
      </c>
      <c r="E58" s="75">
        <f>SUM(E59:E70)</f>
        <v>183000</v>
      </c>
    </row>
    <row r="59" spans="1:5" ht="12.75">
      <c r="A59"/>
      <c r="C59" s="5">
        <v>3020</v>
      </c>
      <c r="D59" t="s">
        <v>17</v>
      </c>
      <c r="E59" s="61">
        <v>1600</v>
      </c>
    </row>
    <row r="60" spans="1:5" ht="12.75">
      <c r="A60"/>
      <c r="C60" s="5">
        <v>4010</v>
      </c>
      <c r="D60" t="s">
        <v>18</v>
      </c>
      <c r="E60" s="61">
        <v>90993</v>
      </c>
    </row>
    <row r="61" spans="1:5" ht="12.75">
      <c r="A61"/>
      <c r="C61" s="5">
        <v>4040</v>
      </c>
      <c r="D61" t="s">
        <v>19</v>
      </c>
      <c r="E61" s="61">
        <v>14000</v>
      </c>
    </row>
    <row r="62" spans="1:5" ht="12.75">
      <c r="A62"/>
      <c r="C62" s="5">
        <v>4110</v>
      </c>
      <c r="D62" t="s">
        <v>20</v>
      </c>
      <c r="E62" s="61">
        <v>23000</v>
      </c>
    </row>
    <row r="63" spans="1:5" ht="12.75">
      <c r="A63"/>
      <c r="C63" s="5">
        <v>4120</v>
      </c>
      <c r="D63" t="s">
        <v>258</v>
      </c>
      <c r="E63" s="61">
        <v>3000</v>
      </c>
    </row>
    <row r="64" spans="1:5" ht="12.75">
      <c r="A64"/>
      <c r="C64" s="5">
        <v>4210</v>
      </c>
      <c r="D64" t="s">
        <v>21</v>
      </c>
      <c r="E64" s="61">
        <v>870</v>
      </c>
    </row>
    <row r="65" spans="1:5" ht="12.75">
      <c r="A65"/>
      <c r="C65" s="5">
        <v>4280</v>
      </c>
      <c r="D65" t="s">
        <v>134</v>
      </c>
      <c r="E65" s="61">
        <v>100</v>
      </c>
    </row>
    <row r="66" spans="1:5" ht="12.75">
      <c r="A66"/>
      <c r="C66" s="5">
        <v>4300</v>
      </c>
      <c r="D66" t="s">
        <v>24</v>
      </c>
      <c r="E66" s="61">
        <v>40000</v>
      </c>
    </row>
    <row r="67" spans="1:5" ht="12.75">
      <c r="A67"/>
      <c r="C67" s="5">
        <v>4360</v>
      </c>
      <c r="D67" t="s">
        <v>171</v>
      </c>
      <c r="E67" s="61">
        <v>1000</v>
      </c>
    </row>
    <row r="68" spans="1:5" ht="12.75">
      <c r="A68"/>
      <c r="C68" s="5">
        <v>4410</v>
      </c>
      <c r="D68" t="s">
        <v>25</v>
      </c>
      <c r="E68" s="61">
        <v>953</v>
      </c>
    </row>
    <row r="69" spans="1:5" ht="12.75">
      <c r="A69"/>
      <c r="C69" s="5">
        <v>4440</v>
      </c>
      <c r="D69" t="s">
        <v>27</v>
      </c>
      <c r="E69" s="61">
        <v>7484</v>
      </c>
    </row>
    <row r="70" spans="1:4" ht="12.75">
      <c r="A70"/>
      <c r="C70" s="5">
        <v>4710</v>
      </c>
      <c r="D70" t="s">
        <v>250</v>
      </c>
    </row>
    <row r="72" spans="1:5" ht="12.75">
      <c r="A72"/>
      <c r="B72" s="5">
        <v>85230</v>
      </c>
      <c r="D72" t="s">
        <v>228</v>
      </c>
      <c r="E72" s="75">
        <f>SUM(E73:E73)</f>
        <v>152459.75</v>
      </c>
    </row>
    <row r="73" spans="1:5" ht="13.5" customHeight="1">
      <c r="A73"/>
      <c r="C73" s="5">
        <v>3110</v>
      </c>
      <c r="D73" t="s">
        <v>30</v>
      </c>
      <c r="E73" s="61">
        <v>152459.75</v>
      </c>
    </row>
    <row r="74" ht="13.5" customHeight="1">
      <c r="A74"/>
    </row>
    <row r="75" spans="1:5" ht="13.5" customHeight="1">
      <c r="A75"/>
      <c r="B75" s="5">
        <v>85278</v>
      </c>
      <c r="D75" t="s">
        <v>317</v>
      </c>
      <c r="E75" s="75">
        <f>E76</f>
        <v>71525</v>
      </c>
    </row>
    <row r="76" spans="1:5" ht="13.5" customHeight="1">
      <c r="A76"/>
      <c r="C76" s="5">
        <v>3110</v>
      </c>
      <c r="D76" t="s">
        <v>30</v>
      </c>
      <c r="E76" s="61">
        <v>71525</v>
      </c>
    </row>
    <row r="77" ht="13.5" customHeight="1">
      <c r="A77"/>
    </row>
    <row r="78" spans="1:5" ht="13.5" customHeight="1">
      <c r="A78"/>
      <c r="B78" s="5">
        <v>85295</v>
      </c>
      <c r="D78" t="s">
        <v>263</v>
      </c>
      <c r="E78" s="75">
        <f>SUM(E79:E84)</f>
        <v>28500</v>
      </c>
    </row>
    <row r="79" spans="1:5" ht="13.5" customHeight="1">
      <c r="A79"/>
      <c r="C79" s="5">
        <v>4110</v>
      </c>
      <c r="D79" t="s">
        <v>20</v>
      </c>
      <c r="E79" s="61">
        <v>3684</v>
      </c>
    </row>
    <row r="80" spans="1:5" ht="13.5" customHeight="1">
      <c r="A80"/>
      <c r="C80" s="5">
        <v>4170</v>
      </c>
      <c r="D80" t="s">
        <v>126</v>
      </c>
      <c r="E80" s="61">
        <v>21100</v>
      </c>
    </row>
    <row r="81" spans="1:5" ht="13.5" customHeight="1">
      <c r="A81"/>
      <c r="C81" s="5">
        <v>4210</v>
      </c>
      <c r="D81" t="s">
        <v>21</v>
      </c>
      <c r="E81" s="61">
        <v>548</v>
      </c>
    </row>
    <row r="82" spans="1:5" ht="13.5" customHeight="1">
      <c r="A82"/>
      <c r="C82" s="5">
        <v>4220</v>
      </c>
      <c r="D82" t="s">
        <v>28</v>
      </c>
      <c r="E82" s="61">
        <v>2268</v>
      </c>
    </row>
    <row r="83" spans="1:5" ht="13.5" customHeight="1">
      <c r="A83"/>
      <c r="C83" s="5">
        <v>4260</v>
      </c>
      <c r="D83" t="s">
        <v>22</v>
      </c>
      <c r="E83" s="61">
        <v>700</v>
      </c>
    </row>
    <row r="84" spans="1:5" ht="13.5" customHeight="1">
      <c r="A84"/>
      <c r="C84" s="5">
        <v>4300</v>
      </c>
      <c r="D84" t="s">
        <v>24</v>
      </c>
      <c r="E84" s="61">
        <v>200</v>
      </c>
    </row>
    <row r="85" ht="13.5" customHeight="1">
      <c r="A85"/>
    </row>
    <row r="86" spans="1:5" ht="13.5" customHeight="1">
      <c r="A86"/>
      <c r="B86" s="5">
        <v>85295</v>
      </c>
      <c r="D86" t="s">
        <v>303</v>
      </c>
      <c r="E86" s="75">
        <f>SUM(E87:E92)</f>
        <v>30000</v>
      </c>
    </row>
    <row r="87" spans="1:5" ht="13.5" customHeight="1">
      <c r="A87"/>
      <c r="C87" s="5">
        <v>4010</v>
      </c>
      <c r="D87" t="s">
        <v>18</v>
      </c>
      <c r="E87" s="61">
        <v>15000</v>
      </c>
    </row>
    <row r="88" spans="1:5" ht="13.5" customHeight="1">
      <c r="A88"/>
      <c r="C88" s="5">
        <v>4110</v>
      </c>
      <c r="D88" t="s">
        <v>20</v>
      </c>
      <c r="E88" s="61">
        <v>2600</v>
      </c>
    </row>
    <row r="89" spans="1:5" ht="13.5" customHeight="1">
      <c r="A89"/>
      <c r="C89" s="5">
        <v>4120</v>
      </c>
      <c r="D89" t="s">
        <v>258</v>
      </c>
      <c r="E89" s="61">
        <v>400</v>
      </c>
    </row>
    <row r="90" spans="1:5" ht="13.5" customHeight="1">
      <c r="A90"/>
      <c r="C90" s="5">
        <v>4210</v>
      </c>
      <c r="D90" t="s">
        <v>21</v>
      </c>
      <c r="E90" s="61">
        <v>5000</v>
      </c>
    </row>
    <row r="91" spans="1:5" ht="13.5" customHeight="1">
      <c r="A91"/>
      <c r="C91" s="5">
        <v>4300</v>
      </c>
      <c r="D91" t="s">
        <v>24</v>
      </c>
      <c r="E91" s="61">
        <v>5000</v>
      </c>
    </row>
    <row r="92" spans="1:5" ht="13.5" customHeight="1">
      <c r="A92"/>
      <c r="C92" s="5">
        <v>4410</v>
      </c>
      <c r="D92" t="s">
        <v>25</v>
      </c>
      <c r="E92" s="61">
        <v>2000</v>
      </c>
    </row>
    <row r="93" ht="13.5" customHeight="1">
      <c r="A93"/>
    </row>
    <row r="94" spans="1:5" ht="13.5" customHeight="1">
      <c r="A94"/>
      <c r="B94" s="5">
        <v>85295</v>
      </c>
      <c r="D94" t="s">
        <v>313</v>
      </c>
      <c r="E94" s="75">
        <f>SUM(E95:E99)</f>
        <v>307100</v>
      </c>
    </row>
    <row r="95" spans="1:5" ht="13.5" customHeight="1">
      <c r="A95"/>
      <c r="C95" s="5">
        <v>3110</v>
      </c>
      <c r="D95" t="s">
        <v>30</v>
      </c>
      <c r="E95" s="61">
        <v>261000</v>
      </c>
    </row>
    <row r="96" spans="1:5" ht="13.5" customHeight="1">
      <c r="A96"/>
      <c r="C96" s="5">
        <v>4010</v>
      </c>
      <c r="D96" t="s">
        <v>18</v>
      </c>
      <c r="E96" s="61">
        <v>4260</v>
      </c>
    </row>
    <row r="97" spans="1:5" ht="13.5" customHeight="1">
      <c r="A97"/>
      <c r="C97" s="5">
        <v>4110</v>
      </c>
      <c r="D97" t="s">
        <v>20</v>
      </c>
      <c r="E97" s="61">
        <v>6545</v>
      </c>
    </row>
    <row r="98" spans="1:5" ht="13.5" customHeight="1">
      <c r="A98"/>
      <c r="C98" s="5">
        <v>4120</v>
      </c>
      <c r="D98" t="s">
        <v>258</v>
      </c>
      <c r="E98" s="61">
        <v>795</v>
      </c>
    </row>
    <row r="99" spans="1:5" ht="13.5" customHeight="1">
      <c r="A99"/>
      <c r="C99" s="5">
        <v>4170</v>
      </c>
      <c r="D99" t="s">
        <v>126</v>
      </c>
      <c r="E99" s="61">
        <v>34500</v>
      </c>
    </row>
    <row r="100" ht="13.5" customHeight="1">
      <c r="A100"/>
    </row>
    <row r="101" spans="1:5" ht="13.5" customHeight="1">
      <c r="A101"/>
      <c r="B101" s="5">
        <v>85295</v>
      </c>
      <c r="D101" t="s">
        <v>314</v>
      </c>
      <c r="E101" s="75">
        <f>SUM(E102:E103)</f>
        <v>54600</v>
      </c>
    </row>
    <row r="102" spans="1:5" ht="13.5" customHeight="1">
      <c r="A102"/>
      <c r="C102" s="5">
        <v>3110</v>
      </c>
      <c r="D102" t="s">
        <v>30</v>
      </c>
      <c r="E102" s="61">
        <v>25100</v>
      </c>
    </row>
    <row r="103" spans="3:5" ht="13.5" customHeight="1">
      <c r="C103" s="5">
        <v>4300</v>
      </c>
      <c r="D103" t="s">
        <v>24</v>
      </c>
      <c r="E103" s="61">
        <v>29500</v>
      </c>
    </row>
    <row r="104" ht="13.5" customHeight="1"/>
    <row r="105" spans="1:4" ht="12.75">
      <c r="A105" s="6">
        <v>852</v>
      </c>
      <c r="B105" s="6"/>
      <c r="C105" s="6"/>
      <c r="D105" s="4" t="s">
        <v>158</v>
      </c>
    </row>
    <row r="106" spans="2:5" ht="12.75">
      <c r="B106" s="5">
        <v>85213</v>
      </c>
      <c r="D106" t="s">
        <v>64</v>
      </c>
      <c r="E106" s="75">
        <f>SUM(E108:E108)</f>
        <v>64800</v>
      </c>
    </row>
    <row r="107" ht="12.75">
      <c r="D107" t="s">
        <v>117</v>
      </c>
    </row>
    <row r="108" spans="3:5" ht="12.75">
      <c r="C108" s="5">
        <v>4130</v>
      </c>
      <c r="D108" t="s">
        <v>63</v>
      </c>
      <c r="E108" s="61">
        <v>64800</v>
      </c>
    </row>
    <row r="110" spans="1:5" ht="12.75">
      <c r="A110" s="6">
        <v>851</v>
      </c>
      <c r="B110" s="6"/>
      <c r="C110" s="6"/>
      <c r="D110" s="4" t="s">
        <v>7</v>
      </c>
      <c r="E110" s="74">
        <f>E111+E131+E134</f>
        <v>489000</v>
      </c>
    </row>
    <row r="111" spans="2:5" ht="12.75">
      <c r="B111" s="5">
        <v>85154</v>
      </c>
      <c r="D111" t="s">
        <v>8</v>
      </c>
      <c r="E111" s="75">
        <f>SUM(E112:E130)</f>
        <v>484000</v>
      </c>
    </row>
    <row r="112" spans="3:5" ht="12.75">
      <c r="C112" s="5">
        <v>3020</v>
      </c>
      <c r="D112" t="s">
        <v>17</v>
      </c>
      <c r="E112" s="61">
        <v>1790</v>
      </c>
    </row>
    <row r="113" spans="3:5" ht="12.75">
      <c r="C113" s="5">
        <v>4010</v>
      </c>
      <c r="D113" t="s">
        <v>18</v>
      </c>
      <c r="E113" s="61">
        <v>275000</v>
      </c>
    </row>
    <row r="114" spans="3:5" ht="12.75">
      <c r="C114" s="5">
        <v>4040</v>
      </c>
      <c r="D114" t="s">
        <v>19</v>
      </c>
      <c r="E114" s="61">
        <v>18500</v>
      </c>
    </row>
    <row r="115" spans="3:5" ht="12.75">
      <c r="C115" s="5">
        <v>4110</v>
      </c>
      <c r="D115" t="s">
        <v>20</v>
      </c>
      <c r="E115" s="61">
        <v>49300</v>
      </c>
    </row>
    <row r="116" spans="3:5" ht="12.75">
      <c r="C116" s="5">
        <v>4120</v>
      </c>
      <c r="D116" t="s">
        <v>258</v>
      </c>
      <c r="E116" s="61">
        <v>6670</v>
      </c>
    </row>
    <row r="117" spans="3:5" ht="12.75">
      <c r="C117" s="5">
        <v>4170</v>
      </c>
      <c r="D117" t="s">
        <v>126</v>
      </c>
      <c r="E117" s="61">
        <v>8000</v>
      </c>
    </row>
    <row r="118" spans="3:5" ht="12.75">
      <c r="C118" s="5">
        <v>4210</v>
      </c>
      <c r="D118" t="s">
        <v>21</v>
      </c>
      <c r="E118" s="61">
        <v>13000</v>
      </c>
    </row>
    <row r="119" spans="3:5" ht="12.75">
      <c r="C119" s="5">
        <v>4260</v>
      </c>
      <c r="D119" t="s">
        <v>22</v>
      </c>
      <c r="E119" s="61">
        <v>17250</v>
      </c>
    </row>
    <row r="120" spans="3:5" ht="12.75">
      <c r="C120" s="5">
        <v>4270</v>
      </c>
      <c r="D120" t="s">
        <v>23</v>
      </c>
      <c r="E120" s="61">
        <v>2269</v>
      </c>
    </row>
    <row r="121" spans="3:5" ht="12.75">
      <c r="C121" s="5">
        <v>4280</v>
      </c>
      <c r="D121" t="s">
        <v>134</v>
      </c>
      <c r="E121" s="61">
        <v>100</v>
      </c>
    </row>
    <row r="122" spans="3:5" ht="12.75">
      <c r="C122" s="5">
        <v>4300</v>
      </c>
      <c r="D122" t="s">
        <v>24</v>
      </c>
      <c r="E122" s="61">
        <v>75000</v>
      </c>
    </row>
    <row r="123" spans="3:5" ht="12.75">
      <c r="C123" s="5">
        <v>4360</v>
      </c>
      <c r="D123" t="s">
        <v>171</v>
      </c>
      <c r="E123" s="61">
        <v>4600</v>
      </c>
    </row>
    <row r="124" spans="3:5" ht="12.75">
      <c r="C124" s="5">
        <v>4410</v>
      </c>
      <c r="D124" t="s">
        <v>25</v>
      </c>
      <c r="E124" s="61">
        <v>1000</v>
      </c>
    </row>
    <row r="125" spans="3:5" ht="12.75">
      <c r="C125" s="5">
        <v>4430</v>
      </c>
      <c r="D125" t="s">
        <v>26</v>
      </c>
      <c r="E125" s="61">
        <v>1150</v>
      </c>
    </row>
    <row r="126" spans="3:5" ht="12.75">
      <c r="C126" s="5">
        <v>4440</v>
      </c>
      <c r="D126" t="s">
        <v>27</v>
      </c>
      <c r="E126" s="61">
        <v>5821</v>
      </c>
    </row>
    <row r="127" spans="3:5" ht="12.75">
      <c r="C127" s="5">
        <v>4480</v>
      </c>
      <c r="D127" t="s">
        <v>32</v>
      </c>
      <c r="E127" s="61">
        <v>1000</v>
      </c>
    </row>
    <row r="128" spans="1:5" ht="12.75">
      <c r="A128" s="3"/>
      <c r="B128" s="3"/>
      <c r="C128" s="5">
        <v>4520</v>
      </c>
      <c r="D128" t="s">
        <v>188</v>
      </c>
      <c r="E128" s="61">
        <v>800</v>
      </c>
    </row>
    <row r="129" spans="3:5" ht="12.75">
      <c r="C129" s="5">
        <v>4700</v>
      </c>
      <c r="D129" t="s">
        <v>138</v>
      </c>
      <c r="E129" s="61">
        <v>2750</v>
      </c>
    </row>
    <row r="130" ht="12.75">
      <c r="D130" t="s">
        <v>139</v>
      </c>
    </row>
    <row r="131" spans="2:5" ht="12.75">
      <c r="B131" s="5">
        <v>85153</v>
      </c>
      <c r="D131" t="s">
        <v>130</v>
      </c>
      <c r="E131" s="75">
        <f>SUM(E132:E133)</f>
        <v>3000</v>
      </c>
    </row>
    <row r="132" spans="3:5" ht="12.75">
      <c r="C132" s="5">
        <v>4210</v>
      </c>
      <c r="D132" t="s">
        <v>21</v>
      </c>
      <c r="E132" s="61">
        <v>1000</v>
      </c>
    </row>
    <row r="133" spans="3:5" ht="12.75">
      <c r="C133" s="5">
        <v>4300</v>
      </c>
      <c r="D133" t="s">
        <v>24</v>
      </c>
      <c r="E133" s="61">
        <v>2000</v>
      </c>
    </row>
    <row r="134" spans="2:5" ht="12.75">
      <c r="B134" s="5">
        <v>85195</v>
      </c>
      <c r="D134" t="s">
        <v>298</v>
      </c>
      <c r="E134" s="75">
        <f>SUM(E135:E137)</f>
        <v>2000</v>
      </c>
    </row>
    <row r="135" spans="3:5" ht="12.75">
      <c r="C135" s="5">
        <v>4010</v>
      </c>
      <c r="D135" t="s">
        <v>18</v>
      </c>
      <c r="E135" s="61">
        <v>1650</v>
      </c>
    </row>
    <row r="136" spans="3:5" ht="12.75">
      <c r="C136" s="5">
        <v>4110</v>
      </c>
      <c r="D136" t="s">
        <v>20</v>
      </c>
      <c r="E136" s="61">
        <v>290</v>
      </c>
    </row>
    <row r="137" spans="3:5" ht="12.75">
      <c r="C137" s="5">
        <v>4120</v>
      </c>
      <c r="D137" t="s">
        <v>258</v>
      </c>
      <c r="E137" s="61">
        <v>60</v>
      </c>
    </row>
    <row r="139" spans="1:5" s="47" customFormat="1" ht="12.75">
      <c r="A139" s="48">
        <v>855</v>
      </c>
      <c r="B139" s="48"/>
      <c r="C139" s="48"/>
      <c r="D139" s="47" t="s">
        <v>224</v>
      </c>
      <c r="E139" s="75">
        <f>E140+E153</f>
        <v>451879</v>
      </c>
    </row>
    <row r="140" spans="2:5" ht="12.75">
      <c r="B140" s="44">
        <v>85504</v>
      </c>
      <c r="C140" s="44"/>
      <c r="D140" s="49" t="s">
        <v>187</v>
      </c>
      <c r="E140" s="75">
        <f>SUM(E141:E152)</f>
        <v>211879</v>
      </c>
    </row>
    <row r="141" spans="2:5" ht="12.75">
      <c r="B141" s="44"/>
      <c r="C141" s="5">
        <v>3020</v>
      </c>
      <c r="D141" t="s">
        <v>17</v>
      </c>
      <c r="E141" s="77">
        <v>1500</v>
      </c>
    </row>
    <row r="142" spans="2:5" ht="12.75">
      <c r="B142" s="44"/>
      <c r="C142" s="5">
        <v>4010</v>
      </c>
      <c r="D142" t="s">
        <v>18</v>
      </c>
      <c r="E142" s="77">
        <v>147800</v>
      </c>
    </row>
    <row r="143" spans="2:5" ht="12.75">
      <c r="B143" s="44"/>
      <c r="C143" s="5">
        <v>4040</v>
      </c>
      <c r="D143" t="s">
        <v>19</v>
      </c>
      <c r="E143" s="77">
        <v>12300</v>
      </c>
    </row>
    <row r="144" spans="2:5" ht="12.75">
      <c r="B144" s="44"/>
      <c r="C144" s="5">
        <v>4110</v>
      </c>
      <c r="D144" t="s">
        <v>20</v>
      </c>
      <c r="E144" s="77">
        <v>27330</v>
      </c>
    </row>
    <row r="145" spans="2:5" ht="12.75">
      <c r="B145" s="44"/>
      <c r="C145" s="5">
        <v>4120</v>
      </c>
      <c r="D145" t="s">
        <v>258</v>
      </c>
      <c r="E145" s="77">
        <v>3820</v>
      </c>
    </row>
    <row r="146" spans="2:5" ht="12.75">
      <c r="B146" s="44"/>
      <c r="C146" s="5">
        <v>4210</v>
      </c>
      <c r="D146" t="s">
        <v>21</v>
      </c>
      <c r="E146" s="77">
        <v>1060</v>
      </c>
    </row>
    <row r="147" spans="1:5" ht="12.75">
      <c r="A147"/>
      <c r="B147" s="44"/>
      <c r="C147" s="5">
        <v>4260</v>
      </c>
      <c r="D147" t="s">
        <v>22</v>
      </c>
      <c r="E147" s="77">
        <v>3430</v>
      </c>
    </row>
    <row r="148" spans="1:5" ht="12.75">
      <c r="A148"/>
      <c r="B148" s="44"/>
      <c r="C148" s="5">
        <v>4300</v>
      </c>
      <c r="D148" t="s">
        <v>24</v>
      </c>
      <c r="E148" s="77">
        <v>3750</v>
      </c>
    </row>
    <row r="149" spans="1:5" ht="12.75">
      <c r="A149"/>
      <c r="B149" s="44"/>
      <c r="C149" s="5">
        <v>4360</v>
      </c>
      <c r="D149" t="s">
        <v>171</v>
      </c>
      <c r="E149" s="77">
        <v>2700</v>
      </c>
    </row>
    <row r="150" spans="1:5" ht="12.75">
      <c r="A150"/>
      <c r="B150" s="44"/>
      <c r="C150" s="5">
        <v>4410</v>
      </c>
      <c r="D150" t="s">
        <v>25</v>
      </c>
      <c r="E150" s="77">
        <v>2700</v>
      </c>
    </row>
    <row r="151" spans="1:5" ht="12.75">
      <c r="A151"/>
      <c r="B151" s="44"/>
      <c r="C151" s="5">
        <v>4440</v>
      </c>
      <c r="D151" t="s">
        <v>27</v>
      </c>
      <c r="E151" s="77">
        <v>4989</v>
      </c>
    </row>
    <row r="152" spans="1:5" ht="12.75">
      <c r="A152"/>
      <c r="B152" s="44"/>
      <c r="C152" s="5">
        <v>4700</v>
      </c>
      <c r="D152" t="s">
        <v>135</v>
      </c>
      <c r="E152" s="77">
        <v>500</v>
      </c>
    </row>
    <row r="153" spans="1:5" ht="12.75">
      <c r="A153"/>
      <c r="B153" s="27" t="s">
        <v>227</v>
      </c>
      <c r="C153" s="52"/>
      <c r="D153" s="57" t="s">
        <v>186</v>
      </c>
      <c r="E153" s="82">
        <f>E154</f>
        <v>240000</v>
      </c>
    </row>
    <row r="154" spans="1:5" ht="12.75">
      <c r="A154"/>
      <c r="B154" s="51"/>
      <c r="C154" s="52">
        <v>4330</v>
      </c>
      <c r="D154" s="39" t="s">
        <v>191</v>
      </c>
      <c r="E154" s="83">
        <v>240000</v>
      </c>
    </row>
    <row r="155" spans="1:5" ht="12.75">
      <c r="A155"/>
      <c r="B155" s="51"/>
      <c r="C155" s="52"/>
      <c r="D155" s="39" t="s">
        <v>125</v>
      </c>
      <c r="E155" s="83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3"/>
  <sheetViews>
    <sheetView zoomScale="112" zoomScaleNormal="112" zoomScalePageLayoutView="0" workbookViewId="0" topLeftCell="A1">
      <selection activeCell="D305" sqref="D305"/>
    </sheetView>
  </sheetViews>
  <sheetFormatPr defaultColWidth="9.00390625" defaultRowHeight="12.75"/>
  <cols>
    <col min="1" max="1" width="5.00390625" style="5" customWidth="1"/>
    <col min="2" max="2" width="6.875" style="5" customWidth="1"/>
    <col min="3" max="3" width="4.875" style="28" customWidth="1"/>
    <col min="4" max="4" width="57.25390625" style="8" customWidth="1"/>
    <col min="5" max="5" width="21.125" style="69" customWidth="1"/>
  </cols>
  <sheetData>
    <row r="1" spans="1:5" ht="12.75">
      <c r="A1" s="5" t="s">
        <v>38</v>
      </c>
      <c r="E1" s="60" t="s">
        <v>237</v>
      </c>
    </row>
    <row r="2" ht="12.75">
      <c r="E2" s="61" t="s">
        <v>321</v>
      </c>
    </row>
    <row r="3" spans="4:5" ht="15.75">
      <c r="D3" s="35" t="s">
        <v>62</v>
      </c>
      <c r="E3" s="61" t="s">
        <v>81</v>
      </c>
    </row>
    <row r="4" spans="1:5" ht="12.75">
      <c r="A4" s="15"/>
      <c r="B4" s="15"/>
      <c r="C4" s="31"/>
      <c r="D4" s="36"/>
      <c r="E4" s="62" t="s">
        <v>322</v>
      </c>
    </row>
    <row r="5" spans="1:5" ht="12.75">
      <c r="A5" s="3" t="s">
        <v>0</v>
      </c>
      <c r="B5" s="3" t="s">
        <v>11</v>
      </c>
      <c r="C5" s="27" t="s">
        <v>41</v>
      </c>
      <c r="D5" s="11" t="s">
        <v>42</v>
      </c>
      <c r="E5" s="63" t="s">
        <v>276</v>
      </c>
    </row>
    <row r="6" spans="1:5" ht="12.75">
      <c r="A6" s="1">
        <v>1</v>
      </c>
      <c r="B6" s="1">
        <v>2</v>
      </c>
      <c r="C6" s="25" t="s">
        <v>43</v>
      </c>
      <c r="D6" s="1">
        <v>4</v>
      </c>
      <c r="E6" s="86">
        <v>5</v>
      </c>
    </row>
    <row r="7" spans="1:5" ht="12.75">
      <c r="A7" s="17"/>
      <c r="B7" s="17"/>
      <c r="C7" s="29"/>
      <c r="D7" s="40" t="s">
        <v>132</v>
      </c>
      <c r="E7" s="65">
        <f>E29+E61+E82+E89+E132+E162+E274+E143+E14+E223+E55+E21+E154+E219+E9+E216</f>
        <v>130535681.71</v>
      </c>
    </row>
    <row r="8" spans="1:5" ht="12.75">
      <c r="A8" s="15"/>
      <c r="B8" s="15"/>
      <c r="C8" s="31"/>
      <c r="D8" s="37" t="s">
        <v>133</v>
      </c>
      <c r="E8" s="66"/>
    </row>
    <row r="9" spans="1:5" ht="12.75">
      <c r="A9" s="27" t="s">
        <v>33</v>
      </c>
      <c r="B9" s="27"/>
      <c r="C9" s="27"/>
      <c r="D9" s="20" t="s">
        <v>67</v>
      </c>
      <c r="E9" s="67">
        <f>E10</f>
        <v>10761.44</v>
      </c>
    </row>
    <row r="10" spans="1:5" ht="12.75">
      <c r="A10" s="27"/>
      <c r="B10" s="27" t="s">
        <v>315</v>
      </c>
      <c r="C10" s="27"/>
      <c r="D10" s="20" t="s">
        <v>298</v>
      </c>
      <c r="E10" s="68">
        <f>E11</f>
        <v>10761.44</v>
      </c>
    </row>
    <row r="11" spans="1:5" ht="12.75">
      <c r="A11" s="3"/>
      <c r="B11" s="3"/>
      <c r="C11" s="27" t="s">
        <v>105</v>
      </c>
      <c r="D11" s="11" t="s">
        <v>57</v>
      </c>
      <c r="E11" s="68">
        <v>10761.44</v>
      </c>
    </row>
    <row r="12" spans="1:5" ht="12.75">
      <c r="A12" s="3"/>
      <c r="B12" s="3"/>
      <c r="C12" s="27"/>
      <c r="D12" s="10" t="s">
        <v>58</v>
      </c>
      <c r="E12" s="67"/>
    </row>
    <row r="13" spans="1:5" ht="12.75">
      <c r="A13" s="15"/>
      <c r="B13" s="15"/>
      <c r="C13" s="31"/>
      <c r="D13" s="16" t="s">
        <v>59</v>
      </c>
      <c r="E13" s="66"/>
    </row>
    <row r="14" spans="1:5" ht="12.75">
      <c r="A14" s="46">
        <v>150</v>
      </c>
      <c r="B14" s="46"/>
      <c r="C14" s="45"/>
      <c r="D14" s="54" t="s">
        <v>189</v>
      </c>
      <c r="E14" s="96">
        <f>E15</f>
        <v>590000</v>
      </c>
    </row>
    <row r="15" spans="1:5" s="58" customFormat="1" ht="12.75">
      <c r="A15" s="89"/>
      <c r="B15" s="89">
        <v>15011</v>
      </c>
      <c r="C15" s="88"/>
      <c r="D15" s="99" t="s">
        <v>190</v>
      </c>
      <c r="E15" s="68">
        <f>SUM(E16:E20)</f>
        <v>590000</v>
      </c>
    </row>
    <row r="16" spans="1:5" ht="12.75">
      <c r="A16" s="3"/>
      <c r="B16" s="3"/>
      <c r="C16" s="28" t="s">
        <v>88</v>
      </c>
      <c r="D16" s="8" t="s">
        <v>45</v>
      </c>
      <c r="E16" s="68">
        <v>450000</v>
      </c>
    </row>
    <row r="17" spans="1:5" ht="12.75">
      <c r="A17" s="3"/>
      <c r="B17" s="3"/>
      <c r="C17" s="27"/>
      <c r="D17" s="11" t="s">
        <v>70</v>
      </c>
      <c r="E17" s="67"/>
    </row>
    <row r="18" spans="1:5" ht="12.75">
      <c r="A18" s="3"/>
      <c r="B18" s="3"/>
      <c r="C18" s="27"/>
      <c r="D18" s="11" t="s">
        <v>71</v>
      </c>
      <c r="E18" s="67"/>
    </row>
    <row r="19" spans="1:5" ht="12.75">
      <c r="A19" s="3"/>
      <c r="B19" s="3"/>
      <c r="C19" s="27"/>
      <c r="D19" s="11" t="s">
        <v>72</v>
      </c>
      <c r="E19" s="68"/>
    </row>
    <row r="20" spans="1:5" ht="12.75">
      <c r="A20" s="15"/>
      <c r="B20" s="15"/>
      <c r="C20" s="31" t="s">
        <v>86</v>
      </c>
      <c r="D20" s="36" t="s">
        <v>40</v>
      </c>
      <c r="E20" s="87">
        <v>140000</v>
      </c>
    </row>
    <row r="21" spans="1:5" ht="12.75">
      <c r="A21" s="46">
        <v>600</v>
      </c>
      <c r="B21" s="46"/>
      <c r="C21" s="45"/>
      <c r="D21" s="54" t="s">
        <v>262</v>
      </c>
      <c r="E21" s="96">
        <f>E26+E22</f>
        <v>2902685</v>
      </c>
    </row>
    <row r="22" spans="1:5" s="58" customFormat="1" ht="12.75">
      <c r="A22" s="89"/>
      <c r="B22" s="89">
        <v>60016</v>
      </c>
      <c r="C22" s="88"/>
      <c r="D22" s="11" t="s">
        <v>16</v>
      </c>
      <c r="E22" s="68">
        <f>E23</f>
        <v>2332685</v>
      </c>
    </row>
    <row r="23" spans="1:5" s="58" customFormat="1" ht="12.75">
      <c r="A23" s="89"/>
      <c r="B23" s="89"/>
      <c r="C23" s="27" t="s">
        <v>293</v>
      </c>
      <c r="D23" s="11" t="s">
        <v>294</v>
      </c>
      <c r="E23" s="68">
        <v>2332685</v>
      </c>
    </row>
    <row r="24" spans="1:5" s="58" customFormat="1" ht="12.75">
      <c r="A24" s="89"/>
      <c r="B24" s="89"/>
      <c r="C24" s="88"/>
      <c r="D24" s="11" t="s">
        <v>295</v>
      </c>
      <c r="E24" s="68"/>
    </row>
    <row r="25" spans="1:5" s="58" customFormat="1" ht="12.75">
      <c r="A25" s="89"/>
      <c r="B25" s="89"/>
      <c r="C25" s="88"/>
      <c r="D25" s="11" t="s">
        <v>296</v>
      </c>
      <c r="E25" s="68"/>
    </row>
    <row r="26" spans="1:5" s="58" customFormat="1" ht="12.75">
      <c r="A26" s="89"/>
      <c r="B26" s="89">
        <v>60019</v>
      </c>
      <c r="C26" s="88"/>
      <c r="D26" s="99" t="s">
        <v>277</v>
      </c>
      <c r="E26" s="68">
        <f>E27</f>
        <v>570000</v>
      </c>
    </row>
    <row r="27" spans="1:5" ht="12.75">
      <c r="A27" s="3"/>
      <c r="B27" s="3"/>
      <c r="C27" s="34" t="s">
        <v>123</v>
      </c>
      <c r="D27" s="43" t="s">
        <v>144</v>
      </c>
      <c r="E27" s="68">
        <v>570000</v>
      </c>
    </row>
    <row r="28" spans="1:5" ht="12.75">
      <c r="A28" s="15"/>
      <c r="B28" s="15"/>
      <c r="C28" s="31"/>
      <c r="D28" s="36" t="s">
        <v>145</v>
      </c>
      <c r="E28" s="87"/>
    </row>
    <row r="29" spans="1:5" ht="12.75">
      <c r="A29" s="48">
        <v>700</v>
      </c>
      <c r="B29" s="48"/>
      <c r="C29" s="56"/>
      <c r="D29" s="97" t="s">
        <v>44</v>
      </c>
      <c r="E29" s="95">
        <f>E30+E42</f>
        <v>10481600</v>
      </c>
    </row>
    <row r="30" spans="1:5" s="58" customFormat="1" ht="12.75">
      <c r="A30" s="59"/>
      <c r="B30" s="59">
        <v>70005</v>
      </c>
      <c r="C30" s="93"/>
      <c r="D30" s="98" t="s">
        <v>13</v>
      </c>
      <c r="E30" s="101">
        <f>SUM(E31:E41)</f>
        <v>1382000</v>
      </c>
    </row>
    <row r="31" spans="3:5" ht="12.75">
      <c r="C31" s="28" t="s">
        <v>87</v>
      </c>
      <c r="D31" s="8" t="s">
        <v>192</v>
      </c>
      <c r="E31" s="69">
        <v>50000</v>
      </c>
    </row>
    <row r="32" spans="3:5" ht="12.75">
      <c r="C32" s="28" t="s">
        <v>193</v>
      </c>
      <c r="D32" s="8" t="s">
        <v>194</v>
      </c>
      <c r="E32" s="69">
        <v>100000</v>
      </c>
    </row>
    <row r="33" spans="3:5" ht="12.75">
      <c r="C33" s="28" t="s">
        <v>88</v>
      </c>
      <c r="D33" s="8" t="s">
        <v>196</v>
      </c>
      <c r="E33" s="69">
        <v>250000</v>
      </c>
    </row>
    <row r="34" ht="12.75">
      <c r="D34" s="8" t="s">
        <v>70</v>
      </c>
    </row>
    <row r="35" ht="12.75">
      <c r="D35" s="8" t="s">
        <v>71</v>
      </c>
    </row>
    <row r="36" ht="12.75">
      <c r="D36" s="8" t="s">
        <v>72</v>
      </c>
    </row>
    <row r="37" spans="3:5" ht="12.75">
      <c r="C37" s="28" t="s">
        <v>127</v>
      </c>
      <c r="D37" s="8" t="s">
        <v>183</v>
      </c>
      <c r="E37" s="69">
        <v>80000</v>
      </c>
    </row>
    <row r="38" ht="12.75">
      <c r="D38" s="8" t="s">
        <v>184</v>
      </c>
    </row>
    <row r="39" spans="1:5" ht="12.75">
      <c r="A39" s="3"/>
      <c r="B39" s="3"/>
      <c r="C39" s="27" t="s">
        <v>89</v>
      </c>
      <c r="D39" s="11" t="s">
        <v>177</v>
      </c>
      <c r="E39" s="70">
        <v>900000</v>
      </c>
    </row>
    <row r="40" spans="1:5" ht="12.75">
      <c r="A40" s="3"/>
      <c r="B40" s="3"/>
      <c r="C40" s="27"/>
      <c r="D40" s="11" t="s">
        <v>178</v>
      </c>
      <c r="E40" s="70"/>
    </row>
    <row r="41" spans="1:5" ht="12.75">
      <c r="A41" s="3"/>
      <c r="B41" s="3"/>
      <c r="C41" s="27" t="s">
        <v>90</v>
      </c>
      <c r="D41" s="11" t="s">
        <v>197</v>
      </c>
      <c r="E41" s="70">
        <v>2000</v>
      </c>
    </row>
    <row r="42" spans="1:5" ht="12.75">
      <c r="A42" s="3"/>
      <c r="B42" s="3">
        <v>70007</v>
      </c>
      <c r="C42" s="27"/>
      <c r="D42" s="11" t="s">
        <v>278</v>
      </c>
      <c r="E42" s="70">
        <f>SUM(E43:E52)</f>
        <v>9099600</v>
      </c>
    </row>
    <row r="43" spans="1:5" ht="12.75">
      <c r="A43" s="3"/>
      <c r="B43" s="3"/>
      <c r="C43" s="28" t="s">
        <v>229</v>
      </c>
      <c r="D43" s="8" t="s">
        <v>230</v>
      </c>
      <c r="E43" s="70">
        <v>50000</v>
      </c>
    </row>
    <row r="44" spans="1:5" ht="12.75">
      <c r="A44" s="3"/>
      <c r="B44" s="3"/>
      <c r="D44" s="8" t="s">
        <v>231</v>
      </c>
      <c r="E44" s="70"/>
    </row>
    <row r="45" spans="1:5" ht="12.75">
      <c r="A45" s="3"/>
      <c r="B45" s="3"/>
      <c r="D45" s="8" t="s">
        <v>232</v>
      </c>
      <c r="E45" s="70"/>
    </row>
    <row r="46" spans="1:5" ht="12.75">
      <c r="A46" s="3"/>
      <c r="B46" s="3"/>
      <c r="C46" s="28" t="s">
        <v>88</v>
      </c>
      <c r="D46" s="8" t="s">
        <v>196</v>
      </c>
      <c r="E46" s="70">
        <v>1900000</v>
      </c>
    </row>
    <row r="47" spans="1:5" ht="12.75">
      <c r="A47" s="3"/>
      <c r="B47" s="3"/>
      <c r="D47" s="8" t="s">
        <v>70</v>
      </c>
      <c r="E47" s="70"/>
    </row>
    <row r="48" spans="1:5" ht="12.75">
      <c r="A48" s="3"/>
      <c r="B48" s="3"/>
      <c r="D48" s="8" t="s">
        <v>71</v>
      </c>
      <c r="E48" s="70"/>
    </row>
    <row r="49" spans="1:5" ht="12.75">
      <c r="A49" s="3"/>
      <c r="B49" s="3"/>
      <c r="D49" s="8" t="s">
        <v>72</v>
      </c>
      <c r="E49" s="70"/>
    </row>
    <row r="50" spans="1:5" ht="12.75">
      <c r="A50" s="3"/>
      <c r="B50" s="3"/>
      <c r="C50" s="27" t="s">
        <v>86</v>
      </c>
      <c r="D50" s="11" t="s">
        <v>40</v>
      </c>
      <c r="E50" s="70">
        <v>2300000</v>
      </c>
    </row>
    <row r="51" spans="1:5" ht="12.75">
      <c r="A51" s="3"/>
      <c r="B51" s="3"/>
      <c r="C51" s="27" t="s">
        <v>90</v>
      </c>
      <c r="D51" s="11" t="s">
        <v>197</v>
      </c>
      <c r="E51" s="70">
        <v>50000</v>
      </c>
    </row>
    <row r="52" spans="1:5" ht="12.75">
      <c r="A52" s="3"/>
      <c r="B52" s="3"/>
      <c r="C52" s="27" t="s">
        <v>279</v>
      </c>
      <c r="D52" s="11" t="s">
        <v>269</v>
      </c>
      <c r="E52" s="70">
        <v>4799600</v>
      </c>
    </row>
    <row r="53" spans="1:5" ht="12.75">
      <c r="A53" s="3"/>
      <c r="B53" s="3"/>
      <c r="C53" s="27"/>
      <c r="D53" s="11" t="s">
        <v>280</v>
      </c>
      <c r="E53" s="70"/>
    </row>
    <row r="54" spans="1:5" ht="12.75">
      <c r="A54" s="15"/>
      <c r="B54" s="15"/>
      <c r="C54" s="31"/>
      <c r="D54" s="36" t="s">
        <v>290</v>
      </c>
      <c r="E54" s="71"/>
    </row>
    <row r="55" spans="1:5" ht="12.75">
      <c r="A55" s="46">
        <v>710</v>
      </c>
      <c r="B55" s="46"/>
      <c r="C55" s="45"/>
      <c r="D55" s="54" t="s">
        <v>195</v>
      </c>
      <c r="E55" s="96">
        <f>E56</f>
        <v>256600</v>
      </c>
    </row>
    <row r="56" spans="1:5" s="58" customFormat="1" ht="12.75">
      <c r="A56" s="89"/>
      <c r="B56" s="89">
        <v>71035</v>
      </c>
      <c r="C56" s="88"/>
      <c r="D56" s="99" t="s">
        <v>213</v>
      </c>
      <c r="E56" s="68">
        <f>SUM(E57:E58)</f>
        <v>256600</v>
      </c>
    </row>
    <row r="57" spans="1:5" ht="12.75">
      <c r="A57" s="3"/>
      <c r="B57" s="3"/>
      <c r="C57" s="27" t="s">
        <v>86</v>
      </c>
      <c r="D57" s="11" t="s">
        <v>40</v>
      </c>
      <c r="E57" s="70">
        <v>250000</v>
      </c>
    </row>
    <row r="58" spans="1:5" ht="12.75">
      <c r="A58" s="3"/>
      <c r="B58" s="3"/>
      <c r="C58" s="27" t="s">
        <v>304</v>
      </c>
      <c r="D58" s="11" t="s">
        <v>305</v>
      </c>
      <c r="E58" s="70">
        <v>6600</v>
      </c>
    </row>
    <row r="59" spans="1:5" ht="12.75">
      <c r="A59" s="3"/>
      <c r="B59" s="3"/>
      <c r="C59" s="27"/>
      <c r="D59" s="11" t="s">
        <v>306</v>
      </c>
      <c r="E59" s="70"/>
    </row>
    <row r="60" spans="1:5" ht="12.75">
      <c r="A60" s="15"/>
      <c r="B60" s="15"/>
      <c r="C60" s="31"/>
      <c r="D60" s="36" t="s">
        <v>307</v>
      </c>
      <c r="E60" s="71"/>
    </row>
    <row r="61" spans="1:5" ht="12.75">
      <c r="A61" s="48">
        <v>750</v>
      </c>
      <c r="B61" s="48"/>
      <c r="C61" s="56"/>
      <c r="D61" s="97" t="s">
        <v>46</v>
      </c>
      <c r="E61" s="95">
        <f>E62+E70</f>
        <v>628570.3200000001</v>
      </c>
    </row>
    <row r="62" spans="1:5" ht="12.75">
      <c r="A62" s="48"/>
      <c r="B62" s="48">
        <v>75011</v>
      </c>
      <c r="C62" s="56"/>
      <c r="D62" s="97" t="s">
        <v>56</v>
      </c>
      <c r="E62" s="95">
        <f>SUM(E63:E68)</f>
        <v>303970.32</v>
      </c>
    </row>
    <row r="63" spans="1:5" ht="12.75">
      <c r="A63" s="48"/>
      <c r="B63" s="48"/>
      <c r="C63" s="27" t="s">
        <v>91</v>
      </c>
      <c r="D63" s="11" t="s">
        <v>65</v>
      </c>
      <c r="E63" s="101">
        <v>9189.32</v>
      </c>
    </row>
    <row r="64" spans="1:5" ht="12.75">
      <c r="A64" s="3"/>
      <c r="B64" s="3"/>
      <c r="C64" s="27" t="s">
        <v>105</v>
      </c>
      <c r="D64" s="11" t="s">
        <v>57</v>
      </c>
      <c r="E64" s="70">
        <v>294750</v>
      </c>
    </row>
    <row r="65" spans="1:5" ht="12.75">
      <c r="A65" s="3"/>
      <c r="B65" s="3"/>
      <c r="C65" s="27"/>
      <c r="D65" s="10" t="s">
        <v>58</v>
      </c>
      <c r="E65" s="72"/>
    </row>
    <row r="66" spans="1:5" ht="12.75">
      <c r="A66" s="3"/>
      <c r="B66" s="3"/>
      <c r="C66" s="27"/>
      <c r="D66" s="10" t="s">
        <v>59</v>
      </c>
      <c r="E66" s="72"/>
    </row>
    <row r="67" spans="1:5" ht="12.75">
      <c r="A67" s="3"/>
      <c r="B67" s="3"/>
      <c r="C67" s="27" t="s">
        <v>114</v>
      </c>
      <c r="D67" s="11" t="s">
        <v>115</v>
      </c>
      <c r="E67" s="72">
        <v>31</v>
      </c>
    </row>
    <row r="68" spans="1:5" ht="12.75">
      <c r="A68" s="3"/>
      <c r="B68" s="3"/>
      <c r="C68" s="27"/>
      <c r="D68" s="11" t="s">
        <v>162</v>
      </c>
      <c r="E68" s="72"/>
    </row>
    <row r="69" spans="1:5" ht="12.75">
      <c r="A69" s="3"/>
      <c r="B69" s="3"/>
      <c r="C69" s="27"/>
      <c r="D69" s="11" t="s">
        <v>116</v>
      </c>
      <c r="E69" s="72"/>
    </row>
    <row r="70" spans="1:5" s="58" customFormat="1" ht="12.75">
      <c r="A70" s="89"/>
      <c r="B70" s="89">
        <v>75023</v>
      </c>
      <c r="C70" s="88"/>
      <c r="D70" s="99" t="s">
        <v>75</v>
      </c>
      <c r="E70" s="68">
        <f>SUM(E71:E78)</f>
        <v>324600</v>
      </c>
    </row>
    <row r="71" spans="1:5" ht="12.75">
      <c r="A71" s="3"/>
      <c r="B71" s="3"/>
      <c r="C71" s="27" t="s">
        <v>86</v>
      </c>
      <c r="D71" s="11" t="s">
        <v>40</v>
      </c>
      <c r="E71" s="70">
        <v>125000</v>
      </c>
    </row>
    <row r="72" spans="1:5" ht="12.75">
      <c r="A72" s="3"/>
      <c r="B72" s="3"/>
      <c r="C72" s="27" t="s">
        <v>312</v>
      </c>
      <c r="D72" s="11" t="s">
        <v>253</v>
      </c>
      <c r="E72" s="70">
        <v>144400</v>
      </c>
    </row>
    <row r="73" spans="1:5" ht="12.75">
      <c r="A73" s="3"/>
      <c r="B73" s="3"/>
      <c r="C73" s="27"/>
      <c r="D73" s="11" t="s">
        <v>254</v>
      </c>
      <c r="E73" s="70"/>
    </row>
    <row r="74" spans="1:5" ht="12.75">
      <c r="A74" s="3"/>
      <c r="B74" s="3"/>
      <c r="C74" s="27"/>
      <c r="D74" s="11" t="s">
        <v>255</v>
      </c>
      <c r="E74" s="70"/>
    </row>
    <row r="75" spans="1:5" ht="12.75">
      <c r="A75" s="3"/>
      <c r="B75" s="3"/>
      <c r="C75" s="27"/>
      <c r="D75" s="11" t="s">
        <v>256</v>
      </c>
      <c r="E75" s="70"/>
    </row>
    <row r="76" spans="1:5" ht="12.75">
      <c r="A76" s="3"/>
      <c r="B76" s="3"/>
      <c r="C76" s="27"/>
      <c r="D76" s="11" t="s">
        <v>131</v>
      </c>
      <c r="E76" s="70"/>
    </row>
    <row r="77" spans="1:5" ht="12.75">
      <c r="A77" s="3"/>
      <c r="B77" s="3"/>
      <c r="C77" s="27" t="s">
        <v>252</v>
      </c>
      <c r="D77" s="11" t="s">
        <v>253</v>
      </c>
      <c r="E77" s="70">
        <v>55200</v>
      </c>
    </row>
    <row r="78" spans="1:5" ht="12.75">
      <c r="A78" s="3"/>
      <c r="B78" s="3"/>
      <c r="C78" s="27"/>
      <c r="D78" s="11" t="s">
        <v>254</v>
      </c>
      <c r="E78" s="70"/>
    </row>
    <row r="79" spans="1:5" ht="12.75">
      <c r="A79" s="3"/>
      <c r="B79" s="3"/>
      <c r="C79" s="27"/>
      <c r="D79" s="11" t="s">
        <v>255</v>
      </c>
      <c r="E79" s="70"/>
    </row>
    <row r="80" spans="1:5" ht="12.75">
      <c r="A80" s="3"/>
      <c r="B80" s="3"/>
      <c r="C80" s="27"/>
      <c r="D80" s="11" t="s">
        <v>256</v>
      </c>
      <c r="E80" s="70"/>
    </row>
    <row r="81" spans="1:5" ht="12.75">
      <c r="A81" s="15"/>
      <c r="B81" s="15"/>
      <c r="C81" s="31"/>
      <c r="D81" s="36" t="s">
        <v>131</v>
      </c>
      <c r="E81" s="71"/>
    </row>
    <row r="82" spans="1:5" ht="12.75">
      <c r="A82" s="48">
        <v>751</v>
      </c>
      <c r="B82" s="48"/>
      <c r="C82" s="56"/>
      <c r="D82" s="97" t="s">
        <v>73</v>
      </c>
      <c r="E82" s="75">
        <f>E84</f>
        <v>5294</v>
      </c>
    </row>
    <row r="83" spans="1:5" ht="12.75">
      <c r="A83" s="48"/>
      <c r="B83" s="48"/>
      <c r="C83" s="56"/>
      <c r="D83" s="47" t="s">
        <v>74</v>
      </c>
      <c r="E83" s="61"/>
    </row>
    <row r="84" spans="1:5" s="58" customFormat="1" ht="12.75">
      <c r="A84" s="89"/>
      <c r="B84" s="89">
        <v>75101</v>
      </c>
      <c r="C84" s="88"/>
      <c r="D84" s="100" t="s">
        <v>60</v>
      </c>
      <c r="E84" s="94">
        <f>E86</f>
        <v>5294</v>
      </c>
    </row>
    <row r="85" spans="1:5" ht="12.75">
      <c r="A85" s="3"/>
      <c r="B85" s="3"/>
      <c r="C85" s="27"/>
      <c r="D85" s="11" t="s">
        <v>61</v>
      </c>
      <c r="E85" s="63"/>
    </row>
    <row r="86" spans="1:5" ht="12.75">
      <c r="A86" s="3"/>
      <c r="B86" s="3"/>
      <c r="C86" s="27" t="s">
        <v>105</v>
      </c>
      <c r="D86" s="10" t="s">
        <v>57</v>
      </c>
      <c r="E86" s="72">
        <v>5294</v>
      </c>
    </row>
    <row r="87" spans="1:5" s="10" customFormat="1" ht="12.75">
      <c r="A87" s="3"/>
      <c r="B87" s="3"/>
      <c r="C87" s="27"/>
      <c r="D87" s="10" t="s">
        <v>58</v>
      </c>
      <c r="E87" s="72"/>
    </row>
    <row r="88" spans="1:5" s="10" customFormat="1" ht="12.75">
      <c r="A88" s="15"/>
      <c r="B88" s="15"/>
      <c r="C88" s="31"/>
      <c r="D88" s="36" t="s">
        <v>59</v>
      </c>
      <c r="E88" s="62"/>
    </row>
    <row r="89" spans="1:5" ht="12.75">
      <c r="A89" s="48">
        <v>756</v>
      </c>
      <c r="B89" s="48"/>
      <c r="C89" s="56"/>
      <c r="D89" s="97" t="s">
        <v>82</v>
      </c>
      <c r="E89" s="95">
        <f>SUM(+E93+E96+E120+E129+E106+E126)</f>
        <v>52846877</v>
      </c>
    </row>
    <row r="90" spans="1:4" ht="12.75">
      <c r="A90" s="48"/>
      <c r="B90" s="48"/>
      <c r="C90" s="56"/>
      <c r="D90" s="97" t="s">
        <v>83</v>
      </c>
    </row>
    <row r="91" spans="1:4" ht="12.75">
      <c r="A91" s="48"/>
      <c r="B91" s="48"/>
      <c r="C91" s="56"/>
      <c r="D91" s="97" t="s">
        <v>84</v>
      </c>
    </row>
    <row r="92" spans="1:4" ht="12.75">
      <c r="A92" s="48"/>
      <c r="B92" s="48"/>
      <c r="C92" s="56"/>
      <c r="D92" s="97" t="s">
        <v>85</v>
      </c>
    </row>
    <row r="93" spans="1:5" s="58" customFormat="1" ht="12.75">
      <c r="A93" s="59"/>
      <c r="B93" s="59">
        <v>75601</v>
      </c>
      <c r="C93" s="93"/>
      <c r="D93" s="98" t="s">
        <v>47</v>
      </c>
      <c r="E93" s="101">
        <f>E94</f>
        <v>310000</v>
      </c>
    </row>
    <row r="94" spans="3:5" ht="12.75">
      <c r="C94" s="28" t="s">
        <v>92</v>
      </c>
      <c r="D94" s="8" t="s">
        <v>198</v>
      </c>
      <c r="E94" s="69">
        <v>310000</v>
      </c>
    </row>
    <row r="95" ht="12.75">
      <c r="D95" s="8" t="s">
        <v>48</v>
      </c>
    </row>
    <row r="96" spans="1:5" s="58" customFormat="1" ht="12.75">
      <c r="A96" s="59"/>
      <c r="B96" s="59">
        <v>75615</v>
      </c>
      <c r="C96" s="93"/>
      <c r="D96" s="98" t="s">
        <v>49</v>
      </c>
      <c r="E96" s="101">
        <f>SUM(E99:E105)</f>
        <v>17623520</v>
      </c>
    </row>
    <row r="97" ht="12.75">
      <c r="D97" s="8" t="s">
        <v>118</v>
      </c>
    </row>
    <row r="98" spans="4:5" ht="12.75">
      <c r="D98" t="s">
        <v>119</v>
      </c>
      <c r="E98" s="61"/>
    </row>
    <row r="99" spans="3:5" ht="12.75">
      <c r="C99" s="28" t="s">
        <v>93</v>
      </c>
      <c r="D99" s="38" t="s">
        <v>199</v>
      </c>
      <c r="E99" s="61">
        <v>17180000</v>
      </c>
    </row>
    <row r="100" spans="3:5" ht="12.75">
      <c r="C100" s="28" t="s">
        <v>94</v>
      </c>
      <c r="D100" s="38" t="s">
        <v>200</v>
      </c>
      <c r="E100" s="61">
        <v>320</v>
      </c>
    </row>
    <row r="101" spans="3:5" ht="12.75">
      <c r="C101" s="28" t="s">
        <v>95</v>
      </c>
      <c r="D101" t="s">
        <v>201</v>
      </c>
      <c r="E101" s="61">
        <v>385000</v>
      </c>
    </row>
    <row r="102" spans="3:5" ht="12.75">
      <c r="C102" s="28" t="s">
        <v>96</v>
      </c>
      <c r="D102" t="s">
        <v>202</v>
      </c>
      <c r="E102" s="61">
        <v>50000</v>
      </c>
    </row>
    <row r="103" spans="3:5" ht="12.75">
      <c r="C103" s="28" t="s">
        <v>233</v>
      </c>
      <c r="D103" t="s">
        <v>234</v>
      </c>
      <c r="E103" s="61">
        <v>200</v>
      </c>
    </row>
    <row r="104" spans="4:5" ht="12.75">
      <c r="D104" t="s">
        <v>235</v>
      </c>
      <c r="E104" s="61"/>
    </row>
    <row r="105" spans="1:5" ht="12.75">
      <c r="A105" s="3"/>
      <c r="B105" s="3"/>
      <c r="C105" s="27" t="s">
        <v>97</v>
      </c>
      <c r="D105" s="10" t="s">
        <v>318</v>
      </c>
      <c r="E105" s="72">
        <v>8000</v>
      </c>
    </row>
    <row r="106" spans="1:5" s="58" customFormat="1" ht="12.75">
      <c r="A106" s="89"/>
      <c r="B106" s="89">
        <v>75616</v>
      </c>
      <c r="C106" s="88"/>
      <c r="D106" s="57" t="s">
        <v>120</v>
      </c>
      <c r="E106" s="94">
        <f>SUM(E109:E119)</f>
        <v>7142620</v>
      </c>
    </row>
    <row r="107" spans="1:5" ht="12.75">
      <c r="A107" s="3"/>
      <c r="B107" s="3"/>
      <c r="C107" s="27"/>
      <c r="D107" s="39" t="s">
        <v>121</v>
      </c>
      <c r="E107" s="72"/>
    </row>
    <row r="108" spans="1:5" ht="12.75">
      <c r="A108" s="3"/>
      <c r="B108" s="3"/>
      <c r="C108" s="27"/>
      <c r="D108" s="39" t="s">
        <v>122</v>
      </c>
      <c r="E108" s="72"/>
    </row>
    <row r="109" spans="1:5" ht="12.75">
      <c r="A109" s="3"/>
      <c r="B109" s="3"/>
      <c r="C109" s="28" t="s">
        <v>93</v>
      </c>
      <c r="D109" s="38" t="s">
        <v>199</v>
      </c>
      <c r="E109" s="72">
        <v>5300000</v>
      </c>
    </row>
    <row r="110" spans="1:5" ht="12.75">
      <c r="A110" s="3"/>
      <c r="B110" s="3"/>
      <c r="C110" s="28" t="s">
        <v>94</v>
      </c>
      <c r="D110" s="38" t="s">
        <v>200</v>
      </c>
      <c r="E110" s="72">
        <v>50000</v>
      </c>
    </row>
    <row r="111" spans="1:5" ht="12.75">
      <c r="A111" s="3"/>
      <c r="B111" s="3"/>
      <c r="C111" s="27" t="s">
        <v>98</v>
      </c>
      <c r="D111" s="39" t="s">
        <v>205</v>
      </c>
      <c r="E111" s="72">
        <v>420</v>
      </c>
    </row>
    <row r="112" spans="1:5" ht="12.75">
      <c r="A112" s="3"/>
      <c r="B112" s="3"/>
      <c r="C112" s="28" t="s">
        <v>95</v>
      </c>
      <c r="D112" t="s">
        <v>201</v>
      </c>
      <c r="E112" s="72">
        <v>400000</v>
      </c>
    </row>
    <row r="113" spans="1:5" ht="12.75">
      <c r="A113" s="3"/>
      <c r="B113" s="3"/>
      <c r="C113" s="27" t="s">
        <v>99</v>
      </c>
      <c r="D113" s="10" t="s">
        <v>206</v>
      </c>
      <c r="E113" s="72">
        <v>120000</v>
      </c>
    </row>
    <row r="114" spans="1:5" ht="12.75">
      <c r="A114" s="3"/>
      <c r="B114" s="3"/>
      <c r="C114" s="27" t="s">
        <v>281</v>
      </c>
      <c r="D114" s="39" t="s">
        <v>282</v>
      </c>
      <c r="E114" s="72">
        <v>36000</v>
      </c>
    </row>
    <row r="115" spans="1:5" ht="12.75">
      <c r="A115" s="3"/>
      <c r="B115" s="3"/>
      <c r="C115" s="28" t="s">
        <v>96</v>
      </c>
      <c r="D115" t="s">
        <v>202</v>
      </c>
      <c r="E115" s="72">
        <v>1200000</v>
      </c>
    </row>
    <row r="116" spans="1:5" ht="12.75">
      <c r="A116" s="3"/>
      <c r="B116" s="3"/>
      <c r="C116" s="28" t="s">
        <v>233</v>
      </c>
      <c r="D116" t="s">
        <v>234</v>
      </c>
      <c r="E116" s="72">
        <v>11200</v>
      </c>
    </row>
    <row r="117" spans="1:5" ht="12.75">
      <c r="A117" s="3"/>
      <c r="B117" s="3"/>
      <c r="D117" t="s">
        <v>235</v>
      </c>
      <c r="E117" s="72"/>
    </row>
    <row r="118" spans="1:5" ht="12.75">
      <c r="A118" s="3"/>
      <c r="B118" s="3"/>
      <c r="C118" s="27" t="s">
        <v>97</v>
      </c>
      <c r="D118" s="10" t="s">
        <v>204</v>
      </c>
      <c r="E118" s="72">
        <v>25000</v>
      </c>
    </row>
    <row r="119" spans="1:5" ht="12.75">
      <c r="A119" s="3"/>
      <c r="B119" s="3"/>
      <c r="C119" s="27"/>
      <c r="D119" s="39" t="s">
        <v>203</v>
      </c>
      <c r="E119" s="72"/>
    </row>
    <row r="120" spans="1:5" s="58" customFormat="1" ht="12.75">
      <c r="A120" s="59"/>
      <c r="B120" s="59">
        <v>75618</v>
      </c>
      <c r="C120" s="93"/>
      <c r="D120" s="98" t="s">
        <v>76</v>
      </c>
      <c r="E120" s="101">
        <f>SUM(E122:E125)</f>
        <v>1220000</v>
      </c>
    </row>
    <row r="121" ht="12.75">
      <c r="D121" s="8" t="s">
        <v>77</v>
      </c>
    </row>
    <row r="122" spans="3:5" ht="12.75">
      <c r="C122" s="28" t="s">
        <v>100</v>
      </c>
      <c r="D122" s="8" t="s">
        <v>50</v>
      </c>
      <c r="E122" s="69">
        <v>470000</v>
      </c>
    </row>
    <row r="123" spans="3:5" ht="12.75">
      <c r="C123" s="28" t="s">
        <v>101</v>
      </c>
      <c r="D123" s="8" t="s">
        <v>78</v>
      </c>
      <c r="E123" s="69">
        <v>600000</v>
      </c>
    </row>
    <row r="124" spans="1:5" ht="12.75">
      <c r="A124" s="42"/>
      <c r="B124" s="42"/>
      <c r="C124" s="34" t="s">
        <v>123</v>
      </c>
      <c r="D124" s="43" t="s">
        <v>144</v>
      </c>
      <c r="E124" s="73">
        <v>150000</v>
      </c>
    </row>
    <row r="125" ht="12.75">
      <c r="D125" s="8" t="s">
        <v>145</v>
      </c>
    </row>
    <row r="126" spans="1:5" s="58" customFormat="1" ht="12.75">
      <c r="A126" s="59"/>
      <c r="B126" s="59">
        <v>75619</v>
      </c>
      <c r="C126" s="93"/>
      <c r="D126" s="98" t="s">
        <v>283</v>
      </c>
      <c r="E126" s="101">
        <f>E127</f>
        <v>100000</v>
      </c>
    </row>
    <row r="127" spans="3:5" ht="12.75">
      <c r="C127" s="28" t="s">
        <v>284</v>
      </c>
      <c r="D127" s="8" t="s">
        <v>285</v>
      </c>
      <c r="E127" s="69">
        <v>100000</v>
      </c>
    </row>
    <row r="128" ht="12.75">
      <c r="D128" s="8" t="s">
        <v>286</v>
      </c>
    </row>
    <row r="129" spans="1:5" s="58" customFormat="1" ht="12.75">
      <c r="A129" s="89"/>
      <c r="B129" s="89">
        <v>75621</v>
      </c>
      <c r="C129" s="88"/>
      <c r="D129" s="99" t="s">
        <v>264</v>
      </c>
      <c r="E129" s="68">
        <f>SUM(E130:E131)</f>
        <v>26450737</v>
      </c>
    </row>
    <row r="130" spans="1:5" ht="12.75">
      <c r="A130" s="3"/>
      <c r="B130" s="3"/>
      <c r="C130" s="27" t="s">
        <v>102</v>
      </c>
      <c r="D130" s="11" t="s">
        <v>47</v>
      </c>
      <c r="E130" s="70">
        <v>24721198</v>
      </c>
    </row>
    <row r="131" spans="1:5" ht="12.75">
      <c r="A131" s="15"/>
      <c r="B131" s="15"/>
      <c r="C131" s="31" t="s">
        <v>103</v>
      </c>
      <c r="D131" s="36" t="s">
        <v>207</v>
      </c>
      <c r="E131" s="71">
        <v>1729539</v>
      </c>
    </row>
    <row r="132" spans="1:5" ht="12.75">
      <c r="A132" s="48">
        <v>758</v>
      </c>
      <c r="B132" s="48"/>
      <c r="C132" s="56"/>
      <c r="D132" s="97" t="s">
        <v>51</v>
      </c>
      <c r="E132" s="95">
        <f>E133+E136+E141</f>
        <v>19797612.47</v>
      </c>
    </row>
    <row r="133" spans="1:5" s="58" customFormat="1" ht="12.75">
      <c r="A133" s="59"/>
      <c r="B133" s="59">
        <v>75801</v>
      </c>
      <c r="C133" s="93"/>
      <c r="D133" s="98" t="s">
        <v>52</v>
      </c>
      <c r="E133" s="101">
        <f>E135</f>
        <v>19304189</v>
      </c>
    </row>
    <row r="134" ht="12.75">
      <c r="D134" s="8" t="s">
        <v>53</v>
      </c>
    </row>
    <row r="135" spans="3:5" ht="12.75">
      <c r="C135" s="28" t="s">
        <v>104</v>
      </c>
      <c r="D135" s="8" t="s">
        <v>54</v>
      </c>
      <c r="E135" s="69">
        <v>19304189</v>
      </c>
    </row>
    <row r="136" spans="1:5" s="58" customFormat="1" ht="12.75">
      <c r="A136" s="89"/>
      <c r="B136" s="89">
        <v>75814</v>
      </c>
      <c r="C136" s="88"/>
      <c r="D136" s="99" t="s">
        <v>55</v>
      </c>
      <c r="E136" s="68">
        <f>SUM(E137:E138)</f>
        <v>246993.47</v>
      </c>
    </row>
    <row r="137" spans="1:5" ht="12.75">
      <c r="A137" s="3"/>
      <c r="B137" s="3"/>
      <c r="C137" s="27" t="s">
        <v>90</v>
      </c>
      <c r="D137" s="11" t="s">
        <v>208</v>
      </c>
      <c r="E137" s="70">
        <v>10000</v>
      </c>
    </row>
    <row r="138" spans="1:5" ht="12.75">
      <c r="A138" s="3"/>
      <c r="B138" s="3"/>
      <c r="C138" s="27" t="s">
        <v>308</v>
      </c>
      <c r="D138" s="11" t="s">
        <v>309</v>
      </c>
      <c r="E138" s="70">
        <v>236993.47</v>
      </c>
    </row>
    <row r="139" spans="1:5" ht="12.75">
      <c r="A139" s="3"/>
      <c r="B139" s="3"/>
      <c r="C139" s="27"/>
      <c r="D139" s="11" t="s">
        <v>310</v>
      </c>
      <c r="E139" s="70"/>
    </row>
    <row r="140" spans="1:5" ht="12.75">
      <c r="A140" s="3"/>
      <c r="B140" s="3"/>
      <c r="C140" s="27"/>
      <c r="D140" s="11" t="s">
        <v>311</v>
      </c>
      <c r="E140" s="70"/>
    </row>
    <row r="141" spans="1:5" s="58" customFormat="1" ht="12.75">
      <c r="A141" s="89"/>
      <c r="B141" s="89">
        <v>75831</v>
      </c>
      <c r="C141" s="88"/>
      <c r="D141" s="99" t="s">
        <v>160</v>
      </c>
      <c r="E141" s="68">
        <f>E142</f>
        <v>246430</v>
      </c>
    </row>
    <row r="142" spans="1:5" ht="12.75">
      <c r="A142" s="15"/>
      <c r="B142" s="15"/>
      <c r="C142" s="31" t="s">
        <v>104</v>
      </c>
      <c r="D142" s="36" t="s">
        <v>54</v>
      </c>
      <c r="E142" s="71">
        <v>246430</v>
      </c>
    </row>
    <row r="143" spans="1:5" ht="12.75">
      <c r="A143" s="46">
        <v>801</v>
      </c>
      <c r="B143" s="46"/>
      <c r="C143" s="45"/>
      <c r="D143" s="54" t="s">
        <v>172</v>
      </c>
      <c r="E143" s="96">
        <f>E147+E144</f>
        <v>3037208</v>
      </c>
    </row>
    <row r="144" spans="1:5" s="58" customFormat="1" ht="12.75">
      <c r="A144" s="89"/>
      <c r="B144" s="89">
        <v>80101</v>
      </c>
      <c r="C144" s="88"/>
      <c r="D144" s="99" t="s">
        <v>319</v>
      </c>
      <c r="E144" s="68">
        <f>E145</f>
        <v>12000</v>
      </c>
    </row>
    <row r="145" spans="1:5" ht="12.75">
      <c r="A145" s="46"/>
      <c r="B145" s="46"/>
      <c r="C145" s="27" t="s">
        <v>111</v>
      </c>
      <c r="D145" s="11" t="s">
        <v>236</v>
      </c>
      <c r="E145" s="68">
        <v>12000</v>
      </c>
    </row>
    <row r="146" spans="1:5" ht="12.75">
      <c r="A146" s="46"/>
      <c r="B146" s="46"/>
      <c r="C146" s="27"/>
      <c r="D146" s="11" t="s">
        <v>112</v>
      </c>
      <c r="E146" s="68"/>
    </row>
    <row r="147" spans="1:5" s="58" customFormat="1" ht="12.75">
      <c r="A147" s="89"/>
      <c r="B147" s="89">
        <v>80104</v>
      </c>
      <c r="C147" s="88"/>
      <c r="D147" s="99" t="s">
        <v>176</v>
      </c>
      <c r="E147" s="68">
        <f>SUM(E148:E153)</f>
        <v>3025208</v>
      </c>
    </row>
    <row r="148" spans="1:5" ht="12.75">
      <c r="A148" s="3"/>
      <c r="B148" s="3"/>
      <c r="C148" s="28" t="s">
        <v>86</v>
      </c>
      <c r="D148" s="8" t="s">
        <v>40</v>
      </c>
      <c r="E148" s="70">
        <v>500000</v>
      </c>
    </row>
    <row r="149" spans="1:5" ht="12.75">
      <c r="A149" s="3"/>
      <c r="B149" s="3"/>
      <c r="C149" s="27" t="s">
        <v>111</v>
      </c>
      <c r="D149" s="11" t="s">
        <v>236</v>
      </c>
      <c r="E149" s="70">
        <v>1325208</v>
      </c>
    </row>
    <row r="150" spans="1:5" ht="12.75">
      <c r="A150" s="3"/>
      <c r="B150" s="3"/>
      <c r="C150" s="27"/>
      <c r="D150" s="11" t="s">
        <v>112</v>
      </c>
      <c r="E150" s="70"/>
    </row>
    <row r="151" spans="1:5" ht="12.75">
      <c r="A151" s="3"/>
      <c r="B151" s="3"/>
      <c r="C151" s="27" t="s">
        <v>179</v>
      </c>
      <c r="D151" s="11" t="s">
        <v>180</v>
      </c>
      <c r="E151" s="70">
        <v>1200000</v>
      </c>
    </row>
    <row r="152" spans="1:5" ht="12.75">
      <c r="A152" s="3"/>
      <c r="B152" s="3"/>
      <c r="C152" s="27"/>
      <c r="D152" s="11" t="s">
        <v>181</v>
      </c>
      <c r="E152" s="70"/>
    </row>
    <row r="153" spans="1:5" ht="12.75">
      <c r="A153" s="15"/>
      <c r="B153" s="15"/>
      <c r="C153" s="31"/>
      <c r="D153" s="36" t="s">
        <v>182</v>
      </c>
      <c r="E153" s="71"/>
    </row>
    <row r="154" spans="1:5" s="47" customFormat="1" ht="12.75">
      <c r="A154" s="46">
        <v>851</v>
      </c>
      <c r="B154" s="46"/>
      <c r="C154" s="45"/>
      <c r="D154" s="54" t="s">
        <v>297</v>
      </c>
      <c r="E154" s="96">
        <f>E155</f>
        <v>4000</v>
      </c>
    </row>
    <row r="155" spans="1:5" ht="12.75">
      <c r="A155" s="3"/>
      <c r="B155" s="3">
        <v>85195</v>
      </c>
      <c r="C155" s="27"/>
      <c r="D155" s="11" t="s">
        <v>298</v>
      </c>
      <c r="E155" s="70">
        <f>SUM(E156:E160)</f>
        <v>4000</v>
      </c>
    </row>
    <row r="156" spans="1:5" ht="12.75">
      <c r="A156" s="3"/>
      <c r="B156" s="3"/>
      <c r="C156" s="27" t="s">
        <v>105</v>
      </c>
      <c r="D156" s="11" t="s">
        <v>57</v>
      </c>
      <c r="E156" s="70">
        <v>2000</v>
      </c>
    </row>
    <row r="157" spans="1:5" ht="12.75">
      <c r="A157" s="3"/>
      <c r="B157" s="3"/>
      <c r="C157" s="27"/>
      <c r="D157" s="10" t="s">
        <v>58</v>
      </c>
      <c r="E157" s="70"/>
    </row>
    <row r="158" spans="1:5" ht="12.75">
      <c r="A158" s="3"/>
      <c r="B158" s="3"/>
      <c r="C158" s="27"/>
      <c r="D158" s="10" t="s">
        <v>59</v>
      </c>
      <c r="E158" s="70"/>
    </row>
    <row r="159" spans="1:5" ht="12.75">
      <c r="A159" s="3"/>
      <c r="B159" s="3"/>
      <c r="C159" s="27" t="s">
        <v>299</v>
      </c>
      <c r="D159" s="11" t="s">
        <v>269</v>
      </c>
      <c r="E159" s="70">
        <v>2000</v>
      </c>
    </row>
    <row r="160" spans="1:5" ht="12.75">
      <c r="A160" s="3"/>
      <c r="B160" s="3"/>
      <c r="C160" s="27"/>
      <c r="D160" s="11" t="s">
        <v>300</v>
      </c>
      <c r="E160" s="70"/>
    </row>
    <row r="161" spans="1:5" ht="12.75">
      <c r="A161" s="15"/>
      <c r="B161" s="15"/>
      <c r="C161" s="31"/>
      <c r="D161" s="36" t="s">
        <v>301</v>
      </c>
      <c r="E161" s="71"/>
    </row>
    <row r="162" spans="1:5" ht="12.75">
      <c r="A162" s="48">
        <v>852</v>
      </c>
      <c r="B162" s="48"/>
      <c r="C162" s="56"/>
      <c r="D162" s="97" t="s">
        <v>107</v>
      </c>
      <c r="E162" s="96">
        <f>E175+E186+E163+E170+E183+E192+E179+E206+E199+E202</f>
        <v>4238350.48</v>
      </c>
    </row>
    <row r="163" spans="1:5" s="58" customFormat="1" ht="12.75">
      <c r="A163" s="59"/>
      <c r="B163" s="59">
        <v>85203</v>
      </c>
      <c r="C163" s="93"/>
      <c r="D163" s="98" t="s">
        <v>79</v>
      </c>
      <c r="E163" s="68">
        <f>SUM(E164:E169)</f>
        <v>465660</v>
      </c>
    </row>
    <row r="164" spans="3:5" ht="12.75">
      <c r="C164" s="28" t="s">
        <v>105</v>
      </c>
      <c r="D164" s="8" t="s">
        <v>57</v>
      </c>
      <c r="E164" s="70">
        <v>465600</v>
      </c>
    </row>
    <row r="165" spans="4:5" ht="12.75">
      <c r="D165" s="8" t="s">
        <v>58</v>
      </c>
      <c r="E165" s="70"/>
    </row>
    <row r="166" spans="4:5" ht="12.75">
      <c r="D166" s="8" t="s">
        <v>59</v>
      </c>
      <c r="E166" s="70"/>
    </row>
    <row r="167" spans="3:5" ht="12.75">
      <c r="C167" s="27" t="s">
        <v>114</v>
      </c>
      <c r="D167" s="11" t="s">
        <v>115</v>
      </c>
      <c r="E167" s="70">
        <v>60</v>
      </c>
    </row>
    <row r="168" spans="1:5" ht="12.75">
      <c r="A168" s="3"/>
      <c r="B168" s="3"/>
      <c r="C168" s="27"/>
      <c r="D168" s="11" t="s">
        <v>162</v>
      </c>
      <c r="E168" s="70"/>
    </row>
    <row r="169" spans="1:5" ht="12.75">
      <c r="A169" s="3"/>
      <c r="B169" s="3"/>
      <c r="C169" s="27"/>
      <c r="D169" s="11" t="s">
        <v>116</v>
      </c>
      <c r="E169" s="70"/>
    </row>
    <row r="170" spans="2:5" s="58" customFormat="1" ht="12.75">
      <c r="B170" s="59">
        <v>85213</v>
      </c>
      <c r="C170" s="93"/>
      <c r="D170" s="98" t="s">
        <v>66</v>
      </c>
      <c r="E170" s="68">
        <f>SUM(E173:E174)</f>
        <v>64800</v>
      </c>
    </row>
    <row r="171" spans="1:5" ht="12.75">
      <c r="A171"/>
      <c r="D171" s="8" t="s">
        <v>247</v>
      </c>
      <c r="E171" s="70"/>
    </row>
    <row r="172" spans="1:5" ht="12.75">
      <c r="A172"/>
      <c r="D172" s="8" t="s">
        <v>248</v>
      </c>
      <c r="E172" s="70"/>
    </row>
    <row r="173" spans="3:5" ht="12.75">
      <c r="C173" s="27" t="s">
        <v>111</v>
      </c>
      <c r="D173" s="11" t="s">
        <v>236</v>
      </c>
      <c r="E173" s="70">
        <v>64800</v>
      </c>
    </row>
    <row r="174" spans="3:5" ht="12.75">
      <c r="C174" s="27"/>
      <c r="D174" s="11" t="s">
        <v>112</v>
      </c>
      <c r="E174" s="70"/>
    </row>
    <row r="175" spans="1:5" s="58" customFormat="1" ht="12.75">
      <c r="A175" s="89"/>
      <c r="B175" s="59">
        <v>85214</v>
      </c>
      <c r="C175" s="93"/>
      <c r="D175" s="98" t="s">
        <v>249</v>
      </c>
      <c r="E175" s="68">
        <f>SUM(E177:E178)</f>
        <v>410000</v>
      </c>
    </row>
    <row r="176" spans="1:5" ht="12.75">
      <c r="A176" s="3"/>
      <c r="D176" s="8" t="s">
        <v>129</v>
      </c>
      <c r="E176" s="70"/>
    </row>
    <row r="177" spans="1:5" ht="12.75">
      <c r="A177" s="3"/>
      <c r="B177" s="3"/>
      <c r="C177" s="27" t="s">
        <v>111</v>
      </c>
      <c r="D177" s="11" t="s">
        <v>236</v>
      </c>
      <c r="E177" s="70">
        <v>410000</v>
      </c>
    </row>
    <row r="178" spans="1:5" ht="12" customHeight="1">
      <c r="A178" s="3"/>
      <c r="B178" s="3"/>
      <c r="C178" s="27"/>
      <c r="D178" s="11" t="s">
        <v>112</v>
      </c>
      <c r="E178" s="70"/>
    </row>
    <row r="179" spans="1:5" s="58" customFormat="1" ht="12.75">
      <c r="A179" s="89"/>
      <c r="B179" s="89">
        <v>85215</v>
      </c>
      <c r="C179" s="88"/>
      <c r="D179" s="99" t="s">
        <v>291</v>
      </c>
      <c r="E179" s="68">
        <f>E180</f>
        <v>1750</v>
      </c>
    </row>
    <row r="180" spans="1:5" ht="12.75">
      <c r="A180" s="3"/>
      <c r="B180" s="3"/>
      <c r="C180" s="28" t="s">
        <v>105</v>
      </c>
      <c r="D180" s="8" t="s">
        <v>57</v>
      </c>
      <c r="E180" s="70">
        <v>1750</v>
      </c>
    </row>
    <row r="181" spans="1:5" ht="12.75">
      <c r="A181" s="3"/>
      <c r="B181" s="3"/>
      <c r="D181" s="8" t="s">
        <v>58</v>
      </c>
      <c r="E181" s="70"/>
    </row>
    <row r="182" spans="1:5" ht="12.75">
      <c r="A182" s="3"/>
      <c r="B182" s="3"/>
      <c r="D182" s="8" t="s">
        <v>59</v>
      </c>
      <c r="E182" s="70"/>
    </row>
    <row r="183" spans="1:5" s="58" customFormat="1" ht="12.75">
      <c r="A183" s="89"/>
      <c r="B183" s="89">
        <v>85216</v>
      </c>
      <c r="C183" s="88"/>
      <c r="D183" s="99" t="s">
        <v>159</v>
      </c>
      <c r="E183" s="68">
        <f>SUM(E184:E185)</f>
        <v>616667</v>
      </c>
    </row>
    <row r="184" spans="1:5" ht="12.75">
      <c r="A184" s="3"/>
      <c r="B184" s="3"/>
      <c r="C184" s="27" t="s">
        <v>111</v>
      </c>
      <c r="D184" s="11" t="s">
        <v>236</v>
      </c>
      <c r="E184" s="70">
        <v>616667</v>
      </c>
    </row>
    <row r="185" spans="1:5" ht="12.75">
      <c r="A185" s="3"/>
      <c r="B185" s="3"/>
      <c r="C185" s="27"/>
      <c r="D185" s="11" t="s">
        <v>112</v>
      </c>
      <c r="E185" s="70"/>
    </row>
    <row r="186" spans="1:5" s="58" customFormat="1" ht="12.75">
      <c r="A186" s="89"/>
      <c r="B186" s="89">
        <v>85219</v>
      </c>
      <c r="C186" s="88"/>
      <c r="D186" s="99" t="s">
        <v>31</v>
      </c>
      <c r="E186" s="68">
        <f>SUM(E187:E190)</f>
        <v>196193</v>
      </c>
    </row>
    <row r="187" spans="1:5" ht="12.75">
      <c r="A187" s="3"/>
      <c r="B187" s="3"/>
      <c r="C187" s="28" t="s">
        <v>105</v>
      </c>
      <c r="D187" s="8" t="s">
        <v>57</v>
      </c>
      <c r="E187" s="70">
        <v>6000</v>
      </c>
    </row>
    <row r="188" spans="1:5" ht="12.75">
      <c r="A188" s="3"/>
      <c r="B188" s="3"/>
      <c r="D188" s="8" t="s">
        <v>58</v>
      </c>
      <c r="E188" s="70"/>
    </row>
    <row r="189" spans="1:5" ht="12.75">
      <c r="A189" s="3"/>
      <c r="B189" s="3"/>
      <c r="D189" s="8" t="s">
        <v>59</v>
      </c>
      <c r="E189" s="70"/>
    </row>
    <row r="190" spans="1:5" ht="12.75">
      <c r="A190" s="3"/>
      <c r="B190" s="3"/>
      <c r="C190" s="27" t="s">
        <v>111</v>
      </c>
      <c r="D190" s="11" t="s">
        <v>236</v>
      </c>
      <c r="E190" s="70">
        <v>190193</v>
      </c>
    </row>
    <row r="191" spans="1:5" ht="12.75">
      <c r="A191" s="3"/>
      <c r="B191" s="3"/>
      <c r="C191" s="27"/>
      <c r="D191" s="11" t="s">
        <v>112</v>
      </c>
      <c r="E191" s="70"/>
    </row>
    <row r="192" spans="1:5" s="58" customFormat="1" ht="12.75">
      <c r="A192" s="89"/>
      <c r="B192" s="89">
        <v>85228</v>
      </c>
      <c r="C192" s="88"/>
      <c r="D192" s="99" t="s">
        <v>175</v>
      </c>
      <c r="E192" s="68">
        <f>SUM(E193:E197)</f>
        <v>183500</v>
      </c>
    </row>
    <row r="193" spans="1:5" ht="12.75">
      <c r="A193" s="3"/>
      <c r="B193" s="3"/>
      <c r="C193" s="28" t="s">
        <v>105</v>
      </c>
      <c r="D193" s="8" t="s">
        <v>57</v>
      </c>
      <c r="E193" s="70">
        <v>183000</v>
      </c>
    </row>
    <row r="194" spans="1:5" ht="12.75">
      <c r="A194" s="3"/>
      <c r="B194" s="3"/>
      <c r="C194" s="27"/>
      <c r="D194" s="11" t="s">
        <v>58</v>
      </c>
      <c r="E194" s="70"/>
    </row>
    <row r="195" spans="1:5" ht="12.75">
      <c r="A195" s="3"/>
      <c r="B195" s="3"/>
      <c r="C195" s="27"/>
      <c r="D195" s="11" t="s">
        <v>59</v>
      </c>
      <c r="E195" s="70"/>
    </row>
    <row r="196" spans="1:5" ht="12.75">
      <c r="A196" s="3"/>
      <c r="B196" s="3"/>
      <c r="C196" s="27" t="s">
        <v>114</v>
      </c>
      <c r="D196" s="11" t="s">
        <v>115</v>
      </c>
      <c r="E196" s="70">
        <v>500</v>
      </c>
    </row>
    <row r="197" spans="1:5" ht="12.75">
      <c r="A197" s="3"/>
      <c r="B197" s="3"/>
      <c r="C197" s="27"/>
      <c r="D197" s="11" t="s">
        <v>162</v>
      </c>
      <c r="E197" s="70"/>
    </row>
    <row r="198" spans="1:5" ht="12.75">
      <c r="A198" s="3"/>
      <c r="B198" s="3"/>
      <c r="C198" s="27"/>
      <c r="D198" s="11" t="s">
        <v>116</v>
      </c>
      <c r="E198" s="70"/>
    </row>
    <row r="199" spans="1:5" ht="12.75">
      <c r="A199" s="3"/>
      <c r="B199" s="3">
        <v>85230</v>
      </c>
      <c r="C199" s="27"/>
      <c r="D199" s="11" t="s">
        <v>228</v>
      </c>
      <c r="E199" s="70">
        <f>E200</f>
        <v>102459.75</v>
      </c>
    </row>
    <row r="200" spans="1:5" ht="12.75">
      <c r="A200" s="3"/>
      <c r="B200" s="3"/>
      <c r="C200" s="27" t="s">
        <v>111</v>
      </c>
      <c r="D200" s="11" t="s">
        <v>236</v>
      </c>
      <c r="E200" s="70">
        <v>102459.75</v>
      </c>
    </row>
    <row r="201" spans="1:5" ht="12.75">
      <c r="A201" s="3"/>
      <c r="B201" s="3"/>
      <c r="C201" s="27"/>
      <c r="D201" s="11" t="s">
        <v>112</v>
      </c>
      <c r="E201" s="70"/>
    </row>
    <row r="202" spans="1:5" ht="12.75">
      <c r="A202" s="3"/>
      <c r="B202" s="3">
        <v>85278</v>
      </c>
      <c r="C202" s="27"/>
      <c r="D202" s="11" t="s">
        <v>316</v>
      </c>
      <c r="E202" s="70">
        <f>E203</f>
        <v>71525</v>
      </c>
    </row>
    <row r="203" spans="1:5" ht="12.75">
      <c r="A203" s="3"/>
      <c r="B203" s="3"/>
      <c r="C203" s="28" t="s">
        <v>105</v>
      </c>
      <c r="D203" s="8" t="s">
        <v>57</v>
      </c>
      <c r="E203" s="70">
        <v>71525</v>
      </c>
    </row>
    <row r="204" spans="1:5" ht="12.75">
      <c r="A204" s="3"/>
      <c r="B204" s="3"/>
      <c r="C204" s="27"/>
      <c r="D204" s="11" t="s">
        <v>58</v>
      </c>
      <c r="E204" s="70"/>
    </row>
    <row r="205" spans="1:5" ht="12.75">
      <c r="A205" s="3"/>
      <c r="B205" s="3"/>
      <c r="C205" s="27"/>
      <c r="D205" s="11" t="s">
        <v>59</v>
      </c>
      <c r="E205" s="70"/>
    </row>
    <row r="206" spans="1:5" s="58" customFormat="1" ht="12.75">
      <c r="A206" s="89"/>
      <c r="B206" s="89">
        <v>85295</v>
      </c>
      <c r="C206" s="88"/>
      <c r="D206" s="99" t="s">
        <v>298</v>
      </c>
      <c r="E206" s="68">
        <f>SUM(E207:E214)</f>
        <v>2125795.73</v>
      </c>
    </row>
    <row r="207" spans="1:5" s="58" customFormat="1" ht="12.75">
      <c r="A207" s="89"/>
      <c r="B207" s="89"/>
      <c r="C207" s="28" t="s">
        <v>105</v>
      </c>
      <c r="D207" s="8" t="s">
        <v>57</v>
      </c>
      <c r="E207" s="68">
        <v>1310095.73</v>
      </c>
    </row>
    <row r="208" spans="1:5" s="58" customFormat="1" ht="12.75">
      <c r="A208" s="89"/>
      <c r="B208" s="89"/>
      <c r="C208" s="28"/>
      <c r="D208" s="8" t="s">
        <v>58</v>
      </c>
      <c r="E208" s="68"/>
    </row>
    <row r="209" spans="1:5" s="58" customFormat="1" ht="12.75">
      <c r="A209" s="89"/>
      <c r="B209" s="89"/>
      <c r="C209" s="28"/>
      <c r="D209" s="8" t="s">
        <v>59</v>
      </c>
      <c r="E209" s="68"/>
    </row>
    <row r="210" spans="1:5" ht="12.75">
      <c r="A210" s="3"/>
      <c r="B210" s="3"/>
      <c r="C210" s="27" t="s">
        <v>299</v>
      </c>
      <c r="D210" s="11" t="s">
        <v>269</v>
      </c>
      <c r="E210" s="70">
        <v>30000</v>
      </c>
    </row>
    <row r="211" spans="1:5" ht="12.75">
      <c r="A211" s="3"/>
      <c r="B211" s="3"/>
      <c r="C211" s="27"/>
      <c r="D211" s="11" t="s">
        <v>300</v>
      </c>
      <c r="E211" s="70"/>
    </row>
    <row r="212" spans="1:5" ht="12.75">
      <c r="A212" s="3"/>
      <c r="B212" s="3"/>
      <c r="C212" s="27"/>
      <c r="D212" s="11" t="s">
        <v>301</v>
      </c>
      <c r="E212" s="70"/>
    </row>
    <row r="213" spans="1:5" ht="12.75">
      <c r="A213" s="3"/>
      <c r="B213" s="3"/>
      <c r="C213" s="27" t="s">
        <v>308</v>
      </c>
      <c r="D213" s="11" t="s">
        <v>309</v>
      </c>
      <c r="E213" s="70">
        <v>785700</v>
      </c>
    </row>
    <row r="214" spans="1:5" ht="12.75">
      <c r="A214" s="3"/>
      <c r="B214" s="3"/>
      <c r="C214" s="27"/>
      <c r="D214" s="11" t="s">
        <v>310</v>
      </c>
      <c r="E214" s="70"/>
    </row>
    <row r="215" spans="1:5" ht="12.75">
      <c r="A215" s="15"/>
      <c r="B215" s="15"/>
      <c r="C215" s="31"/>
      <c r="D215" s="36" t="s">
        <v>311</v>
      </c>
      <c r="E215" s="71"/>
    </row>
    <row r="216" spans="1:5" s="47" customFormat="1" ht="12.75">
      <c r="A216" s="46">
        <v>853</v>
      </c>
      <c r="B216" s="46"/>
      <c r="C216" s="45"/>
      <c r="D216" s="54" t="s">
        <v>320</v>
      </c>
      <c r="E216" s="96">
        <f>E217</f>
        <v>298160</v>
      </c>
    </row>
    <row r="217" spans="1:5" ht="12.75">
      <c r="A217" s="3"/>
      <c r="B217" s="3">
        <v>85395</v>
      </c>
      <c r="C217" s="27"/>
      <c r="D217" s="11" t="s">
        <v>298</v>
      </c>
      <c r="E217" s="70">
        <f>E218</f>
        <v>298160</v>
      </c>
    </row>
    <row r="218" spans="1:5" ht="12.75">
      <c r="A218" s="15"/>
      <c r="B218" s="15"/>
      <c r="C218" s="31" t="s">
        <v>91</v>
      </c>
      <c r="D218" s="36" t="s">
        <v>65</v>
      </c>
      <c r="E218" s="71">
        <v>298160</v>
      </c>
    </row>
    <row r="219" spans="1:5" s="47" customFormat="1" ht="12.75">
      <c r="A219" s="46">
        <v>854</v>
      </c>
      <c r="B219" s="46"/>
      <c r="C219" s="45"/>
      <c r="D219" s="54" t="s">
        <v>297</v>
      </c>
      <c r="E219" s="96">
        <f>E220</f>
        <v>13600</v>
      </c>
    </row>
    <row r="220" spans="1:5" ht="12.75">
      <c r="A220" s="3"/>
      <c r="B220" s="3">
        <v>85415</v>
      </c>
      <c r="C220" s="27"/>
      <c r="D220" s="11" t="s">
        <v>225</v>
      </c>
      <c r="E220" s="70">
        <f>E221</f>
        <v>13600</v>
      </c>
    </row>
    <row r="221" spans="1:5" ht="12.75">
      <c r="A221" s="3"/>
      <c r="B221" s="3"/>
      <c r="C221" s="27" t="s">
        <v>111</v>
      </c>
      <c r="D221" s="11" t="s">
        <v>236</v>
      </c>
      <c r="E221" s="70">
        <v>13600</v>
      </c>
    </row>
    <row r="222" spans="1:5" ht="12.75">
      <c r="A222" s="15"/>
      <c r="B222" s="15"/>
      <c r="C222" s="31"/>
      <c r="D222" s="36" t="s">
        <v>112</v>
      </c>
      <c r="E222" s="71"/>
    </row>
    <row r="223" spans="1:5" ht="12.75">
      <c r="A223" s="46">
        <v>855</v>
      </c>
      <c r="B223" s="46"/>
      <c r="C223" s="45"/>
      <c r="D223" s="54" t="s">
        <v>223</v>
      </c>
      <c r="E223" s="96">
        <f>E224+E238+I248+E262+E270+E258</f>
        <v>17951963</v>
      </c>
    </row>
    <row r="224" spans="1:5" s="58" customFormat="1" ht="12.75">
      <c r="A224" s="89"/>
      <c r="B224" s="59">
        <v>85501</v>
      </c>
      <c r="C224" s="88"/>
      <c r="D224" s="92" t="s">
        <v>216</v>
      </c>
      <c r="E224" s="68">
        <f>SUM(E225:E234)</f>
        <v>10137159</v>
      </c>
    </row>
    <row r="225" spans="1:5" ht="12.75">
      <c r="A225" s="3"/>
      <c r="C225" s="28" t="s">
        <v>161</v>
      </c>
      <c r="D225" s="8" t="s">
        <v>210</v>
      </c>
      <c r="E225" s="70">
        <v>5100</v>
      </c>
    </row>
    <row r="226" spans="1:5" ht="12.75">
      <c r="A226" s="3"/>
      <c r="D226" s="8" t="s">
        <v>209</v>
      </c>
      <c r="E226" s="70"/>
    </row>
    <row r="227" spans="1:5" ht="12.75">
      <c r="A227" s="3"/>
      <c r="D227" s="8" t="s">
        <v>167</v>
      </c>
      <c r="E227" s="70"/>
    </row>
    <row r="228" spans="1:5" ht="12.75">
      <c r="A228" s="3"/>
      <c r="D228" s="8" t="s">
        <v>168</v>
      </c>
      <c r="E228" s="70"/>
    </row>
    <row r="229" spans="1:5" ht="12.75">
      <c r="A229" s="3"/>
      <c r="B229" s="3"/>
      <c r="C229" s="27" t="s">
        <v>217</v>
      </c>
      <c r="D229" s="92" t="s">
        <v>218</v>
      </c>
      <c r="E229" s="70">
        <v>10102159</v>
      </c>
    </row>
    <row r="230" spans="1:5" ht="12.75">
      <c r="A230" s="3"/>
      <c r="B230" s="3"/>
      <c r="C230" s="88"/>
      <c r="D230" s="92" t="s">
        <v>219</v>
      </c>
      <c r="E230" s="70"/>
    </row>
    <row r="231" spans="1:5" ht="12.75">
      <c r="A231" s="3"/>
      <c r="B231" s="3"/>
      <c r="C231" s="88"/>
      <c r="D231" s="92" t="s">
        <v>220</v>
      </c>
      <c r="E231" s="70"/>
    </row>
    <row r="232" spans="1:5" ht="12.75">
      <c r="A232" s="3"/>
      <c r="B232" s="3"/>
      <c r="C232" s="88"/>
      <c r="D232" s="92" t="s">
        <v>222</v>
      </c>
      <c r="E232" s="70"/>
    </row>
    <row r="233" spans="1:5" ht="12.75">
      <c r="A233" s="3"/>
      <c r="B233" s="3"/>
      <c r="C233" s="27"/>
      <c r="D233" s="11" t="s">
        <v>221</v>
      </c>
      <c r="E233" s="70"/>
    </row>
    <row r="234" spans="1:5" ht="12.75">
      <c r="A234" s="3"/>
      <c r="B234" s="3"/>
      <c r="C234" s="27" t="s">
        <v>163</v>
      </c>
      <c r="D234" s="11" t="s">
        <v>265</v>
      </c>
      <c r="E234" s="70">
        <v>29900</v>
      </c>
    </row>
    <row r="235" spans="1:5" ht="12.75">
      <c r="A235" s="3"/>
      <c r="B235" s="3"/>
      <c r="C235" s="27"/>
      <c r="D235" s="11" t="s">
        <v>266</v>
      </c>
      <c r="E235" s="70"/>
    </row>
    <row r="236" spans="1:5" ht="12.75">
      <c r="A236" s="3"/>
      <c r="B236" s="3"/>
      <c r="C236" s="27"/>
      <c r="D236" s="11" t="s">
        <v>267</v>
      </c>
      <c r="E236" s="70"/>
    </row>
    <row r="237" spans="1:5" ht="12.75">
      <c r="A237" s="3"/>
      <c r="B237" s="3"/>
      <c r="C237" s="27"/>
      <c r="D237" s="11" t="s">
        <v>268</v>
      </c>
      <c r="E237" s="70"/>
    </row>
    <row r="238" spans="1:5" s="58" customFormat="1" ht="12.75">
      <c r="A238" s="89"/>
      <c r="B238" s="89">
        <v>85502</v>
      </c>
      <c r="C238" s="88"/>
      <c r="D238" s="98" t="s">
        <v>152</v>
      </c>
      <c r="E238" s="68">
        <f>SUM(E241:E254)</f>
        <v>7682870</v>
      </c>
    </row>
    <row r="239" spans="1:5" ht="12.75">
      <c r="A239" s="3"/>
      <c r="B239" s="3"/>
      <c r="C239" s="27"/>
      <c r="D239" s="8" t="s">
        <v>153</v>
      </c>
      <c r="E239" s="70"/>
    </row>
    <row r="240" spans="1:5" ht="12.75">
      <c r="A240" s="3"/>
      <c r="B240" s="3"/>
      <c r="C240" s="27"/>
      <c r="D240" s="8" t="s">
        <v>154</v>
      </c>
      <c r="E240" s="70"/>
    </row>
    <row r="241" spans="1:5" ht="12.75">
      <c r="A241" s="3"/>
      <c r="B241" s="3"/>
      <c r="C241" s="28" t="s">
        <v>161</v>
      </c>
      <c r="D241" s="8" t="s">
        <v>210</v>
      </c>
      <c r="E241" s="70">
        <v>15000</v>
      </c>
    </row>
    <row r="242" spans="1:5" ht="12.75">
      <c r="A242" s="3"/>
      <c r="B242" s="3"/>
      <c r="D242" s="8" t="s">
        <v>209</v>
      </c>
      <c r="E242" s="70"/>
    </row>
    <row r="243" spans="1:5" ht="12.75">
      <c r="A243" s="3"/>
      <c r="B243" s="3"/>
      <c r="D243" s="8" t="s">
        <v>167</v>
      </c>
      <c r="E243" s="70"/>
    </row>
    <row r="244" spans="1:5" ht="12.75">
      <c r="A244" s="3"/>
      <c r="B244" s="3"/>
      <c r="D244" s="8" t="s">
        <v>168</v>
      </c>
      <c r="E244" s="70"/>
    </row>
    <row r="245" spans="1:5" ht="12.75">
      <c r="A245" s="3"/>
      <c r="B245" s="3"/>
      <c r="C245" s="28" t="s">
        <v>105</v>
      </c>
      <c r="D245" s="8" t="s">
        <v>57</v>
      </c>
      <c r="E245" s="70">
        <v>7470240</v>
      </c>
    </row>
    <row r="246" spans="1:5" ht="12.75">
      <c r="A246" s="3"/>
      <c r="B246" s="3"/>
      <c r="D246" s="8" t="s">
        <v>58</v>
      </c>
      <c r="E246" s="70"/>
    </row>
    <row r="247" spans="1:5" ht="12.75">
      <c r="A247" s="3"/>
      <c r="B247" s="3"/>
      <c r="D247" s="8" t="s">
        <v>59</v>
      </c>
      <c r="E247" s="70"/>
    </row>
    <row r="248" spans="1:5" ht="12.75">
      <c r="A248" s="3"/>
      <c r="B248" s="3"/>
      <c r="C248" s="27" t="s">
        <v>114</v>
      </c>
      <c r="D248" s="11" t="s">
        <v>115</v>
      </c>
      <c r="E248" s="70">
        <v>100000</v>
      </c>
    </row>
    <row r="249" spans="1:5" ht="12.75">
      <c r="A249" s="3"/>
      <c r="B249" s="3"/>
      <c r="C249" s="27"/>
      <c r="D249" s="11" t="s">
        <v>162</v>
      </c>
      <c r="E249" s="70"/>
    </row>
    <row r="250" spans="1:5" ht="12.75">
      <c r="A250" s="3"/>
      <c r="B250" s="3"/>
      <c r="C250" s="27"/>
      <c r="D250" s="11" t="s">
        <v>116</v>
      </c>
      <c r="E250" s="70"/>
    </row>
    <row r="251" spans="1:5" ht="12.75">
      <c r="A251" s="3"/>
      <c r="B251" s="3"/>
      <c r="C251" s="27" t="s">
        <v>308</v>
      </c>
      <c r="D251" s="11" t="s">
        <v>309</v>
      </c>
      <c r="E251" s="70">
        <v>49630</v>
      </c>
    </row>
    <row r="252" spans="1:5" ht="12.75">
      <c r="A252" s="3"/>
      <c r="B252" s="3"/>
      <c r="C252" s="27"/>
      <c r="D252" s="11" t="s">
        <v>310</v>
      </c>
      <c r="E252" s="70"/>
    </row>
    <row r="253" spans="1:5" ht="12.75">
      <c r="A253" s="3"/>
      <c r="B253" s="3"/>
      <c r="C253" s="27"/>
      <c r="D253" s="11" t="s">
        <v>311</v>
      </c>
      <c r="E253" s="70"/>
    </row>
    <row r="254" spans="1:5" ht="12.75">
      <c r="A254" s="3"/>
      <c r="B254" s="3"/>
      <c r="C254" s="27" t="s">
        <v>163</v>
      </c>
      <c r="D254" s="11" t="s">
        <v>169</v>
      </c>
      <c r="E254" s="70">
        <v>48000</v>
      </c>
    </row>
    <row r="255" spans="1:5" ht="12.75">
      <c r="A255" s="3"/>
      <c r="B255" s="3"/>
      <c r="C255" s="27"/>
      <c r="D255" s="11" t="s">
        <v>170</v>
      </c>
      <c r="E255" s="70"/>
    </row>
    <row r="256" spans="1:5" ht="12.75">
      <c r="A256" s="3"/>
      <c r="B256" s="3"/>
      <c r="C256" s="27"/>
      <c r="D256" s="11" t="s">
        <v>244</v>
      </c>
      <c r="E256" s="70"/>
    </row>
    <row r="257" spans="1:5" ht="12.75">
      <c r="A257" s="3"/>
      <c r="B257" s="3"/>
      <c r="C257" s="27"/>
      <c r="D257" s="11" t="s">
        <v>238</v>
      </c>
      <c r="E257" s="70"/>
    </row>
    <row r="258" spans="1:5" ht="12.75">
      <c r="A258" s="3"/>
      <c r="B258" s="3">
        <v>85503</v>
      </c>
      <c r="C258" s="27"/>
      <c r="D258" s="11" t="s">
        <v>226</v>
      </c>
      <c r="E258" s="70">
        <f>E259</f>
        <v>750</v>
      </c>
    </row>
    <row r="259" spans="1:5" ht="12.75">
      <c r="A259" s="3"/>
      <c r="B259" s="3"/>
      <c r="C259" s="28" t="s">
        <v>105</v>
      </c>
      <c r="D259" s="8" t="s">
        <v>57</v>
      </c>
      <c r="E259" s="70">
        <v>750</v>
      </c>
    </row>
    <row r="260" spans="1:5" ht="12.75">
      <c r="A260" s="3"/>
      <c r="B260" s="3"/>
      <c r="D260" s="8" t="s">
        <v>58</v>
      </c>
      <c r="E260" s="70"/>
    </row>
    <row r="261" spans="1:5" ht="12.75">
      <c r="A261" s="3"/>
      <c r="B261" s="3"/>
      <c r="D261" s="8" t="s">
        <v>59</v>
      </c>
      <c r="E261" s="70"/>
    </row>
    <row r="262" spans="1:5" s="58" customFormat="1" ht="12.75">
      <c r="A262" s="89"/>
      <c r="B262" s="89">
        <v>85513</v>
      </c>
      <c r="C262" s="88"/>
      <c r="D262" s="99" t="s">
        <v>239</v>
      </c>
      <c r="E262" s="68">
        <f>E267</f>
        <v>81184</v>
      </c>
    </row>
    <row r="263" spans="1:5" ht="12.75">
      <c r="A263" s="3"/>
      <c r="B263" s="3"/>
      <c r="C263" s="27"/>
      <c r="D263" s="11" t="s">
        <v>240</v>
      </c>
      <c r="E263" s="70"/>
    </row>
    <row r="264" spans="1:5" ht="12.75">
      <c r="A264" s="3"/>
      <c r="B264" s="3"/>
      <c r="C264" s="27"/>
      <c r="D264" s="11" t="s">
        <v>241</v>
      </c>
      <c r="E264" s="70"/>
    </row>
    <row r="265" spans="1:5" ht="12.75">
      <c r="A265" s="3"/>
      <c r="B265" s="3"/>
      <c r="C265" s="27"/>
      <c r="D265" s="11" t="s">
        <v>242</v>
      </c>
      <c r="E265" s="70"/>
    </row>
    <row r="266" spans="1:5" ht="12.75">
      <c r="A266" s="3"/>
      <c r="B266" s="3"/>
      <c r="C266" s="27"/>
      <c r="D266" s="11" t="s">
        <v>243</v>
      </c>
      <c r="E266" s="70"/>
    </row>
    <row r="267" spans="1:5" ht="12.75">
      <c r="A267" s="3"/>
      <c r="B267" s="3"/>
      <c r="C267" s="28" t="s">
        <v>105</v>
      </c>
      <c r="D267" s="8" t="s">
        <v>57</v>
      </c>
      <c r="E267" s="70">
        <v>81184</v>
      </c>
    </row>
    <row r="268" spans="1:5" ht="12.75">
      <c r="A268" s="3"/>
      <c r="B268" s="3"/>
      <c r="C268" s="27"/>
      <c r="D268" s="11" t="s">
        <v>58</v>
      </c>
      <c r="E268" s="70"/>
    </row>
    <row r="269" spans="1:5" ht="12.75">
      <c r="A269" s="3"/>
      <c r="B269" s="3"/>
      <c r="C269" s="27"/>
      <c r="D269" s="11" t="s">
        <v>59</v>
      </c>
      <c r="E269" s="70"/>
    </row>
    <row r="270" spans="1:5" s="58" customFormat="1" ht="12.75">
      <c r="A270" s="89"/>
      <c r="B270" s="89">
        <v>85516</v>
      </c>
      <c r="C270" s="88"/>
      <c r="D270" s="99" t="s">
        <v>251</v>
      </c>
      <c r="E270" s="68">
        <f>E271</f>
        <v>50000</v>
      </c>
    </row>
    <row r="271" spans="1:5" ht="12.75">
      <c r="A271" s="3"/>
      <c r="B271" s="3"/>
      <c r="C271" s="27" t="s">
        <v>179</v>
      </c>
      <c r="D271" s="11" t="s">
        <v>180</v>
      </c>
      <c r="E271" s="70">
        <v>50000</v>
      </c>
    </row>
    <row r="272" spans="1:5" ht="12.75">
      <c r="A272" s="3"/>
      <c r="B272" s="3"/>
      <c r="C272" s="27"/>
      <c r="D272" s="11" t="s">
        <v>181</v>
      </c>
      <c r="E272" s="70"/>
    </row>
    <row r="273" spans="1:5" ht="12.75">
      <c r="A273" s="15"/>
      <c r="B273" s="15"/>
      <c r="C273" s="31"/>
      <c r="D273" s="36" t="s">
        <v>182</v>
      </c>
      <c r="E273" s="71"/>
    </row>
    <row r="274" spans="1:5" ht="12.75">
      <c r="A274" s="3">
        <v>900</v>
      </c>
      <c r="B274" s="46"/>
      <c r="C274" s="45"/>
      <c r="D274" s="54" t="s">
        <v>164</v>
      </c>
      <c r="E274" s="96">
        <f>E295+E275+E280+E291+E298</f>
        <v>17472400</v>
      </c>
    </row>
    <row r="275" spans="1:5" s="58" customFormat="1" ht="12.75">
      <c r="A275" s="89"/>
      <c r="B275" s="89">
        <v>90002</v>
      </c>
      <c r="C275" s="88"/>
      <c r="D275" s="99" t="s">
        <v>211</v>
      </c>
      <c r="E275" s="68">
        <f>SUM(E276:E278)</f>
        <v>7604000</v>
      </c>
    </row>
    <row r="276" spans="1:5" ht="12.75">
      <c r="A276" s="3"/>
      <c r="B276" s="3"/>
      <c r="C276" s="34" t="s">
        <v>123</v>
      </c>
      <c r="D276" s="43" t="s">
        <v>144</v>
      </c>
      <c r="E276" s="70">
        <v>7600000</v>
      </c>
    </row>
    <row r="277" spans="1:5" ht="12.75">
      <c r="A277" s="3"/>
      <c r="B277" s="3"/>
      <c r="C277" s="27"/>
      <c r="D277" s="11" t="s">
        <v>145</v>
      </c>
      <c r="E277" s="70"/>
    </row>
    <row r="278" spans="1:5" ht="12.75">
      <c r="A278" s="3"/>
      <c r="B278" s="3"/>
      <c r="C278" s="27" t="s">
        <v>233</v>
      </c>
      <c r="D278" s="11" t="s">
        <v>234</v>
      </c>
      <c r="E278" s="70">
        <v>4000</v>
      </c>
    </row>
    <row r="279" spans="1:5" ht="12.75">
      <c r="A279" s="3"/>
      <c r="B279" s="3"/>
      <c r="C279" s="27"/>
      <c r="D279" s="11" t="s">
        <v>235</v>
      </c>
      <c r="E279" s="70"/>
    </row>
    <row r="280" spans="1:5" s="58" customFormat="1" ht="12.75">
      <c r="A280" s="89"/>
      <c r="B280" s="89">
        <v>90004</v>
      </c>
      <c r="C280" s="88"/>
      <c r="D280" s="99" t="s">
        <v>39</v>
      </c>
      <c r="E280" s="68">
        <f>SUM(E281:E286)</f>
        <v>9786310</v>
      </c>
    </row>
    <row r="281" spans="1:5" ht="12.75">
      <c r="A281" s="3"/>
      <c r="B281" s="3"/>
      <c r="C281" s="27" t="s">
        <v>252</v>
      </c>
      <c r="D281" s="11" t="s">
        <v>253</v>
      </c>
      <c r="E281" s="70">
        <v>8634979</v>
      </c>
    </row>
    <row r="282" spans="1:5" ht="12.75">
      <c r="A282" s="3"/>
      <c r="B282" s="3"/>
      <c r="C282" s="27"/>
      <c r="D282" s="11" t="s">
        <v>254</v>
      </c>
      <c r="E282" s="70"/>
    </row>
    <row r="283" spans="1:5" ht="12.75">
      <c r="A283" s="3"/>
      <c r="B283" s="3"/>
      <c r="C283" s="27"/>
      <c r="D283" s="11" t="s">
        <v>255</v>
      </c>
      <c r="E283" s="70"/>
    </row>
    <row r="284" spans="1:5" ht="12.75">
      <c r="A284" s="3"/>
      <c r="B284" s="3"/>
      <c r="C284" s="27"/>
      <c r="D284" s="11" t="s">
        <v>256</v>
      </c>
      <c r="E284" s="70"/>
    </row>
    <row r="285" spans="1:5" ht="12.75">
      <c r="A285" s="3"/>
      <c r="B285" s="3"/>
      <c r="C285" s="27"/>
      <c r="D285" s="11" t="s">
        <v>131</v>
      </c>
      <c r="E285" s="70"/>
    </row>
    <row r="286" spans="1:5" ht="12.75">
      <c r="A286" s="3"/>
      <c r="B286" s="3"/>
      <c r="C286" s="27" t="s">
        <v>257</v>
      </c>
      <c r="D286" s="11" t="s">
        <v>253</v>
      </c>
      <c r="E286" s="70">
        <v>1151331</v>
      </c>
    </row>
    <row r="287" spans="1:5" ht="12.75">
      <c r="A287" s="3"/>
      <c r="B287" s="3"/>
      <c r="C287" s="27"/>
      <c r="D287" s="11" t="s">
        <v>254</v>
      </c>
      <c r="E287" s="70"/>
    </row>
    <row r="288" spans="1:5" ht="12.75">
      <c r="A288" s="3"/>
      <c r="B288" s="3"/>
      <c r="C288" s="27"/>
      <c r="D288" s="11" t="s">
        <v>255</v>
      </c>
      <c r="E288" s="70"/>
    </row>
    <row r="289" spans="1:5" ht="12.75">
      <c r="A289" s="3"/>
      <c r="B289" s="3"/>
      <c r="C289" s="27"/>
      <c r="D289" s="11" t="s">
        <v>256</v>
      </c>
      <c r="E289" s="70"/>
    </row>
    <row r="290" spans="1:5" ht="12.75">
      <c r="A290" s="3"/>
      <c r="B290" s="3"/>
      <c r="C290" s="27"/>
      <c r="D290" s="11" t="s">
        <v>131</v>
      </c>
      <c r="E290" s="70"/>
    </row>
    <row r="291" spans="1:5" s="58" customFormat="1" ht="12.75">
      <c r="A291" s="89"/>
      <c r="B291" s="89">
        <v>90005</v>
      </c>
      <c r="C291" s="88"/>
      <c r="D291" s="99" t="s">
        <v>259</v>
      </c>
      <c r="E291" s="68">
        <f>E292</f>
        <v>9000</v>
      </c>
    </row>
    <row r="292" spans="1:5" ht="12.75">
      <c r="A292" s="3"/>
      <c r="B292" s="3"/>
      <c r="C292" s="27" t="s">
        <v>270</v>
      </c>
      <c r="D292" s="11" t="s">
        <v>271</v>
      </c>
      <c r="E292" s="70">
        <v>9000</v>
      </c>
    </row>
    <row r="293" spans="1:5" ht="12.75">
      <c r="A293" s="3"/>
      <c r="B293" s="3"/>
      <c r="C293" s="27"/>
      <c r="D293" s="11" t="s">
        <v>272</v>
      </c>
      <c r="E293" s="70"/>
    </row>
    <row r="294" spans="1:5" ht="12.75">
      <c r="A294" s="3"/>
      <c r="B294" s="3"/>
      <c r="C294" s="27"/>
      <c r="D294" s="11" t="s">
        <v>273</v>
      </c>
      <c r="E294" s="70"/>
    </row>
    <row r="295" spans="1:5" s="58" customFormat="1" ht="12.75">
      <c r="A295" s="89"/>
      <c r="B295" s="89">
        <v>90019</v>
      </c>
      <c r="C295" s="88"/>
      <c r="D295" s="99" t="s">
        <v>173</v>
      </c>
      <c r="E295" s="68">
        <f>SUM(E297:E297)</f>
        <v>50000</v>
      </c>
    </row>
    <row r="296" spans="1:5" ht="12.75">
      <c r="A296" s="3"/>
      <c r="B296" s="3"/>
      <c r="C296" s="27"/>
      <c r="D296" s="11" t="s">
        <v>174</v>
      </c>
      <c r="E296" s="70"/>
    </row>
    <row r="297" spans="1:5" ht="12.75">
      <c r="A297" s="3"/>
      <c r="B297" s="3"/>
      <c r="C297" s="27" t="s">
        <v>142</v>
      </c>
      <c r="D297" s="11" t="s">
        <v>143</v>
      </c>
      <c r="E297" s="70">
        <v>50000</v>
      </c>
    </row>
    <row r="298" spans="1:5" ht="12.75">
      <c r="A298" s="3"/>
      <c r="B298" s="3">
        <v>90026</v>
      </c>
      <c r="C298" s="27"/>
      <c r="D298" s="11" t="s">
        <v>302</v>
      </c>
      <c r="E298" s="70">
        <f>E299</f>
        <v>23090</v>
      </c>
    </row>
    <row r="299" spans="1:5" ht="12.75">
      <c r="A299" s="3"/>
      <c r="B299" s="3"/>
      <c r="C299" s="27" t="s">
        <v>270</v>
      </c>
      <c r="D299" s="11" t="s">
        <v>271</v>
      </c>
      <c r="E299" s="70">
        <v>23090</v>
      </c>
    </row>
    <row r="300" spans="1:5" ht="12.75">
      <c r="A300" s="3"/>
      <c r="B300" s="3"/>
      <c r="C300" s="27"/>
      <c r="D300" s="11" t="s">
        <v>272</v>
      </c>
      <c r="E300" s="70"/>
    </row>
    <row r="301" spans="3:4" ht="13.5" customHeight="1">
      <c r="C301" s="27"/>
      <c r="D301" s="11" t="s">
        <v>273</v>
      </c>
    </row>
    <row r="302" spans="3:4" ht="13.5" customHeight="1">
      <c r="C302" s="27"/>
      <c r="D302" s="11"/>
    </row>
    <row r="303" spans="3:4" ht="13.5" customHeight="1">
      <c r="C303" s="27"/>
      <c r="D303" s="11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="148" zoomScaleNormal="148" zoomScalePageLayoutView="0" workbookViewId="0" topLeftCell="A1">
      <selection activeCell="E25" sqref="E25"/>
    </sheetView>
  </sheetViews>
  <sheetFormatPr defaultColWidth="9.00390625" defaultRowHeight="12.75"/>
  <cols>
    <col min="1" max="1" width="4.25390625" style="30" customWidth="1"/>
    <col min="2" max="2" width="6.375" style="30" customWidth="1"/>
    <col min="3" max="3" width="6.00390625" style="5" customWidth="1"/>
    <col min="4" max="4" width="48.375" style="0" customWidth="1"/>
    <col min="5" max="5" width="21.875" style="79" customWidth="1"/>
  </cols>
  <sheetData>
    <row r="2" spans="1:5" ht="12.75">
      <c r="A2" s="21"/>
      <c r="B2" s="22"/>
      <c r="C2" s="17"/>
      <c r="D2" s="12"/>
      <c r="E2" s="78" t="s">
        <v>140</v>
      </c>
    </row>
    <row r="3" spans="1:5" ht="12.75">
      <c r="A3" s="23"/>
      <c r="B3" s="14"/>
      <c r="C3" s="3"/>
      <c r="D3" s="10"/>
      <c r="E3" s="61" t="s">
        <v>321</v>
      </c>
    </row>
    <row r="4" spans="1:6" ht="12.75">
      <c r="A4" s="23"/>
      <c r="B4" s="14"/>
      <c r="C4" s="3"/>
      <c r="D4" s="9" t="s">
        <v>9</v>
      </c>
      <c r="E4" s="61" t="s">
        <v>81</v>
      </c>
      <c r="F4" s="13"/>
    </row>
    <row r="5" spans="1:5" ht="12.75">
      <c r="A5" s="23"/>
      <c r="B5" s="14"/>
      <c r="C5" s="3"/>
      <c r="D5" s="3" t="s">
        <v>212</v>
      </c>
      <c r="E5" s="62" t="s">
        <v>322</v>
      </c>
    </row>
    <row r="6" spans="1:4" ht="12.75">
      <c r="A6" s="23"/>
      <c r="B6" s="14"/>
      <c r="C6" s="3"/>
      <c r="D6" s="3"/>
    </row>
    <row r="7" spans="1:5" ht="12.75">
      <c r="A7" s="24" t="s">
        <v>10</v>
      </c>
      <c r="B7" s="25" t="s">
        <v>11</v>
      </c>
      <c r="C7" s="1"/>
      <c r="D7" s="1" t="s">
        <v>14</v>
      </c>
      <c r="E7" s="80" t="s">
        <v>275</v>
      </c>
    </row>
    <row r="8" spans="1:5" ht="12.75">
      <c r="A8" s="19" t="s">
        <v>34</v>
      </c>
      <c r="B8" s="26"/>
      <c r="C8" s="9"/>
      <c r="D8" s="20" t="s">
        <v>12</v>
      </c>
      <c r="E8" s="81">
        <f>SUM(E9+E24)</f>
        <v>767126</v>
      </c>
    </row>
    <row r="9" spans="1:5" s="47" customFormat="1" ht="12.75">
      <c r="A9" s="90"/>
      <c r="B9" s="45" t="s">
        <v>35</v>
      </c>
      <c r="C9" s="46"/>
      <c r="D9" s="55" t="s">
        <v>13</v>
      </c>
      <c r="E9" s="82">
        <f>SUM(E10:E23)</f>
        <v>542436</v>
      </c>
    </row>
    <row r="10" spans="1:5" s="47" customFormat="1" ht="12.75">
      <c r="A10" s="90"/>
      <c r="B10" s="45"/>
      <c r="C10" s="3">
        <v>4170</v>
      </c>
      <c r="D10" s="10" t="s">
        <v>126</v>
      </c>
      <c r="E10" s="84">
        <v>1000</v>
      </c>
    </row>
    <row r="11" spans="1:5" s="47" customFormat="1" ht="12.75">
      <c r="A11" s="90"/>
      <c r="B11" s="45"/>
      <c r="C11" s="3">
        <v>4260</v>
      </c>
      <c r="D11" s="10" t="s">
        <v>22</v>
      </c>
      <c r="E11" s="84">
        <v>8000</v>
      </c>
    </row>
    <row r="12" spans="1:5" ht="12.75">
      <c r="A12" s="18"/>
      <c r="B12" s="27"/>
      <c r="C12" s="3">
        <v>4300</v>
      </c>
      <c r="D12" s="14" t="s">
        <v>24</v>
      </c>
      <c r="E12" s="79">
        <v>35000</v>
      </c>
    </row>
    <row r="13" spans="1:5" ht="12.75">
      <c r="A13" s="27"/>
      <c r="B13" s="27"/>
      <c r="C13" s="3">
        <v>4390</v>
      </c>
      <c r="D13" s="11" t="s">
        <v>146</v>
      </c>
      <c r="E13" s="79">
        <v>48400</v>
      </c>
    </row>
    <row r="14" spans="1:4" ht="12.75">
      <c r="A14" s="27"/>
      <c r="B14" s="27"/>
      <c r="C14" s="3"/>
      <c r="D14" s="11" t="s">
        <v>147</v>
      </c>
    </row>
    <row r="15" spans="1:5" ht="12.75">
      <c r="A15" s="27"/>
      <c r="B15" s="27"/>
      <c r="C15" s="3">
        <v>4430</v>
      </c>
      <c r="D15" s="39" t="s">
        <v>113</v>
      </c>
      <c r="E15" s="79">
        <v>10000</v>
      </c>
    </row>
    <row r="16" spans="1:5" ht="12.75">
      <c r="A16" s="27"/>
      <c r="B16" s="27"/>
      <c r="C16" s="3">
        <v>4500</v>
      </c>
      <c r="D16" s="39" t="s">
        <v>260</v>
      </c>
      <c r="E16" s="79">
        <v>36</v>
      </c>
    </row>
    <row r="17" spans="1:4" ht="12.75">
      <c r="A17" s="27"/>
      <c r="B17" s="27"/>
      <c r="C17" s="3"/>
      <c r="D17" s="39" t="s">
        <v>261</v>
      </c>
    </row>
    <row r="18" spans="1:5" ht="12" customHeight="1">
      <c r="A18" s="27"/>
      <c r="B18" s="27"/>
      <c r="C18" s="3">
        <v>4510</v>
      </c>
      <c r="D18" s="14" t="s">
        <v>128</v>
      </c>
      <c r="E18" s="79">
        <v>8000</v>
      </c>
    </row>
    <row r="19" spans="1:5" ht="12.75">
      <c r="A19" s="27"/>
      <c r="B19" s="27"/>
      <c r="C19" s="3">
        <v>4530</v>
      </c>
      <c r="D19" t="s">
        <v>137</v>
      </c>
      <c r="E19" s="79">
        <v>20000</v>
      </c>
    </row>
    <row r="20" spans="1:5" ht="12.75">
      <c r="A20" s="27"/>
      <c r="B20" s="27"/>
      <c r="C20" s="5">
        <v>4590</v>
      </c>
      <c r="D20" s="53" t="s">
        <v>165</v>
      </c>
      <c r="E20" s="79">
        <v>347000</v>
      </c>
    </row>
    <row r="21" spans="1:5" s="47" customFormat="1" ht="12.75">
      <c r="A21" s="27"/>
      <c r="B21" s="27"/>
      <c r="C21" s="5"/>
      <c r="D21" s="53" t="s">
        <v>149</v>
      </c>
      <c r="E21" s="79"/>
    </row>
    <row r="22" spans="1:5" s="47" customFormat="1" ht="12.75">
      <c r="A22" s="27"/>
      <c r="B22" s="27"/>
      <c r="C22" s="3">
        <v>4610</v>
      </c>
      <c r="D22" s="11" t="s">
        <v>151</v>
      </c>
      <c r="E22" s="79">
        <v>5000</v>
      </c>
    </row>
    <row r="23" spans="1:5" s="47" customFormat="1" ht="12.75">
      <c r="A23" s="27"/>
      <c r="B23" s="27"/>
      <c r="C23" s="5">
        <v>6060</v>
      </c>
      <c r="D23" t="s">
        <v>37</v>
      </c>
      <c r="E23" s="79">
        <v>60000</v>
      </c>
    </row>
    <row r="24" spans="1:5" s="47" customFormat="1" ht="12.75">
      <c r="A24" s="56"/>
      <c r="B24" s="45" t="s">
        <v>35</v>
      </c>
      <c r="C24" s="46"/>
      <c r="D24" s="55" t="s">
        <v>13</v>
      </c>
      <c r="E24" s="82">
        <f>SUM(E26:E29)</f>
        <v>224690</v>
      </c>
    </row>
    <row r="25" spans="1:5" s="47" customFormat="1" ht="12.75">
      <c r="A25" s="56"/>
      <c r="B25" s="45"/>
      <c r="C25" s="46"/>
      <c r="D25" s="55" t="s">
        <v>289</v>
      </c>
      <c r="E25" s="82"/>
    </row>
    <row r="26" spans="1:5" s="47" customFormat="1" ht="12.75">
      <c r="A26" s="56"/>
      <c r="B26" s="45"/>
      <c r="C26" s="3">
        <v>4210</v>
      </c>
      <c r="D26" s="10" t="s">
        <v>21</v>
      </c>
      <c r="E26" s="84"/>
    </row>
    <row r="27" spans="1:5" ht="12.75">
      <c r="A27" s="28"/>
      <c r="B27" s="27"/>
      <c r="C27" s="3">
        <v>4260</v>
      </c>
      <c r="D27" s="10" t="s">
        <v>22</v>
      </c>
      <c r="E27" s="79">
        <v>37000</v>
      </c>
    </row>
    <row r="28" spans="1:5" ht="12.75">
      <c r="A28" s="28"/>
      <c r="B28" s="14"/>
      <c r="C28" s="3">
        <v>4270</v>
      </c>
      <c r="D28" s="10" t="s">
        <v>148</v>
      </c>
      <c r="E28" s="79">
        <v>106270</v>
      </c>
    </row>
    <row r="29" spans="1:5" ht="12.75">
      <c r="A29" s="28"/>
      <c r="B29" s="14"/>
      <c r="C29" s="3">
        <v>4300</v>
      </c>
      <c r="D29" s="10" t="s">
        <v>24</v>
      </c>
      <c r="E29" s="79">
        <v>81420</v>
      </c>
    </row>
    <row r="30" spans="1:5" s="47" customFormat="1" ht="12.75">
      <c r="A30" s="56"/>
      <c r="B30" s="50" t="s">
        <v>287</v>
      </c>
      <c r="C30" s="46"/>
      <c r="D30" s="54" t="s">
        <v>288</v>
      </c>
      <c r="E30" s="82">
        <f>SUM(E31:E41)</f>
        <v>4867015</v>
      </c>
    </row>
    <row r="31" spans="1:5" ht="12.75">
      <c r="A31" s="28"/>
      <c r="B31" s="14"/>
      <c r="C31" s="3">
        <v>4210</v>
      </c>
      <c r="D31" s="10" t="s">
        <v>21</v>
      </c>
      <c r="E31" s="79">
        <v>2000</v>
      </c>
    </row>
    <row r="32" spans="1:5" ht="12.75">
      <c r="A32" s="28"/>
      <c r="B32" s="14"/>
      <c r="C32" s="3">
        <v>4260</v>
      </c>
      <c r="D32" s="10" t="s">
        <v>22</v>
      </c>
      <c r="E32" s="79">
        <v>1663000</v>
      </c>
    </row>
    <row r="33" spans="1:5" ht="12.75">
      <c r="A33" s="28"/>
      <c r="B33" s="14"/>
      <c r="C33" s="3">
        <v>4270</v>
      </c>
      <c r="D33" s="10" t="s">
        <v>148</v>
      </c>
      <c r="E33" s="79">
        <v>2193730</v>
      </c>
    </row>
    <row r="34" spans="1:5" ht="12.75">
      <c r="A34" s="28"/>
      <c r="B34" s="14"/>
      <c r="C34" s="3">
        <v>4300</v>
      </c>
      <c r="D34" s="10" t="s">
        <v>24</v>
      </c>
      <c r="E34" s="79">
        <v>967280</v>
      </c>
    </row>
    <row r="35" spans="1:5" ht="12.75">
      <c r="A35" s="28"/>
      <c r="B35" s="14"/>
      <c r="C35" s="3">
        <v>4390</v>
      </c>
      <c r="D35" s="11" t="s">
        <v>146</v>
      </c>
      <c r="E35" s="79">
        <v>12600</v>
      </c>
    </row>
    <row r="36" spans="1:4" ht="12.75">
      <c r="A36" s="28"/>
      <c r="B36" s="14"/>
      <c r="C36" s="3"/>
      <c r="D36" s="11" t="s">
        <v>147</v>
      </c>
    </row>
    <row r="37" spans="1:5" ht="12.75">
      <c r="A37" s="28"/>
      <c r="B37" s="14"/>
      <c r="C37" s="3">
        <v>4430</v>
      </c>
      <c r="D37" s="39" t="s">
        <v>113</v>
      </c>
      <c r="E37" s="79">
        <v>12000</v>
      </c>
    </row>
    <row r="38" spans="1:5" ht="12.75">
      <c r="A38" s="28"/>
      <c r="B38" s="14"/>
      <c r="C38" s="5">
        <v>4480</v>
      </c>
      <c r="D38" t="s">
        <v>32</v>
      </c>
      <c r="E38" s="79">
        <v>1350</v>
      </c>
    </row>
    <row r="39" spans="1:5" ht="12.75">
      <c r="A39" s="28"/>
      <c r="B39" s="14"/>
      <c r="C39" s="3">
        <v>4520</v>
      </c>
      <c r="D39" s="14" t="s">
        <v>245</v>
      </c>
      <c r="E39" s="79">
        <v>55</v>
      </c>
    </row>
    <row r="40" spans="1:4" ht="12.75">
      <c r="A40" s="28"/>
      <c r="B40" s="14"/>
      <c r="C40" s="3"/>
      <c r="D40" s="14" t="s">
        <v>131</v>
      </c>
    </row>
    <row r="41" spans="1:5" ht="12.75">
      <c r="A41" s="28"/>
      <c r="B41" s="14"/>
      <c r="C41" s="3">
        <v>4610</v>
      </c>
      <c r="D41" s="11" t="s">
        <v>151</v>
      </c>
      <c r="E41" s="79">
        <v>15000</v>
      </c>
    </row>
    <row r="42" spans="1:5" ht="12.75">
      <c r="A42" s="41" t="s">
        <v>68</v>
      </c>
      <c r="B42" s="32"/>
      <c r="C42" s="6"/>
      <c r="D42" s="4" t="s">
        <v>69</v>
      </c>
      <c r="E42" s="81">
        <f>E43</f>
        <v>64000</v>
      </c>
    </row>
    <row r="43" spans="1:5" ht="12.75">
      <c r="A43" s="23"/>
      <c r="B43" s="50" t="s">
        <v>108</v>
      </c>
      <c r="C43" s="48"/>
      <c r="D43" s="47" t="s">
        <v>109</v>
      </c>
      <c r="E43" s="82">
        <f>SUM(E44:E49)</f>
        <v>64000</v>
      </c>
    </row>
    <row r="44" spans="1:5" ht="12.75">
      <c r="A44" s="23"/>
      <c r="B44" s="14"/>
      <c r="C44" s="3">
        <v>3030</v>
      </c>
      <c r="D44" s="10" t="s">
        <v>29</v>
      </c>
      <c r="E44" s="79">
        <v>2000</v>
      </c>
    </row>
    <row r="45" spans="1:5" ht="12.75">
      <c r="A45" s="23"/>
      <c r="B45" s="14"/>
      <c r="C45" s="3">
        <v>4170</v>
      </c>
      <c r="D45" s="10" t="s">
        <v>126</v>
      </c>
      <c r="E45" s="79">
        <v>13000</v>
      </c>
    </row>
    <row r="46" spans="1:5" ht="12.75">
      <c r="A46" s="23"/>
      <c r="B46" s="14"/>
      <c r="C46" s="3">
        <v>4300</v>
      </c>
      <c r="D46" s="39" t="s">
        <v>24</v>
      </c>
      <c r="E46" s="79">
        <v>35000</v>
      </c>
    </row>
    <row r="47" spans="1:5" ht="12.75">
      <c r="A47" s="23"/>
      <c r="B47" s="14"/>
      <c r="C47" s="3">
        <v>4390</v>
      </c>
      <c r="D47" s="11" t="s">
        <v>146</v>
      </c>
      <c r="E47" s="79">
        <v>12000</v>
      </c>
    </row>
    <row r="48" spans="1:4" ht="12.75">
      <c r="A48" s="23"/>
      <c r="B48" s="14"/>
      <c r="C48" s="3"/>
      <c r="D48" s="11" t="s">
        <v>147</v>
      </c>
    </row>
    <row r="49" spans="1:5" ht="12.75">
      <c r="A49" s="14"/>
      <c r="B49" s="14"/>
      <c r="C49" s="3">
        <v>4430</v>
      </c>
      <c r="D49" s="39" t="s">
        <v>113</v>
      </c>
      <c r="E49" s="79">
        <v>2000</v>
      </c>
    </row>
    <row r="50" spans="1:5" ht="12.75">
      <c r="A50" s="19" t="s">
        <v>36</v>
      </c>
      <c r="B50" s="26"/>
      <c r="C50" s="9"/>
      <c r="D50" s="33" t="s">
        <v>15</v>
      </c>
      <c r="E50" s="82">
        <f>E51</f>
        <v>75165</v>
      </c>
    </row>
    <row r="51" spans="1:5" ht="12.75">
      <c r="A51" s="51"/>
      <c r="B51" s="45" t="s">
        <v>157</v>
      </c>
      <c r="C51" s="46"/>
      <c r="D51" s="55" t="s">
        <v>155</v>
      </c>
      <c r="E51" s="82">
        <f>SUM(E52:E54)</f>
        <v>75165</v>
      </c>
    </row>
    <row r="52" spans="1:5" ht="12.75">
      <c r="A52" s="28"/>
      <c r="B52" s="28"/>
      <c r="C52" s="5">
        <v>4260</v>
      </c>
      <c r="D52" t="s">
        <v>22</v>
      </c>
      <c r="E52" s="79">
        <v>68000</v>
      </c>
    </row>
    <row r="53" spans="1:5" ht="12.75">
      <c r="A53" s="28"/>
      <c r="B53" s="28"/>
      <c r="C53" s="3">
        <v>4300</v>
      </c>
      <c r="D53" s="14" t="s">
        <v>24</v>
      </c>
      <c r="E53" s="79">
        <v>7000</v>
      </c>
    </row>
    <row r="54" spans="1:5" ht="12.75">
      <c r="A54" s="28"/>
      <c r="B54" s="28"/>
      <c r="C54" s="3">
        <v>4520</v>
      </c>
      <c r="D54" s="14" t="s">
        <v>245</v>
      </c>
      <c r="E54" s="79">
        <v>165</v>
      </c>
    </row>
    <row r="55" spans="1:4" ht="12.75">
      <c r="A55" s="28"/>
      <c r="B55" s="28"/>
      <c r="C55" s="3"/>
      <c r="D55" s="14" t="s">
        <v>131</v>
      </c>
    </row>
    <row r="56" spans="1:4" ht="12.75">
      <c r="A56" s="28"/>
      <c r="B56" s="28"/>
      <c r="C56" s="3"/>
      <c r="D56" s="14"/>
    </row>
    <row r="57" spans="1:4" ht="12.75">
      <c r="A57" s="28"/>
      <c r="B57" s="28"/>
      <c r="C57" s="3"/>
      <c r="D57" s="14"/>
    </row>
    <row r="58" spans="1:4" ht="12.75">
      <c r="A58" s="28"/>
      <c r="B58" s="28"/>
      <c r="C58" s="3"/>
      <c r="D58" s="1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2022-06-15T07:00:26Z</cp:lastPrinted>
  <dcterms:created xsi:type="dcterms:W3CDTF">2014-09-04T08:28:49Z</dcterms:created>
  <dcterms:modified xsi:type="dcterms:W3CDTF">2022-07-22T09:51:33Z</dcterms:modified>
  <cp:category/>
  <cp:version/>
  <cp:contentType/>
  <cp:contentStatus/>
</cp:coreProperties>
</file>