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1"/>
  </bookViews>
  <sheets>
    <sheet name="Plan 2022" sheetId="1" r:id="rId1"/>
    <sheet name="Plan 2022r" sheetId="2" r:id="rId2"/>
    <sheet name="Arkusz9" sheetId="3" r:id="rId3"/>
    <sheet name="Arkusz10" sheetId="4" r:id="rId4"/>
    <sheet name="Arkusz11" sheetId="5" r:id="rId5"/>
    <sheet name="Arkusz12" sheetId="6" r:id="rId6"/>
    <sheet name="Arkusz13" sheetId="7" r:id="rId7"/>
    <sheet name="Arkusz14" sheetId="8" r:id="rId8"/>
    <sheet name="Arkusz15" sheetId="9" r:id="rId9"/>
    <sheet name="Arkusz16" sheetId="10" r:id="rId10"/>
  </sheets>
  <definedNames/>
  <calcPr fullCalcOnLoad="1"/>
</workbook>
</file>

<file path=xl/sharedStrings.xml><?xml version="1.0" encoding="utf-8"?>
<sst xmlns="http://schemas.openxmlformats.org/spreadsheetml/2006/main" count="689" uniqueCount="276">
  <si>
    <t>Dz</t>
  </si>
  <si>
    <t>Pozostała działalność</t>
  </si>
  <si>
    <t>Rozdział</t>
  </si>
  <si>
    <t>Par.</t>
  </si>
  <si>
    <t>Nazwa paragrafu</t>
  </si>
  <si>
    <t>Kwota planu</t>
  </si>
  <si>
    <t>Miejski Ośrodek Pomocy Społecznej</t>
  </si>
  <si>
    <t>Załącznik Nr 12</t>
  </si>
  <si>
    <t>Ochrona zdrowia</t>
  </si>
  <si>
    <t>Przeciwdziałanie alkoholizmowi</t>
  </si>
  <si>
    <t>Urząd Miejski w Turku</t>
  </si>
  <si>
    <t>Dz.</t>
  </si>
  <si>
    <t>Rozdz.</t>
  </si>
  <si>
    <t>Nazwa działu</t>
  </si>
  <si>
    <t>Gospodarka mieszkaniowa</t>
  </si>
  <si>
    <t>Gospodarka gruntami i nieruchomościami</t>
  </si>
  <si>
    <t>Dodatki mieszkaniowe</t>
  </si>
  <si>
    <t>Drogi publiczne gminne</t>
  </si>
  <si>
    <t>Wydział Organizacyjny i Spraw Obywatelskich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</si>
  <si>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</si>
  <si>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</si>
  <si>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</si>
  <si>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</si>
  <si>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</si>
  <si>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</si>
  <si>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</si>
  <si>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</si>
  <si>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</si>
  <si>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</si>
  <si>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</si>
  <si>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</si>
  <si>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Zakup środków żywności</t>
  </si>
  <si>
    <t>Różne wydatki na rzecz osób fizycznych</t>
  </si>
  <si>
    <t>Świadczenia społeczne</t>
  </si>
  <si>
    <t>Kultura i ochrona dziedzictwa narodowego</t>
  </si>
  <si>
    <t>Podatek od nieruchomości</t>
  </si>
  <si>
    <t>010</t>
  </si>
  <si>
    <t>700</t>
  </si>
  <si>
    <t>70005</t>
  </si>
  <si>
    <t>600</t>
  </si>
  <si>
    <t>750</t>
  </si>
  <si>
    <t>900</t>
  </si>
  <si>
    <t>921</t>
  </si>
  <si>
    <t>Transport i łączność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</si>
  <si>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</si>
  <si>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</si>
  <si>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</si>
  <si>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</si>
  <si>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</si>
  <si>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</si>
  <si>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</si>
  <si>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</si>
  <si>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</si>
  <si>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>60016</t>
  </si>
  <si>
    <t>Transport i łączność / zadania własne/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</si>
  <si>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</si>
  <si>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</si>
  <si>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</si>
  <si>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</si>
  <si>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</si>
  <si>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</si>
  <si>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</si>
  <si>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</si>
  <si>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</si>
  <si>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</si>
  <si>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</si>
  <si>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</si>
  <si>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</si>
  <si>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</si>
  <si>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Urzędy wojewódzkie</t>
  </si>
  <si>
    <t>Pozostałe wydatki</t>
  </si>
  <si>
    <t>757</t>
  </si>
  <si>
    <t>Obsługa długu publicznego</t>
  </si>
  <si>
    <t>75814</t>
  </si>
  <si>
    <t>75702</t>
  </si>
  <si>
    <t xml:space="preserve">Obsługa papierów wartościowych, kredytów i </t>
  </si>
  <si>
    <t>pożyczek jednostek samorządu terytorialnego</t>
  </si>
  <si>
    <t>758</t>
  </si>
  <si>
    <t>Różne rozliczenia</t>
  </si>
  <si>
    <t>75818</t>
  </si>
  <si>
    <t>Rezerwy ogólne i celowe</t>
  </si>
  <si>
    <t xml:space="preserve">Rezerwy  </t>
  </si>
  <si>
    <t>Rózne rozliczenia finansowe</t>
  </si>
  <si>
    <t>Składki na ubezpieczenia zdrowotne</t>
  </si>
  <si>
    <t xml:space="preserve">Składki na ubezpieczenie zdrowotne opłacane za </t>
  </si>
  <si>
    <t>01030</t>
  </si>
  <si>
    <t>Izby rolnicze</t>
  </si>
  <si>
    <t xml:space="preserve">Wpłaty gmin na rzecz izb rolniczych w wysokości </t>
  </si>
  <si>
    <t>2% uzyskanych wpływów z podatku rolnego</t>
  </si>
  <si>
    <t>851</t>
  </si>
  <si>
    <t xml:space="preserve">Zakup usług pozostałych </t>
  </si>
  <si>
    <t>ROLNICTWO I ŁOWIECTWO</t>
  </si>
  <si>
    <t>60017</t>
  </si>
  <si>
    <t xml:space="preserve">Drogi wewnętrzne </t>
  </si>
  <si>
    <t>710</t>
  </si>
  <si>
    <t>Działalność usługowa</t>
  </si>
  <si>
    <t>Urzędy naczelnych organów władzy państw.,</t>
  </si>
  <si>
    <t>kontroli i ochrony prawa oraz sądownictwa</t>
  </si>
  <si>
    <t>Usługi opiekuńcze i specjalistyczne usługi opiekuńcz.</t>
  </si>
  <si>
    <t>Burmistrza Miasta Turku</t>
  </si>
  <si>
    <t xml:space="preserve">Administracja publiczna </t>
  </si>
  <si>
    <t>85195</t>
  </si>
  <si>
    <t>71095</t>
  </si>
  <si>
    <t>Pomoc społeczna</t>
  </si>
  <si>
    <t>852</t>
  </si>
  <si>
    <t>85215</t>
  </si>
  <si>
    <t>Domy pomocy społecznej</t>
  </si>
  <si>
    <t>Różne opłaty i składki</t>
  </si>
  <si>
    <t>Wydział Świadczeń Rodzinnych</t>
  </si>
  <si>
    <t>osoby pobierające niektóre świadczenia z pomocy społ.</t>
  </si>
  <si>
    <t>Zakup usług przez jednostki samorzadu terytorialego</t>
  </si>
  <si>
    <t>od innych jednostek samorzadu terytorialnego</t>
  </si>
  <si>
    <t>Stypendia dla uczniów</t>
  </si>
  <si>
    <t>Wynagrodzenia bezosobowe</t>
  </si>
  <si>
    <t>Administracja publiczna / zadania zlecone/</t>
  </si>
  <si>
    <t>Opłaty na rzecz budżetu państwa</t>
  </si>
  <si>
    <t>75075</t>
  </si>
  <si>
    <t>Promocja jednostek samorządu terytorialnego</t>
  </si>
  <si>
    <t xml:space="preserve">Różne opłaty i składki </t>
  </si>
  <si>
    <t>85415</t>
  </si>
  <si>
    <t>ubezpieczenia emerytalne i rentowe</t>
  </si>
  <si>
    <t>Zwalczanie narkomanii</t>
  </si>
  <si>
    <t>85295</t>
  </si>
  <si>
    <t>terytorialnego</t>
  </si>
  <si>
    <t>Wydatki inwestycyjne jednostek budżetowych</t>
  </si>
  <si>
    <t>Zakup usług zdrowotnych</t>
  </si>
  <si>
    <t xml:space="preserve">Szkolenie pracowników niebędących członkami służby </t>
  </si>
  <si>
    <t xml:space="preserve">cywilnej </t>
  </si>
  <si>
    <t xml:space="preserve">Szkolenia pracowników niebedących członkami korpusu </t>
  </si>
  <si>
    <t>służby ciwilnej</t>
  </si>
  <si>
    <t>Rady gmin /miast i miast na prawach powiatu/</t>
  </si>
  <si>
    <t>Podatek od towarów i usług /VAT/</t>
  </si>
  <si>
    <t>Szkolenia pracowników niebędących członkami</t>
  </si>
  <si>
    <t>korpusu służby cywilnej</t>
  </si>
  <si>
    <t>cywilnej</t>
  </si>
  <si>
    <t>Załącznik Nr 18</t>
  </si>
  <si>
    <t>Gospodarka i komunalna i ochrona srodowiska</t>
  </si>
  <si>
    <t>i pomieszczenia garażowe</t>
  </si>
  <si>
    <t>finansów publicznych</t>
  </si>
  <si>
    <t>Zakup usług obejmujących wykonanie ekspertyz, analiz</t>
  </si>
  <si>
    <t>i opinii</t>
  </si>
  <si>
    <t xml:space="preserve">Zakup usług remontowych </t>
  </si>
  <si>
    <t xml:space="preserve">Opłaty za administrowanie i czynsze za budynki, lokale </t>
  </si>
  <si>
    <t>Koszty postępowania sadowego i prokuratorskiego</t>
  </si>
  <si>
    <t>90095</t>
  </si>
  <si>
    <t xml:space="preserve">Świadczenia rodzinne, świadczenia z funduszu </t>
  </si>
  <si>
    <t>alimentacyjnego oraz składki na ubezpieczenia</t>
  </si>
  <si>
    <t xml:space="preserve">Zasiłki i pomoc naturze oraz składki na </t>
  </si>
  <si>
    <t>Pomoc społeczna/zadania własne/</t>
  </si>
  <si>
    <t>Zasiłki stałe</t>
  </si>
  <si>
    <t>Odsetki od samorzadowych papierów wartościowych</t>
  </si>
  <si>
    <t xml:space="preserve">lub zaciagniętych przez jednostkę samorzadu </t>
  </si>
  <si>
    <t>terytorialnego kredytów i pozyczek</t>
  </si>
  <si>
    <t xml:space="preserve">Wydział Inwestycji </t>
  </si>
  <si>
    <t xml:space="preserve">Pomoc społeczna </t>
  </si>
  <si>
    <t>Zadania zlecone - dotacja</t>
  </si>
  <si>
    <t>Działania wobec dłużników alimentacyjnych</t>
  </si>
  <si>
    <t>Zwrot dotacji do Wojewody</t>
  </si>
  <si>
    <t>emerytalne i rentowe z ubezpieczenia społecznego</t>
  </si>
  <si>
    <t xml:space="preserve">osoby pobierające niektóre świadczenia z pomocy </t>
  </si>
  <si>
    <t>społecznej, niektóre świadczenia rodzinne oraz za</t>
  </si>
  <si>
    <t>integracji społecznej</t>
  </si>
  <si>
    <t xml:space="preserve">osoby uczestniczace w zajęciach w centrum  </t>
  </si>
  <si>
    <t xml:space="preserve">Ośrodki pomocy społecznej </t>
  </si>
  <si>
    <t>wysokości</t>
  </si>
  <si>
    <t xml:space="preserve">Opłaty z tytułu zakupu usług telekomunikacyjnych 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</si>
  <si>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</si>
  <si>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</si>
  <si>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</si>
  <si>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>ustawy, pobranych nienależnie lub w nadmiernej</t>
  </si>
  <si>
    <t xml:space="preserve">Odsetki od dotacji oraz płatnosci: wykorzystanych </t>
  </si>
  <si>
    <t>90002</t>
  </si>
  <si>
    <t>Gospodarka odpadami</t>
  </si>
  <si>
    <t>ustawy, pobranych nienależnie lub w nadmiernej wysok.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</si>
  <si>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</si>
  <si>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</si>
  <si>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</si>
  <si>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</si>
  <si>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</si>
  <si>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>Rezerwy na inwestycje i zakupy inwestycyjne</t>
  </si>
  <si>
    <t>Wpłaty na Państwowy Fundusz Rehabilitacji Osób Niepełnospr.</t>
  </si>
  <si>
    <t>85216</t>
  </si>
  <si>
    <t>Rodziny zastepcze</t>
  </si>
  <si>
    <t>Wspieranie rodziny</t>
  </si>
  <si>
    <t>Opłaty na rzecz budżetów jednostek samorządu terytorialnego</t>
  </si>
  <si>
    <t>Wydatki na zakup i objęcie akcji, wniesienie wkładów do</t>
  </si>
  <si>
    <t>Drogi wewnętrzne</t>
  </si>
  <si>
    <t xml:space="preserve">spółek prawa handlowego oraz na uzupełnienie funduszy </t>
  </si>
  <si>
    <t xml:space="preserve">Gospodarka odpadami  </t>
  </si>
  <si>
    <t>statutowych banków państw. i innych instytucji finansow.</t>
  </si>
  <si>
    <t xml:space="preserve">Zakup usług przez jednostki samorzadu terytorialnego </t>
  </si>
  <si>
    <t>Wydział Strategii i Rozwoju</t>
  </si>
  <si>
    <t>Wydział Inżynierii Miejskiej</t>
  </si>
  <si>
    <t>71035</t>
  </si>
  <si>
    <t>Cmentarze</t>
  </si>
  <si>
    <t>85205</t>
  </si>
  <si>
    <t>Zadania w zakresie przeciwdziałania przemocy w rodzinie</t>
  </si>
  <si>
    <t xml:space="preserve">Szkolenie pracowników niebędących człon. służby cywil. </t>
  </si>
  <si>
    <t>Nagrody konkursowe</t>
  </si>
  <si>
    <t>Świadczenie wychowawcze /zlecone/</t>
  </si>
  <si>
    <t>92127</t>
  </si>
  <si>
    <t xml:space="preserve">Działalność dotycząca miejsc pamięci narodowej oraz </t>
  </si>
  <si>
    <t>ochrony pamięci walk i męczeństwa</t>
  </si>
  <si>
    <t>855</t>
  </si>
  <si>
    <t>Rodzina</t>
  </si>
  <si>
    <t>85395</t>
  </si>
  <si>
    <t>Pomoc materialna dla uczniów o charakterze socjalnym</t>
  </si>
  <si>
    <t>Wydatki osobowe nie zaliczone do wynagrodzeń</t>
  </si>
  <si>
    <t>85501</t>
  </si>
  <si>
    <t>85502</t>
  </si>
  <si>
    <t>85508</t>
  </si>
  <si>
    <t>Pomoc w zakresie dożywiania</t>
  </si>
  <si>
    <t xml:space="preserve">Opłaty na rzecz budżetów jednostek samorządu </t>
  </si>
  <si>
    <t>Pozostałe zadania w zakresie polityki społecznej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</si>
  <si>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</si>
  <si>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</si>
  <si>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</si>
  <si>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</si>
  <si>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ustawy, pobranych nienależnie lub w nadmiernej wysokości</t>
  </si>
  <si>
    <t>853</t>
  </si>
  <si>
    <t>90001</t>
  </si>
  <si>
    <t>Gospodarka ściekowa i ochrona wód</t>
  </si>
  <si>
    <t xml:space="preserve">osoby pobierające świadczenia rodzinne, zgodnie </t>
  </si>
  <si>
    <t>z przepisami ustawy o świadczeniach rodzinnych</t>
  </si>
  <si>
    <t>oraz za osoby pobierające zasiłki dla opiekunów,</t>
  </si>
  <si>
    <t>zgodnie z przepisami ustawy z dnia 4 kwietnia 2014r.</t>
  </si>
  <si>
    <t>o ustaleniu i wypłacie zasiłków dla opiekunów</t>
  </si>
  <si>
    <t xml:space="preserve">Dotacje celowe z budżetu na finansowanie lub </t>
  </si>
  <si>
    <t xml:space="preserve">dofinansowanie kosztów realizacji inwestycji i zakupów </t>
  </si>
  <si>
    <t>Usługi opiekuńcze i specjalistyczne usługi opiekuńcz. - zadania zlecone</t>
  </si>
  <si>
    <t>Wpaty na PPK finansowane przez podmiot zatrudniajacy</t>
  </si>
  <si>
    <t>Składki na Fundusz Pracy oraz Fundusz Solidarnościowy</t>
  </si>
  <si>
    <t>90005</t>
  </si>
  <si>
    <t>Ochrona powietrza atmosferycznego i klimatu</t>
  </si>
  <si>
    <t xml:space="preserve">inwestycyjnych jednostek niezaliczanych do sektora  </t>
  </si>
  <si>
    <t>Koszty emisji samorządowych papierów wartościowych</t>
  </si>
  <si>
    <t>oraz inne opłaty i prowizje</t>
  </si>
  <si>
    <t>Pozostała działaność - Turkowski Klub Senior +</t>
  </si>
  <si>
    <t>Plan wydatków na rok 2022</t>
  </si>
  <si>
    <t>Plan wydatków na 2022r.</t>
  </si>
  <si>
    <t>Płatne parkowanie</t>
  </si>
  <si>
    <t>60019</t>
  </si>
  <si>
    <t>60020</t>
  </si>
  <si>
    <t>Funkcjonowanie przystanków komunikacyjnych</t>
  </si>
  <si>
    <t>70007</t>
  </si>
  <si>
    <t>Gospodarowanie mieszkaniowym zasobem gminy</t>
  </si>
  <si>
    <t>- Inkubator</t>
  </si>
  <si>
    <t>do Zmiany Klimatu/</t>
  </si>
  <si>
    <t>-Czyste powietrze</t>
  </si>
  <si>
    <t>Dodatki mieszkaniowe - dodatek energetyczny</t>
  </si>
  <si>
    <t>Ośrodki pomocy społecznej - zadanie zlecone</t>
  </si>
  <si>
    <t>Pozostała działaność</t>
  </si>
  <si>
    <t>COVID-19</t>
  </si>
  <si>
    <t xml:space="preserve">Pozostała działalność - Fundusz Przeciwdziałania </t>
  </si>
  <si>
    <t>Pozostała działaność - Korpus Wsparcia Seniorów /FP COVID-19/</t>
  </si>
  <si>
    <t>Cmentarze - porozumnienie</t>
  </si>
  <si>
    <t>Pozostała działaność - Dodatek osłonowy</t>
  </si>
  <si>
    <t>- Cyfrowa Gmina</t>
  </si>
  <si>
    <t>Pozostała działaność - Pomoc obywatelom Ukrainy</t>
  </si>
  <si>
    <t>Pozostała działaność - Pomoc obywatelom Ukrainy - zadania zlecone</t>
  </si>
  <si>
    <t>Pozostała działaność - Pomoc obywatelom Ukrainy - zadania własne</t>
  </si>
  <si>
    <t>01095</t>
  </si>
  <si>
    <t>Zadania zlecone - Środki z Funduszu Pomocy</t>
  </si>
  <si>
    <t>Świadczenie rodzinne dla obywateli Ukrainy</t>
  </si>
  <si>
    <t xml:space="preserve">Pozostała działalność /Miejski Plan Adaptacji </t>
  </si>
  <si>
    <t>Urzędy wojewódzkie - Fundusz Pomocy</t>
  </si>
  <si>
    <t>Usuwania skutków klęsk żywiołowych</t>
  </si>
  <si>
    <t xml:space="preserve">Zadania w zakresie przeciwdziałania przemocy w rodzinie - </t>
  </si>
  <si>
    <t>"Przemoc zabiera moc"</t>
  </si>
  <si>
    <t>Pozostała działalność - Upowszechnianie wiedzy</t>
  </si>
  <si>
    <t xml:space="preserve">ekologicznej i przyrodniczej poprzez organizację </t>
  </si>
  <si>
    <t>konkursów i warsztatów dla dzieci i młodzieży</t>
  </si>
  <si>
    <t>z terenu miasta Turku</t>
  </si>
  <si>
    <t>60095</t>
  </si>
  <si>
    <t>do Zarządzenia Nr 105/22</t>
  </si>
  <si>
    <t>z dnia 5.07.2022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</si>
</sst>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7" xfId="0" applyNumberFormat="1" applyBorder="1" applyAlignment="1">
      <alignment horizontal="left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 horizontal="center"/>
    </xf>
    <xf numFmtId="4" fontId="1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18" xfId="0" applyNumberFormat="1" applyBorder="1" applyAlignment="1">
      <alignment horizontal="left"/>
    </xf>
    <xf numFmtId="4" fontId="1" fillId="0" borderId="18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8"/>
  <sheetViews>
    <sheetView zoomScale="136" zoomScaleNormal="136" workbookViewId="0" topLeftCell="A162">
      <selection activeCell="D183" sqref="D183"/>
    </sheetView>
  </sheetViews>
  <sheetFormatPr defaultColWidth="9.00390625" defaultRowHeight="12.75"/>
  <cols>
    <col min="1" max="1" width="4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55" customWidth="1"/>
    <col min="6" max="6" width="6.625" style="0" customWidth="1"/>
    <col min="8" max="8" width="11.75390625" style="0" bestFit="1" customWidth="1"/>
  </cols>
  <sheetData>
    <row r="1" ht="12.75">
      <c r="E1" s="55" t="s">
        <v>7</v>
      </c>
    </row>
    <row r="2" ht="12.75">
      <c r="E2" s="55" t="s">
        <v>274</v>
      </c>
    </row>
    <row r="3" spans="4:5" ht="12.75">
      <c r="D3" s="7" t="s">
        <v>238</v>
      </c>
      <c r="E3" s="55" t="s">
        <v>99</v>
      </c>
    </row>
    <row r="4" spans="4:5" ht="12.75">
      <c r="D4" s="7" t="s">
        <v>6</v>
      </c>
      <c r="E4" s="56" t="s">
        <v>275</v>
      </c>
    </row>
    <row r="5" spans="1:5" ht="12.75">
      <c r="A5" s="1" t="s">
        <v>0</v>
      </c>
      <c r="B5" s="1" t="s">
        <v>2</v>
      </c>
      <c r="C5" s="1" t="s">
        <v>3</v>
      </c>
      <c r="D5" s="1" t="s">
        <v>4</v>
      </c>
      <c r="E5" s="57" t="s">
        <v>5</v>
      </c>
    </row>
    <row r="6" spans="1:5" s="5" customFormat="1" ht="12.75">
      <c r="A6" s="7">
        <v>852</v>
      </c>
      <c r="B6" s="7"/>
      <c r="C6" s="7"/>
      <c r="D6" s="5" t="s">
        <v>103</v>
      </c>
      <c r="E6" s="58">
        <f>E23+E29+E57+E83+E7+E129+E27+E10+E69+E89+E53+E97+E105+E112+E86+E14</f>
        <v>7041246.79</v>
      </c>
    </row>
    <row r="7" spans="1:5" s="2" customFormat="1" ht="12.75">
      <c r="A7" s="8"/>
      <c r="B7" s="8">
        <v>85202</v>
      </c>
      <c r="C7" s="8"/>
      <c r="D7" s="2" t="s">
        <v>106</v>
      </c>
      <c r="E7" s="59">
        <f>E8</f>
        <v>1250000</v>
      </c>
    </row>
    <row r="8" spans="1:5" s="2" customFormat="1" ht="12.75">
      <c r="A8" s="8"/>
      <c r="B8" s="8"/>
      <c r="C8" s="8">
        <v>4330</v>
      </c>
      <c r="D8" s="2" t="s">
        <v>110</v>
      </c>
      <c r="E8" s="60">
        <v>1250000</v>
      </c>
    </row>
    <row r="9" spans="1:5" s="5" customFormat="1" ht="13.5" customHeight="1">
      <c r="A9" s="7"/>
      <c r="B9" s="7"/>
      <c r="C9" s="6"/>
      <c r="D9" t="s">
        <v>111</v>
      </c>
      <c r="E9" s="60"/>
    </row>
    <row r="10" spans="1:5" s="5" customFormat="1" ht="13.5" customHeight="1">
      <c r="A10" s="7"/>
      <c r="B10" s="25" t="s">
        <v>195</v>
      </c>
      <c r="C10" s="45"/>
      <c r="D10" s="34" t="s">
        <v>196</v>
      </c>
      <c r="E10" s="79">
        <f>SUM(E11:E12)</f>
        <v>2000</v>
      </c>
    </row>
    <row r="11" spans="1:5" s="5" customFormat="1" ht="13.5" customHeight="1">
      <c r="A11" s="7"/>
      <c r="B11" s="44"/>
      <c r="C11" s="6">
        <v>4210</v>
      </c>
      <c r="D11" t="s">
        <v>23</v>
      </c>
      <c r="E11" s="75">
        <v>1000</v>
      </c>
    </row>
    <row r="12" spans="1:5" s="5" customFormat="1" ht="13.5" customHeight="1">
      <c r="A12" s="7"/>
      <c r="B12" s="44"/>
      <c r="C12" s="6">
        <v>4300</v>
      </c>
      <c r="D12" t="s">
        <v>26</v>
      </c>
      <c r="E12" s="75">
        <v>1000</v>
      </c>
    </row>
    <row r="13" spans="1:5" s="5" customFormat="1" ht="13.5" customHeight="1">
      <c r="A13" s="7"/>
      <c r="B13" s="44"/>
      <c r="C13" s="6"/>
      <c r="D13"/>
      <c r="E13" s="75"/>
    </row>
    <row r="14" spans="1:5" s="5" customFormat="1" ht="13.5" customHeight="1">
      <c r="A14" s="7"/>
      <c r="B14" s="25" t="s">
        <v>195</v>
      </c>
      <c r="C14" s="45"/>
      <c r="D14" s="34" t="s">
        <v>267</v>
      </c>
      <c r="E14" s="75">
        <f>SUM(E16:E21)</f>
        <v>30820</v>
      </c>
    </row>
    <row r="15" spans="1:5" s="5" customFormat="1" ht="13.5" customHeight="1">
      <c r="A15" s="7"/>
      <c r="B15" s="44"/>
      <c r="C15" s="6"/>
      <c r="D15" s="34" t="s">
        <v>268</v>
      </c>
      <c r="E15" s="75"/>
    </row>
    <row r="16" spans="1:5" s="5" customFormat="1" ht="13.5" customHeight="1">
      <c r="A16" s="7"/>
      <c r="B16" s="44"/>
      <c r="C16" s="6">
        <v>4010</v>
      </c>
      <c r="D16" t="s">
        <v>20</v>
      </c>
      <c r="E16" s="75">
        <v>6534</v>
      </c>
    </row>
    <row r="17" spans="1:5" s="5" customFormat="1" ht="13.5" customHeight="1">
      <c r="A17" s="7"/>
      <c r="B17" s="44"/>
      <c r="C17" s="6">
        <v>4110</v>
      </c>
      <c r="D17" t="s">
        <v>22</v>
      </c>
      <c r="E17" s="75">
        <v>1949</v>
      </c>
    </row>
    <row r="18" spans="1:5" s="5" customFormat="1" ht="13.5" customHeight="1">
      <c r="A18" s="7"/>
      <c r="B18" s="44"/>
      <c r="C18" s="6">
        <v>4120</v>
      </c>
      <c r="D18" t="s">
        <v>231</v>
      </c>
      <c r="E18" s="75">
        <v>257</v>
      </c>
    </row>
    <row r="19" spans="1:5" s="5" customFormat="1" ht="13.5" customHeight="1">
      <c r="A19" s="7"/>
      <c r="B19" s="44"/>
      <c r="C19" s="6">
        <v>4170</v>
      </c>
      <c r="D19" t="s">
        <v>113</v>
      </c>
      <c r="E19" s="75">
        <v>4680</v>
      </c>
    </row>
    <row r="20" spans="1:5" s="5" customFormat="1" ht="13.5" customHeight="1">
      <c r="A20" s="7"/>
      <c r="B20" s="44"/>
      <c r="C20" s="6">
        <v>4210</v>
      </c>
      <c r="D20" t="s">
        <v>23</v>
      </c>
      <c r="E20" s="75">
        <v>2300</v>
      </c>
    </row>
    <row r="21" spans="1:5" s="5" customFormat="1" ht="13.5" customHeight="1">
      <c r="A21" s="7"/>
      <c r="B21" s="44"/>
      <c r="C21" s="6">
        <v>4300</v>
      </c>
      <c r="D21" t="s">
        <v>26</v>
      </c>
      <c r="E21" s="75">
        <v>15100</v>
      </c>
    </row>
    <row r="22" spans="1:5" s="5" customFormat="1" ht="13.5" customHeight="1">
      <c r="A22" s="7"/>
      <c r="B22" s="44"/>
      <c r="C22" s="6"/>
      <c r="D22"/>
      <c r="E22" s="75"/>
    </row>
    <row r="23" spans="2:5" ht="12.75">
      <c r="B23" s="6">
        <v>85214</v>
      </c>
      <c r="D23" t="s">
        <v>147</v>
      </c>
      <c r="E23" s="59">
        <f>SUM(E25:E26)</f>
        <v>832000</v>
      </c>
    </row>
    <row r="24" ht="12.75">
      <c r="D24" t="s">
        <v>120</v>
      </c>
    </row>
    <row r="25" spans="3:5" ht="12.75">
      <c r="C25" s="6">
        <v>3110</v>
      </c>
      <c r="D25" t="s">
        <v>33</v>
      </c>
      <c r="E25" s="55">
        <v>817000</v>
      </c>
    </row>
    <row r="26" spans="3:5" ht="12.75">
      <c r="C26" s="6">
        <v>4300</v>
      </c>
      <c r="D26" t="s">
        <v>26</v>
      </c>
      <c r="E26" s="55">
        <v>15000</v>
      </c>
    </row>
    <row r="27" spans="2:5" ht="12.75">
      <c r="B27" s="6">
        <v>85216</v>
      </c>
      <c r="D27" t="s">
        <v>149</v>
      </c>
      <c r="E27" s="59">
        <f>SUM(E28:E28)</f>
        <v>646667</v>
      </c>
    </row>
    <row r="28" spans="3:5" ht="12.75">
      <c r="C28" s="6">
        <v>3110</v>
      </c>
      <c r="D28" t="s">
        <v>33</v>
      </c>
      <c r="E28" s="55">
        <v>646667</v>
      </c>
    </row>
    <row r="29" spans="2:5" ht="12.75">
      <c r="B29" s="6">
        <v>85219</v>
      </c>
      <c r="D29" t="s">
        <v>163</v>
      </c>
      <c r="E29" s="59">
        <f>SUM(E30:E51)</f>
        <v>1893694</v>
      </c>
    </row>
    <row r="30" spans="3:5" ht="12.75">
      <c r="C30" s="6">
        <v>3020</v>
      </c>
      <c r="D30" t="s">
        <v>19</v>
      </c>
      <c r="E30" s="55">
        <v>47106</v>
      </c>
    </row>
    <row r="31" spans="1:5" ht="12.75">
      <c r="A31"/>
      <c r="B31"/>
      <c r="C31" s="6">
        <v>4010</v>
      </c>
      <c r="D31" t="s">
        <v>20</v>
      </c>
      <c r="E31" s="55">
        <v>1295844</v>
      </c>
    </row>
    <row r="32" spans="1:5" ht="12.75">
      <c r="A32"/>
      <c r="B32"/>
      <c r="C32" s="6">
        <v>4040</v>
      </c>
      <c r="D32" t="s">
        <v>21</v>
      </c>
      <c r="E32" s="55">
        <v>92077</v>
      </c>
    </row>
    <row r="33" spans="1:5" ht="12.75">
      <c r="A33"/>
      <c r="B33"/>
      <c r="C33" s="6">
        <v>4110</v>
      </c>
      <c r="D33" t="s">
        <v>22</v>
      </c>
      <c r="E33" s="55">
        <v>229300</v>
      </c>
    </row>
    <row r="34" spans="1:5" ht="12.75">
      <c r="A34"/>
      <c r="B34"/>
      <c r="C34" s="6">
        <v>4120</v>
      </c>
      <c r="D34" t="s">
        <v>231</v>
      </c>
      <c r="E34" s="55">
        <v>27200</v>
      </c>
    </row>
    <row r="35" spans="1:5" ht="12.75">
      <c r="A35"/>
      <c r="B35"/>
      <c r="C35" s="6">
        <v>4140</v>
      </c>
      <c r="D35" t="s">
        <v>180</v>
      </c>
      <c r="E35" s="55">
        <v>100</v>
      </c>
    </row>
    <row r="36" spans="1:5" ht="12.75">
      <c r="A36"/>
      <c r="B36"/>
      <c r="C36" s="6">
        <v>4170</v>
      </c>
      <c r="D36" t="s">
        <v>113</v>
      </c>
      <c r="E36" s="55">
        <v>27000</v>
      </c>
    </row>
    <row r="37" spans="1:5" ht="12.75">
      <c r="A37"/>
      <c r="B37"/>
      <c r="C37" s="6">
        <v>4210</v>
      </c>
      <c r="D37" t="s">
        <v>23</v>
      </c>
      <c r="E37" s="55">
        <v>25000</v>
      </c>
    </row>
    <row r="38" spans="1:5" ht="12.75">
      <c r="A38"/>
      <c r="B38"/>
      <c r="C38" s="6">
        <v>4260</v>
      </c>
      <c r="D38" t="s">
        <v>24</v>
      </c>
      <c r="E38" s="55">
        <v>25000</v>
      </c>
    </row>
    <row r="39" spans="1:5" ht="12.75">
      <c r="A39"/>
      <c r="B39"/>
      <c r="C39" s="6">
        <v>4270</v>
      </c>
      <c r="D39" t="s">
        <v>25</v>
      </c>
      <c r="E39" s="55">
        <v>3000</v>
      </c>
    </row>
    <row r="40" spans="1:5" ht="12.75">
      <c r="A40"/>
      <c r="B40"/>
      <c r="C40" s="6">
        <v>4280</v>
      </c>
      <c r="D40" t="s">
        <v>125</v>
      </c>
      <c r="E40" s="55">
        <v>1000</v>
      </c>
    </row>
    <row r="41" spans="1:5" ht="12.75">
      <c r="A41"/>
      <c r="B41"/>
      <c r="C41" s="6">
        <v>4300</v>
      </c>
      <c r="D41" t="s">
        <v>26</v>
      </c>
      <c r="E41" s="55">
        <v>45432</v>
      </c>
    </row>
    <row r="42" spans="1:5" ht="12.75">
      <c r="A42"/>
      <c r="B42"/>
      <c r="C42" s="6">
        <v>4360</v>
      </c>
      <c r="D42" t="s">
        <v>165</v>
      </c>
      <c r="E42" s="55">
        <v>16234</v>
      </c>
    </row>
    <row r="43" spans="1:5" ht="12.75">
      <c r="A43"/>
      <c r="B43"/>
      <c r="C43" s="6">
        <v>4400</v>
      </c>
      <c r="D43" t="s">
        <v>142</v>
      </c>
      <c r="E43" s="55">
        <v>1000</v>
      </c>
    </row>
    <row r="44" spans="1:4" ht="12.75">
      <c r="A44"/>
      <c r="B44"/>
      <c r="D44" t="s">
        <v>137</v>
      </c>
    </row>
    <row r="45" spans="1:5" ht="12.75">
      <c r="A45"/>
      <c r="B45"/>
      <c r="C45" s="6">
        <v>4410</v>
      </c>
      <c r="D45" t="s">
        <v>27</v>
      </c>
      <c r="E45" s="55">
        <v>2000</v>
      </c>
    </row>
    <row r="46" spans="1:5" ht="12.75">
      <c r="A46"/>
      <c r="B46"/>
      <c r="C46" s="6">
        <v>4430</v>
      </c>
      <c r="D46" t="s">
        <v>28</v>
      </c>
      <c r="E46" s="55">
        <v>4000</v>
      </c>
    </row>
    <row r="47" spans="1:5" ht="12.75">
      <c r="A47"/>
      <c r="C47" s="6">
        <v>4440</v>
      </c>
      <c r="D47" t="s">
        <v>29</v>
      </c>
      <c r="E47" s="55">
        <v>42291</v>
      </c>
    </row>
    <row r="48" spans="1:5" ht="12.75">
      <c r="A48"/>
      <c r="C48" s="6">
        <v>4480</v>
      </c>
      <c r="D48" t="s">
        <v>35</v>
      </c>
      <c r="E48" s="55">
        <v>4110</v>
      </c>
    </row>
    <row r="49" spans="1:5" ht="12.75">
      <c r="A49"/>
      <c r="C49" s="6">
        <v>4520</v>
      </c>
      <c r="D49" t="s">
        <v>184</v>
      </c>
      <c r="E49" s="55">
        <v>1000</v>
      </c>
    </row>
    <row r="50" spans="1:5" ht="12.75">
      <c r="A50"/>
      <c r="C50" s="6">
        <v>4700</v>
      </c>
      <c r="D50" t="s">
        <v>128</v>
      </c>
      <c r="E50" s="55">
        <v>5000</v>
      </c>
    </row>
    <row r="51" spans="1:4" ht="12.75">
      <c r="A51"/>
      <c r="D51" t="s">
        <v>129</v>
      </c>
    </row>
    <row r="52" ht="12.75">
      <c r="A52"/>
    </row>
    <row r="53" spans="1:5" ht="12.75">
      <c r="A53"/>
      <c r="B53" s="6">
        <v>85219</v>
      </c>
      <c r="D53" t="s">
        <v>250</v>
      </c>
      <c r="E53" s="55">
        <f>SUM(E54:E55)</f>
        <v>12180</v>
      </c>
    </row>
    <row r="54" spans="1:5" ht="12.75">
      <c r="A54"/>
      <c r="C54" s="6">
        <v>3110</v>
      </c>
      <c r="D54" t="s">
        <v>33</v>
      </c>
      <c r="E54" s="55">
        <v>12000</v>
      </c>
    </row>
    <row r="55" spans="1:5" ht="12.75">
      <c r="A55"/>
      <c r="C55" s="6">
        <v>4210</v>
      </c>
      <c r="D55" t="s">
        <v>23</v>
      </c>
      <c r="E55" s="55">
        <v>180</v>
      </c>
    </row>
    <row r="56" ht="12.75">
      <c r="A56"/>
    </row>
    <row r="57" spans="1:5" ht="12.75">
      <c r="A57"/>
      <c r="B57" s="6">
        <v>85228</v>
      </c>
      <c r="D57" t="s">
        <v>98</v>
      </c>
      <c r="E57" s="59">
        <f>SUM(E58:E67)</f>
        <v>1650000</v>
      </c>
    </row>
    <row r="58" spans="1:5" ht="12.75">
      <c r="A58"/>
      <c r="C58" s="6">
        <v>4010</v>
      </c>
      <c r="D58" t="s">
        <v>20</v>
      </c>
      <c r="E58" s="55">
        <v>20000</v>
      </c>
    </row>
    <row r="59" spans="1:5" ht="12.75">
      <c r="A59"/>
      <c r="C59" s="6">
        <v>4110</v>
      </c>
      <c r="D59" t="s">
        <v>22</v>
      </c>
      <c r="E59" s="55">
        <v>229275</v>
      </c>
    </row>
    <row r="60" spans="1:5" ht="12.75">
      <c r="A60"/>
      <c r="C60" s="6">
        <v>4120</v>
      </c>
      <c r="D60" t="s">
        <v>231</v>
      </c>
      <c r="E60" s="55">
        <v>8788</v>
      </c>
    </row>
    <row r="61" spans="1:5" ht="12.75">
      <c r="A61"/>
      <c r="C61" s="6">
        <v>4170</v>
      </c>
      <c r="D61" t="s">
        <v>113</v>
      </c>
      <c r="E61" s="55">
        <v>1380000</v>
      </c>
    </row>
    <row r="62" spans="1:5" ht="12.75">
      <c r="A62"/>
      <c r="C62" s="6">
        <v>4210</v>
      </c>
      <c r="D62" t="s">
        <v>23</v>
      </c>
      <c r="E62" s="55">
        <v>5400</v>
      </c>
    </row>
    <row r="63" spans="1:5" ht="12.75">
      <c r="A63"/>
      <c r="C63" s="6">
        <v>4280</v>
      </c>
      <c r="D63" t="s">
        <v>125</v>
      </c>
      <c r="E63" s="55">
        <v>1600</v>
      </c>
    </row>
    <row r="64" spans="1:5" ht="12.75">
      <c r="A64"/>
      <c r="C64" s="6">
        <v>4300</v>
      </c>
      <c r="D64" t="s">
        <v>26</v>
      </c>
      <c r="E64" s="55">
        <v>1500</v>
      </c>
    </row>
    <row r="65" spans="1:5" ht="12.75">
      <c r="A65"/>
      <c r="C65" s="6">
        <v>4360</v>
      </c>
      <c r="D65" t="s">
        <v>165</v>
      </c>
      <c r="E65" s="55">
        <v>500</v>
      </c>
    </row>
    <row r="66" spans="1:5" ht="12.75">
      <c r="A66"/>
      <c r="C66" s="6">
        <v>4410</v>
      </c>
      <c r="D66" t="s">
        <v>27</v>
      </c>
      <c r="E66" s="55">
        <v>937</v>
      </c>
    </row>
    <row r="67" spans="1:5" ht="12.75">
      <c r="A67"/>
      <c r="C67" s="6">
        <v>4710</v>
      </c>
      <c r="D67" t="s">
        <v>230</v>
      </c>
      <c r="E67" s="55">
        <v>2000</v>
      </c>
    </row>
    <row r="69" spans="1:5" ht="12.75">
      <c r="A69"/>
      <c r="B69" s="6">
        <v>85228</v>
      </c>
      <c r="D69" t="s">
        <v>229</v>
      </c>
      <c r="E69" s="59">
        <f>SUM(E70:E81)</f>
        <v>340000</v>
      </c>
    </row>
    <row r="70" spans="1:5" ht="12.75">
      <c r="A70"/>
      <c r="C70" s="6">
        <v>3020</v>
      </c>
      <c r="D70" t="s">
        <v>19</v>
      </c>
      <c r="E70" s="55">
        <v>1600</v>
      </c>
    </row>
    <row r="71" spans="1:5" ht="12.75">
      <c r="A71"/>
      <c r="C71" s="6">
        <v>4010</v>
      </c>
      <c r="D71" t="s">
        <v>20</v>
      </c>
      <c r="E71" s="55">
        <v>190993</v>
      </c>
    </row>
    <row r="72" spans="1:5" ht="12.75">
      <c r="A72"/>
      <c r="C72" s="6">
        <v>4040</v>
      </c>
      <c r="D72" t="s">
        <v>21</v>
      </c>
      <c r="E72" s="55">
        <v>14000</v>
      </c>
    </row>
    <row r="73" spans="1:5" ht="12.75">
      <c r="A73"/>
      <c r="C73" s="6">
        <v>4110</v>
      </c>
      <c r="D73" t="s">
        <v>22</v>
      </c>
      <c r="E73" s="55">
        <v>35000</v>
      </c>
    </row>
    <row r="74" spans="1:5" ht="12.75">
      <c r="A74"/>
      <c r="C74" s="6">
        <v>4120</v>
      </c>
      <c r="D74" t="s">
        <v>231</v>
      </c>
      <c r="E74" s="55">
        <v>3000</v>
      </c>
    </row>
    <row r="75" spans="1:5" ht="12.75">
      <c r="A75"/>
      <c r="C75" s="6">
        <v>4210</v>
      </c>
      <c r="D75" t="s">
        <v>23</v>
      </c>
      <c r="E75" s="55">
        <v>870</v>
      </c>
    </row>
    <row r="76" spans="1:5" ht="12.75">
      <c r="A76"/>
      <c r="C76" s="6">
        <v>4280</v>
      </c>
      <c r="D76" t="s">
        <v>125</v>
      </c>
      <c r="E76" s="55">
        <v>100</v>
      </c>
    </row>
    <row r="77" spans="1:5" ht="12.75">
      <c r="A77"/>
      <c r="C77" s="6">
        <v>4300</v>
      </c>
      <c r="D77" t="s">
        <v>26</v>
      </c>
      <c r="E77" s="55">
        <v>85000</v>
      </c>
    </row>
    <row r="78" spans="1:5" ht="12.75">
      <c r="A78"/>
      <c r="C78" s="6">
        <v>4360</v>
      </c>
      <c r="D78" t="s">
        <v>165</v>
      </c>
      <c r="E78" s="55">
        <v>1000</v>
      </c>
    </row>
    <row r="79" spans="1:5" ht="12.75">
      <c r="A79"/>
      <c r="C79" s="6">
        <v>4410</v>
      </c>
      <c r="D79" t="s">
        <v>27</v>
      </c>
      <c r="E79" s="55">
        <v>953</v>
      </c>
    </row>
    <row r="80" spans="1:5" ht="12.75">
      <c r="A80"/>
      <c r="C80" s="6">
        <v>4440</v>
      </c>
      <c r="D80" t="s">
        <v>29</v>
      </c>
      <c r="E80" s="55">
        <v>7484</v>
      </c>
    </row>
    <row r="81" spans="1:4" ht="12.75">
      <c r="A81"/>
      <c r="C81" s="6">
        <v>4710</v>
      </c>
      <c r="D81" t="s">
        <v>230</v>
      </c>
    </row>
    <row r="83" spans="1:5" ht="12.75">
      <c r="A83"/>
      <c r="B83" s="6">
        <v>85230</v>
      </c>
      <c r="D83" t="s">
        <v>211</v>
      </c>
      <c r="E83" s="59">
        <f>SUM(E84:E84)</f>
        <v>179060.79</v>
      </c>
    </row>
    <row r="84" spans="1:5" ht="13.5" customHeight="1">
      <c r="A84"/>
      <c r="C84" s="6">
        <v>3110</v>
      </c>
      <c r="D84" t="s">
        <v>33</v>
      </c>
      <c r="E84" s="55">
        <v>179060.79</v>
      </c>
    </row>
    <row r="85" ht="13.5" customHeight="1">
      <c r="A85"/>
    </row>
    <row r="86" spans="1:5" ht="13.5" customHeight="1">
      <c r="A86"/>
      <c r="B86" s="6">
        <v>85278</v>
      </c>
      <c r="D86" t="s">
        <v>266</v>
      </c>
      <c r="E86" s="59">
        <f>E87</f>
        <v>71525</v>
      </c>
    </row>
    <row r="87" spans="1:5" ht="13.5" customHeight="1">
      <c r="A87"/>
      <c r="C87" s="6">
        <v>3110</v>
      </c>
      <c r="D87" t="s">
        <v>33</v>
      </c>
      <c r="E87" s="55">
        <v>71525</v>
      </c>
    </row>
    <row r="88" ht="13.5" customHeight="1">
      <c r="A88"/>
    </row>
    <row r="89" spans="1:5" ht="13.5" customHeight="1">
      <c r="A89"/>
      <c r="B89" s="6">
        <v>85295</v>
      </c>
      <c r="D89" t="s">
        <v>237</v>
      </c>
      <c r="E89" s="59">
        <f>SUM(E90:E95)</f>
        <v>38500</v>
      </c>
    </row>
    <row r="90" spans="1:5" ht="13.5" customHeight="1">
      <c r="A90"/>
      <c r="C90" s="6">
        <v>4110</v>
      </c>
      <c r="D90" t="s">
        <v>22</v>
      </c>
      <c r="E90" s="55">
        <v>4540</v>
      </c>
    </row>
    <row r="91" spans="1:5" ht="13.5" customHeight="1">
      <c r="A91"/>
      <c r="C91" s="6">
        <v>4170</v>
      </c>
      <c r="D91" t="s">
        <v>113</v>
      </c>
      <c r="E91" s="55">
        <v>26000</v>
      </c>
    </row>
    <row r="92" spans="1:5" ht="13.5" customHeight="1">
      <c r="A92"/>
      <c r="C92" s="6">
        <v>4210</v>
      </c>
      <c r="D92" t="s">
        <v>23</v>
      </c>
      <c r="E92" s="55">
        <v>1800</v>
      </c>
    </row>
    <row r="93" spans="1:5" ht="13.5" customHeight="1">
      <c r="A93"/>
      <c r="C93" s="6">
        <v>4220</v>
      </c>
      <c r="D93" t="s">
        <v>31</v>
      </c>
      <c r="E93" s="55">
        <v>3700</v>
      </c>
    </row>
    <row r="94" spans="1:5" ht="13.5" customHeight="1">
      <c r="A94"/>
      <c r="C94" s="6">
        <v>4260</v>
      </c>
      <c r="D94" t="s">
        <v>24</v>
      </c>
      <c r="E94" s="55">
        <v>1000</v>
      </c>
    </row>
    <row r="95" spans="1:5" ht="13.5" customHeight="1">
      <c r="A95"/>
      <c r="C95" s="6">
        <v>4300</v>
      </c>
      <c r="D95" t="s">
        <v>26</v>
      </c>
      <c r="E95" s="55">
        <v>1460</v>
      </c>
    </row>
    <row r="96" ht="13.5" customHeight="1">
      <c r="A96"/>
    </row>
    <row r="97" spans="1:5" ht="13.5" customHeight="1">
      <c r="A97"/>
      <c r="B97" s="6">
        <v>85295</v>
      </c>
      <c r="D97" t="s">
        <v>254</v>
      </c>
      <c r="E97" s="59">
        <f>SUM(E98:E103)</f>
        <v>30000</v>
      </c>
    </row>
    <row r="98" spans="1:5" ht="13.5" customHeight="1">
      <c r="A98"/>
      <c r="C98" s="6">
        <v>4010</v>
      </c>
      <c r="D98" t="s">
        <v>20</v>
      </c>
      <c r="E98" s="55">
        <v>15000</v>
      </c>
    </row>
    <row r="99" spans="1:5" ht="13.5" customHeight="1">
      <c r="A99"/>
      <c r="C99" s="6">
        <v>4110</v>
      </c>
      <c r="D99" t="s">
        <v>22</v>
      </c>
      <c r="E99" s="55">
        <v>2600</v>
      </c>
    </row>
    <row r="100" spans="1:5" ht="13.5" customHeight="1">
      <c r="A100"/>
      <c r="C100" s="6">
        <v>4120</v>
      </c>
      <c r="D100" t="s">
        <v>231</v>
      </c>
      <c r="E100" s="55">
        <v>400</v>
      </c>
    </row>
    <row r="101" spans="1:5" ht="13.5" customHeight="1">
      <c r="A101"/>
      <c r="C101" s="6">
        <v>4210</v>
      </c>
      <c r="D101" t="s">
        <v>23</v>
      </c>
      <c r="E101" s="55">
        <v>5000</v>
      </c>
    </row>
    <row r="102" spans="1:5" ht="13.5" customHeight="1">
      <c r="A102"/>
      <c r="C102" s="6">
        <v>4300</v>
      </c>
      <c r="D102" t="s">
        <v>26</v>
      </c>
      <c r="E102" s="55">
        <v>5000</v>
      </c>
    </row>
    <row r="103" spans="1:5" ht="13.5" customHeight="1">
      <c r="A103"/>
      <c r="C103" s="6">
        <v>4410</v>
      </c>
      <c r="D103" t="s">
        <v>27</v>
      </c>
      <c r="E103" s="55">
        <v>2000</v>
      </c>
    </row>
    <row r="104" ht="13.5" customHeight="1">
      <c r="A104"/>
    </row>
    <row r="105" spans="1:5" ht="13.5" customHeight="1">
      <c r="A105"/>
      <c r="B105" s="6">
        <v>85295</v>
      </c>
      <c r="D105" t="s">
        <v>259</v>
      </c>
      <c r="E105" s="59">
        <f>SUM(E106:E110)</f>
        <v>0</v>
      </c>
    </row>
    <row r="106" spans="1:5" ht="13.5" customHeight="1">
      <c r="A106"/>
      <c r="C106" s="6">
        <v>3110</v>
      </c>
      <c r="D106" t="s">
        <v>33</v>
      </c>
      <c r="E106" s="55">
        <v>0</v>
      </c>
    </row>
    <row r="107" spans="1:5" ht="13.5" customHeight="1">
      <c r="A107"/>
      <c r="C107" s="6">
        <v>4010</v>
      </c>
      <c r="D107" t="s">
        <v>20</v>
      </c>
      <c r="E107" s="55">
        <v>0</v>
      </c>
    </row>
    <row r="108" spans="1:5" ht="13.5" customHeight="1">
      <c r="A108"/>
      <c r="C108" s="6">
        <v>4110</v>
      </c>
      <c r="D108" t="s">
        <v>22</v>
      </c>
      <c r="E108" s="55">
        <v>0</v>
      </c>
    </row>
    <row r="109" spans="1:5" ht="13.5" customHeight="1">
      <c r="A109"/>
      <c r="C109" s="6">
        <v>4120</v>
      </c>
      <c r="D109" t="s">
        <v>231</v>
      </c>
      <c r="E109" s="55">
        <v>0</v>
      </c>
    </row>
    <row r="110" spans="1:5" ht="13.5" customHeight="1">
      <c r="A110"/>
      <c r="C110" s="6">
        <v>4170</v>
      </c>
      <c r="D110" t="s">
        <v>113</v>
      </c>
      <c r="E110" s="55">
        <v>0</v>
      </c>
    </row>
    <row r="111" ht="13.5" customHeight="1">
      <c r="A111"/>
    </row>
    <row r="112" spans="1:5" ht="13.5" customHeight="1">
      <c r="A112"/>
      <c r="B112" s="6">
        <v>85295</v>
      </c>
      <c r="D112" t="s">
        <v>260</v>
      </c>
      <c r="E112" s="59">
        <f>SUM(E113:E114)</f>
        <v>0</v>
      </c>
    </row>
    <row r="113" spans="1:5" ht="13.5" customHeight="1">
      <c r="A113"/>
      <c r="C113" s="6">
        <v>3110</v>
      </c>
      <c r="D113" t="s">
        <v>33</v>
      </c>
      <c r="E113" s="55">
        <v>0</v>
      </c>
    </row>
    <row r="114" spans="3:5" ht="13.5" customHeight="1">
      <c r="C114" s="6">
        <v>4300</v>
      </c>
      <c r="D114" t="s">
        <v>26</v>
      </c>
      <c r="E114" s="55">
        <v>0</v>
      </c>
    </row>
    <row r="115" ht="13.5" customHeight="1"/>
    <row r="116" spans="1:5" s="40" customFormat="1" ht="13.5" customHeight="1">
      <c r="A116" s="41">
        <v>853</v>
      </c>
      <c r="B116" s="41"/>
      <c r="C116" s="41"/>
      <c r="D116" s="40" t="s">
        <v>213</v>
      </c>
      <c r="E116" s="59">
        <f>E117+E124</f>
        <v>361700</v>
      </c>
    </row>
    <row r="117" spans="2:5" ht="13.5" customHeight="1">
      <c r="B117" s="6">
        <v>85395</v>
      </c>
      <c r="D117" t="s">
        <v>259</v>
      </c>
      <c r="E117" s="59">
        <f>SUM(E118:E122)</f>
        <v>307100</v>
      </c>
    </row>
    <row r="118" spans="3:5" ht="13.5" customHeight="1">
      <c r="C118" s="6">
        <v>3110</v>
      </c>
      <c r="D118" t="s">
        <v>33</v>
      </c>
      <c r="E118" s="55">
        <v>261000</v>
      </c>
    </row>
    <row r="119" spans="3:5" ht="13.5" customHeight="1">
      <c r="C119" s="6">
        <v>4010</v>
      </c>
      <c r="D119" t="s">
        <v>20</v>
      </c>
      <c r="E119" s="55">
        <v>4260</v>
      </c>
    </row>
    <row r="120" spans="3:5" ht="13.5" customHeight="1">
      <c r="C120" s="6">
        <v>4110</v>
      </c>
      <c r="D120" t="s">
        <v>22</v>
      </c>
      <c r="E120" s="55">
        <v>6545</v>
      </c>
    </row>
    <row r="121" spans="3:5" ht="13.5" customHeight="1">
      <c r="C121" s="6">
        <v>4120</v>
      </c>
      <c r="D121" t="s">
        <v>231</v>
      </c>
      <c r="E121" s="55">
        <v>795</v>
      </c>
    </row>
    <row r="122" spans="3:5" ht="13.5" customHeight="1">
      <c r="C122" s="6">
        <v>4170</v>
      </c>
      <c r="D122" t="s">
        <v>113</v>
      </c>
      <c r="E122" s="55">
        <v>34500</v>
      </c>
    </row>
    <row r="123" ht="13.5" customHeight="1"/>
    <row r="124" spans="2:5" ht="13.5" customHeight="1">
      <c r="B124" s="6">
        <v>85395</v>
      </c>
      <c r="D124" t="s">
        <v>260</v>
      </c>
      <c r="E124" s="59">
        <f>SUM(E125:E126)</f>
        <v>54600</v>
      </c>
    </row>
    <row r="125" spans="3:5" ht="13.5" customHeight="1">
      <c r="C125" s="6">
        <v>3110</v>
      </c>
      <c r="D125" t="s">
        <v>33</v>
      </c>
      <c r="E125" s="55">
        <v>25100</v>
      </c>
    </row>
    <row r="126" spans="3:5" ht="13.5" customHeight="1">
      <c r="C126" s="6">
        <v>4300</v>
      </c>
      <c r="D126" t="s">
        <v>26</v>
      </c>
      <c r="E126" s="55">
        <v>29500</v>
      </c>
    </row>
    <row r="127" ht="13.5" customHeight="1"/>
    <row r="128" spans="1:4" ht="12.75">
      <c r="A128" s="7">
        <v>852</v>
      </c>
      <c r="B128" s="7"/>
      <c r="C128" s="7"/>
      <c r="D128" s="5" t="s">
        <v>148</v>
      </c>
    </row>
    <row r="129" spans="2:5" ht="12.75">
      <c r="B129" s="6">
        <v>85213</v>
      </c>
      <c r="D129" t="s">
        <v>84</v>
      </c>
      <c r="E129" s="59">
        <f>SUM(E131:E131)</f>
        <v>64800</v>
      </c>
    </row>
    <row r="130" ht="12.75">
      <c r="D130" t="s">
        <v>109</v>
      </c>
    </row>
    <row r="131" spans="3:5" ht="12.75">
      <c r="C131" s="6">
        <v>4130</v>
      </c>
      <c r="D131" t="s">
        <v>83</v>
      </c>
      <c r="E131" s="55">
        <v>64800</v>
      </c>
    </row>
    <row r="133" spans="1:5" ht="12.75">
      <c r="A133" s="7">
        <v>851</v>
      </c>
      <c r="B133" s="7"/>
      <c r="C133" s="7"/>
      <c r="D133" s="5" t="s">
        <v>8</v>
      </c>
      <c r="E133" s="58">
        <f>E134+E154+E157</f>
        <v>491000</v>
      </c>
    </row>
    <row r="134" spans="2:5" ht="12.75">
      <c r="B134" s="6">
        <v>85154</v>
      </c>
      <c r="D134" t="s">
        <v>9</v>
      </c>
      <c r="E134" s="59">
        <f>SUM(E135:E153)</f>
        <v>484000</v>
      </c>
    </row>
    <row r="135" spans="3:5" ht="12.75">
      <c r="C135" s="6">
        <v>3020</v>
      </c>
      <c r="D135" t="s">
        <v>19</v>
      </c>
      <c r="E135" s="55">
        <v>1790</v>
      </c>
    </row>
    <row r="136" spans="3:5" ht="12.75">
      <c r="C136" s="6">
        <v>4010</v>
      </c>
      <c r="D136" t="s">
        <v>20</v>
      </c>
      <c r="E136" s="55">
        <v>275000</v>
      </c>
    </row>
    <row r="137" spans="3:5" ht="12.75">
      <c r="C137" s="6">
        <v>4040</v>
      </c>
      <c r="D137" t="s">
        <v>21</v>
      </c>
      <c r="E137" s="55">
        <v>18500</v>
      </c>
    </row>
    <row r="138" spans="3:5" ht="12.75">
      <c r="C138" s="6">
        <v>4110</v>
      </c>
      <c r="D138" t="s">
        <v>22</v>
      </c>
      <c r="E138" s="55">
        <v>49300</v>
      </c>
    </row>
    <row r="139" spans="3:5" ht="12.75">
      <c r="C139" s="6">
        <v>4120</v>
      </c>
      <c r="D139" t="s">
        <v>231</v>
      </c>
      <c r="E139" s="55">
        <v>6670</v>
      </c>
    </row>
    <row r="140" spans="3:5" ht="12.75">
      <c r="C140" s="6">
        <v>4170</v>
      </c>
      <c r="D140" t="s">
        <v>113</v>
      </c>
      <c r="E140" s="55">
        <v>8000</v>
      </c>
    </row>
    <row r="141" spans="3:5" ht="12.75">
      <c r="C141" s="6">
        <v>4210</v>
      </c>
      <c r="D141" t="s">
        <v>23</v>
      </c>
      <c r="E141" s="55">
        <v>13000</v>
      </c>
    </row>
    <row r="142" spans="3:5" ht="12.75">
      <c r="C142" s="6">
        <v>4260</v>
      </c>
      <c r="D142" t="s">
        <v>24</v>
      </c>
      <c r="E142" s="55">
        <v>17250</v>
      </c>
    </row>
    <row r="143" spans="3:5" ht="12.75">
      <c r="C143" s="6">
        <v>4270</v>
      </c>
      <c r="D143" t="s">
        <v>25</v>
      </c>
      <c r="E143" s="55">
        <v>2269</v>
      </c>
    </row>
    <row r="144" spans="3:5" ht="12.75">
      <c r="C144" s="6">
        <v>4280</v>
      </c>
      <c r="D144" t="s">
        <v>125</v>
      </c>
      <c r="E144" s="55">
        <v>100</v>
      </c>
    </row>
    <row r="145" spans="3:5" ht="12.75">
      <c r="C145" s="6">
        <v>4300</v>
      </c>
      <c r="D145" t="s">
        <v>26</v>
      </c>
      <c r="E145" s="55">
        <v>75000</v>
      </c>
    </row>
    <row r="146" spans="3:5" ht="12.75">
      <c r="C146" s="6">
        <v>4360</v>
      </c>
      <c r="D146" t="s">
        <v>165</v>
      </c>
      <c r="E146" s="55">
        <v>4600</v>
      </c>
    </row>
    <row r="147" spans="3:5" ht="12.75">
      <c r="C147" s="6">
        <v>4410</v>
      </c>
      <c r="D147" t="s">
        <v>27</v>
      </c>
      <c r="E147" s="55">
        <v>1000</v>
      </c>
    </row>
    <row r="148" spans="3:5" ht="12.75">
      <c r="C148" s="6">
        <v>4430</v>
      </c>
      <c r="D148" t="s">
        <v>28</v>
      </c>
      <c r="E148" s="55">
        <v>1150</v>
      </c>
    </row>
    <row r="149" spans="3:5" ht="12.75">
      <c r="C149" s="6">
        <v>4440</v>
      </c>
      <c r="D149" t="s">
        <v>29</v>
      </c>
      <c r="E149" s="55">
        <v>5821</v>
      </c>
    </row>
    <row r="150" spans="3:5" ht="12.75">
      <c r="C150" s="6">
        <v>4480</v>
      </c>
      <c r="D150" t="s">
        <v>35</v>
      </c>
      <c r="E150" s="55">
        <v>1000</v>
      </c>
    </row>
    <row r="151" spans="1:5" ht="12.75">
      <c r="A151" s="3"/>
      <c r="B151" s="3"/>
      <c r="C151" s="6">
        <v>4520</v>
      </c>
      <c r="D151" t="s">
        <v>184</v>
      </c>
      <c r="E151" s="55">
        <v>800</v>
      </c>
    </row>
    <row r="152" spans="3:5" ht="12.75">
      <c r="C152" s="6">
        <v>4700</v>
      </c>
      <c r="D152" t="s">
        <v>132</v>
      </c>
      <c r="E152" s="55">
        <v>2750</v>
      </c>
    </row>
    <row r="153" ht="12.75">
      <c r="D153" t="s">
        <v>133</v>
      </c>
    </row>
    <row r="154" spans="2:5" ht="12.75">
      <c r="B154" s="6">
        <v>85153</v>
      </c>
      <c r="D154" t="s">
        <v>121</v>
      </c>
      <c r="E154" s="59">
        <f>SUM(E155:E156)</f>
        <v>3000</v>
      </c>
    </row>
    <row r="155" spans="3:5" ht="12.75">
      <c r="C155" s="6">
        <v>4210</v>
      </c>
      <c r="D155" t="s">
        <v>23</v>
      </c>
      <c r="E155" s="55">
        <v>1000</v>
      </c>
    </row>
    <row r="156" spans="3:5" ht="12.75">
      <c r="C156" s="6">
        <v>4300</v>
      </c>
      <c r="D156" t="s">
        <v>26</v>
      </c>
      <c r="E156" s="55">
        <v>2000</v>
      </c>
    </row>
    <row r="157" spans="2:5" ht="12.75">
      <c r="B157" s="6">
        <v>85195</v>
      </c>
      <c r="D157" t="s">
        <v>251</v>
      </c>
      <c r="E157" s="59">
        <f>SUM(E158:E160)</f>
        <v>4000</v>
      </c>
    </row>
    <row r="158" spans="3:5" ht="12.75">
      <c r="C158" s="6">
        <v>4010</v>
      </c>
      <c r="D158" t="s">
        <v>20</v>
      </c>
      <c r="E158" s="55">
        <v>3300</v>
      </c>
    </row>
    <row r="159" spans="3:5" ht="12.75">
      <c r="C159" s="6">
        <v>4110</v>
      </c>
      <c r="D159" t="s">
        <v>22</v>
      </c>
      <c r="E159" s="55">
        <v>580</v>
      </c>
    </row>
    <row r="160" spans="3:5" ht="12.75">
      <c r="C160" s="6">
        <v>4120</v>
      </c>
      <c r="D160" t="s">
        <v>231</v>
      </c>
      <c r="E160" s="55">
        <v>120</v>
      </c>
    </row>
    <row r="162" spans="1:5" s="40" customFormat="1" ht="12.75">
      <c r="A162" s="41">
        <v>855</v>
      </c>
      <c r="B162" s="41"/>
      <c r="C162" s="41"/>
      <c r="D162" s="40" t="s">
        <v>204</v>
      </c>
      <c r="E162" s="59">
        <f>E163+E176</f>
        <v>451879</v>
      </c>
    </row>
    <row r="163" spans="2:5" ht="12.75">
      <c r="B163" s="36">
        <v>85504</v>
      </c>
      <c r="C163" s="36"/>
      <c r="D163" s="42" t="s">
        <v>183</v>
      </c>
      <c r="E163" s="59">
        <f>SUM(E164:E175)</f>
        <v>211879</v>
      </c>
    </row>
    <row r="164" spans="2:5" ht="12.75">
      <c r="B164" s="36"/>
      <c r="C164" s="6">
        <v>3020</v>
      </c>
      <c r="D164" t="s">
        <v>19</v>
      </c>
      <c r="E164" s="61">
        <v>1500</v>
      </c>
    </row>
    <row r="165" spans="2:5" ht="12.75">
      <c r="B165" s="36"/>
      <c r="C165" s="6">
        <v>4010</v>
      </c>
      <c r="D165" t="s">
        <v>20</v>
      </c>
      <c r="E165" s="61">
        <v>147800</v>
      </c>
    </row>
    <row r="166" spans="2:5" ht="12.75">
      <c r="B166" s="36"/>
      <c r="C166" s="6">
        <v>4040</v>
      </c>
      <c r="D166" t="s">
        <v>21</v>
      </c>
      <c r="E166" s="61">
        <v>12300</v>
      </c>
    </row>
    <row r="167" spans="2:5" ht="12.75">
      <c r="B167" s="36"/>
      <c r="C167" s="6">
        <v>4110</v>
      </c>
      <c r="D167" t="s">
        <v>22</v>
      </c>
      <c r="E167" s="61">
        <v>27330</v>
      </c>
    </row>
    <row r="168" spans="2:5" ht="12.75">
      <c r="B168" s="36"/>
      <c r="C168" s="6">
        <v>4120</v>
      </c>
      <c r="D168" t="s">
        <v>231</v>
      </c>
      <c r="E168" s="61">
        <v>3820</v>
      </c>
    </row>
    <row r="169" spans="2:5" ht="12.75">
      <c r="B169" s="36"/>
      <c r="C169" s="6">
        <v>4210</v>
      </c>
      <c r="D169" t="s">
        <v>23</v>
      </c>
      <c r="E169" s="61">
        <v>1060</v>
      </c>
    </row>
    <row r="170" spans="1:5" ht="12.75">
      <c r="A170"/>
      <c r="B170" s="36"/>
      <c r="C170" s="6">
        <v>4260</v>
      </c>
      <c r="D170" t="s">
        <v>24</v>
      </c>
      <c r="E170" s="61">
        <v>3430</v>
      </c>
    </row>
    <row r="171" spans="1:5" ht="12.75">
      <c r="A171"/>
      <c r="B171" s="36"/>
      <c r="C171" s="6">
        <v>4300</v>
      </c>
      <c r="D171" t="s">
        <v>26</v>
      </c>
      <c r="E171" s="61">
        <v>3750</v>
      </c>
    </row>
    <row r="172" spans="1:5" ht="12.75">
      <c r="A172"/>
      <c r="B172" s="36"/>
      <c r="C172" s="6">
        <v>4360</v>
      </c>
      <c r="D172" t="s">
        <v>165</v>
      </c>
      <c r="E172" s="61">
        <v>2700</v>
      </c>
    </row>
    <row r="173" spans="1:5" ht="12.75">
      <c r="A173"/>
      <c r="B173" s="36"/>
      <c r="C173" s="6">
        <v>4410</v>
      </c>
      <c r="D173" t="s">
        <v>27</v>
      </c>
      <c r="E173" s="61">
        <v>2700</v>
      </c>
    </row>
    <row r="174" spans="1:5" ht="12.75">
      <c r="A174"/>
      <c r="B174" s="36"/>
      <c r="C174" s="6">
        <v>4440</v>
      </c>
      <c r="D174" t="s">
        <v>29</v>
      </c>
      <c r="E174" s="61">
        <v>4989</v>
      </c>
    </row>
    <row r="175" spans="1:5" ht="12.75">
      <c r="A175"/>
      <c r="B175" s="36"/>
      <c r="C175" s="6">
        <v>4700</v>
      </c>
      <c r="D175" t="s">
        <v>128</v>
      </c>
      <c r="E175" s="61">
        <v>500</v>
      </c>
    </row>
    <row r="176" spans="1:5" ht="12.75">
      <c r="A176"/>
      <c r="B176" s="25" t="s">
        <v>210</v>
      </c>
      <c r="C176" s="45"/>
      <c r="D176" s="52" t="s">
        <v>182</v>
      </c>
      <c r="E176" s="67">
        <f>E177</f>
        <v>240000</v>
      </c>
    </row>
    <row r="177" spans="1:5" ht="12.75">
      <c r="A177"/>
      <c r="B177" s="44"/>
      <c r="C177" s="45">
        <v>4330</v>
      </c>
      <c r="D177" s="34" t="s">
        <v>190</v>
      </c>
      <c r="E177" s="68">
        <v>240000</v>
      </c>
    </row>
    <row r="178" spans="1:5" ht="12.75">
      <c r="A178"/>
      <c r="B178" s="44"/>
      <c r="C178" s="45"/>
      <c r="D178" s="34" t="s">
        <v>111</v>
      </c>
      <c r="E178" s="68"/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465"/>
  <sheetViews>
    <sheetView tabSelected="1" zoomScale="136" zoomScaleNormal="136" zoomScalePageLayoutView="0" workbookViewId="0" topLeftCell="A340">
      <selection activeCell="D184" sqref="D184"/>
    </sheetView>
  </sheetViews>
  <sheetFormatPr defaultColWidth="9.00390625" defaultRowHeight="12.75"/>
  <cols>
    <col min="1" max="1" width="4.25390625" style="29" customWidth="1"/>
    <col min="2" max="2" width="6.375" style="29" customWidth="1"/>
    <col min="3" max="3" width="6.00390625" style="6" customWidth="1"/>
    <col min="4" max="4" width="48.375" style="0" customWidth="1"/>
    <col min="5" max="5" width="21.875" style="63" customWidth="1"/>
  </cols>
  <sheetData>
    <row r="2" spans="1:5" s="2" customFormat="1" ht="12.75">
      <c r="A2" s="18"/>
      <c r="B2" s="25"/>
      <c r="C2" s="3"/>
      <c r="D2" s="13"/>
      <c r="E2" s="62" t="s">
        <v>135</v>
      </c>
    </row>
    <row r="3" spans="1:5" ht="12.75">
      <c r="A3" s="18"/>
      <c r="B3" s="25"/>
      <c r="C3" s="3"/>
      <c r="D3" s="13"/>
      <c r="E3" s="55" t="s">
        <v>274</v>
      </c>
    </row>
    <row r="4" spans="1:5" ht="12.75">
      <c r="A4" s="18"/>
      <c r="B4" s="25"/>
      <c r="C4" s="3"/>
      <c r="D4" s="12" t="s">
        <v>10</v>
      </c>
      <c r="E4" s="55" t="s">
        <v>99</v>
      </c>
    </row>
    <row r="5" spans="1:5" ht="12.75">
      <c r="A5" s="18"/>
      <c r="B5" s="25"/>
      <c r="C5" s="3"/>
      <c r="D5" s="3" t="s">
        <v>153</v>
      </c>
      <c r="E5" s="56" t="s">
        <v>275</v>
      </c>
    </row>
    <row r="6" spans="1:5" s="40" customFormat="1" ht="12.75">
      <c r="A6" s="22" t="s">
        <v>11</v>
      </c>
      <c r="B6" s="23" t="s">
        <v>12</v>
      </c>
      <c r="C6" s="1"/>
      <c r="D6" s="1" t="s">
        <v>13</v>
      </c>
      <c r="E6" s="64" t="s">
        <v>239</v>
      </c>
    </row>
    <row r="7" spans="1:5" ht="12.75">
      <c r="A7" s="19" t="s">
        <v>39</v>
      </c>
      <c r="B7" s="24"/>
      <c r="C7" s="12"/>
      <c r="D7" s="31" t="s">
        <v>43</v>
      </c>
      <c r="E7" s="65">
        <f>E8+E10+E12</f>
        <v>5414089</v>
      </c>
    </row>
    <row r="8" spans="1:5" ht="12.75">
      <c r="A8" s="32"/>
      <c r="B8" s="37" t="s">
        <v>53</v>
      </c>
      <c r="C8" s="38"/>
      <c r="D8" s="49" t="s">
        <v>17</v>
      </c>
      <c r="E8" s="67">
        <f>SUM(E9:E9)</f>
        <v>4182589</v>
      </c>
    </row>
    <row r="9" spans="1:5" ht="12.75">
      <c r="A9" s="32"/>
      <c r="B9" s="33"/>
      <c r="C9" s="35">
        <v>6050</v>
      </c>
      <c r="D9" s="11" t="s">
        <v>124</v>
      </c>
      <c r="E9" s="66">
        <v>4182589</v>
      </c>
    </row>
    <row r="10" spans="1:5" ht="12.75">
      <c r="A10" s="32"/>
      <c r="B10" s="37" t="s">
        <v>92</v>
      </c>
      <c r="C10" s="38"/>
      <c r="D10" s="49" t="s">
        <v>186</v>
      </c>
      <c r="E10" s="67">
        <f>E11</f>
        <v>1196500</v>
      </c>
    </row>
    <row r="11" spans="1:5" ht="12.75">
      <c r="A11" s="32"/>
      <c r="B11" s="33"/>
      <c r="C11" s="35">
        <v>6050</v>
      </c>
      <c r="D11" s="11" t="s">
        <v>124</v>
      </c>
      <c r="E11" s="66">
        <v>1196500</v>
      </c>
    </row>
    <row r="12" spans="1:5" ht="12.75">
      <c r="A12" s="32"/>
      <c r="B12" s="37" t="s">
        <v>273</v>
      </c>
      <c r="C12" s="38"/>
      <c r="D12" s="40" t="s">
        <v>1</v>
      </c>
      <c r="E12" s="67">
        <f>E13</f>
        <v>35000</v>
      </c>
    </row>
    <row r="13" spans="1:5" ht="12.75">
      <c r="A13" s="32"/>
      <c r="B13" s="33"/>
      <c r="C13" s="35">
        <v>6050</v>
      </c>
      <c r="D13" s="11" t="s">
        <v>124</v>
      </c>
      <c r="E13" s="66">
        <v>35000</v>
      </c>
    </row>
    <row r="14" spans="1:5" ht="12.75">
      <c r="A14" s="32"/>
      <c r="B14" s="33"/>
      <c r="C14" s="35"/>
      <c r="D14" s="11"/>
      <c r="E14" s="66"/>
    </row>
    <row r="15" spans="1:5" ht="12.75">
      <c r="A15" s="19" t="s">
        <v>37</v>
      </c>
      <c r="B15" s="24"/>
      <c r="C15" s="12"/>
      <c r="D15" s="20" t="s">
        <v>14</v>
      </c>
      <c r="E15" s="67">
        <f>E19+E16</f>
        <v>7253400</v>
      </c>
    </row>
    <row r="16" spans="1:5" s="53" customFormat="1" ht="12.75">
      <c r="A16" s="76"/>
      <c r="B16" s="76" t="s">
        <v>38</v>
      </c>
      <c r="C16" s="77"/>
      <c r="D16" s="85" t="s">
        <v>15</v>
      </c>
      <c r="E16" s="74">
        <f>E17</f>
        <v>3000</v>
      </c>
    </row>
    <row r="17" spans="1:5" ht="12.75">
      <c r="A17" s="24"/>
      <c r="B17" s="37"/>
      <c r="C17" s="3">
        <v>4390</v>
      </c>
      <c r="D17" s="14" t="s">
        <v>139</v>
      </c>
      <c r="E17" s="74">
        <v>3000</v>
      </c>
    </row>
    <row r="18" spans="1:5" ht="12.75">
      <c r="A18" s="24"/>
      <c r="B18" s="24"/>
      <c r="C18" s="3"/>
      <c r="D18" s="14" t="s">
        <v>140</v>
      </c>
      <c r="E18" s="67"/>
    </row>
    <row r="19" spans="1:5" ht="12.75">
      <c r="A19" s="33"/>
      <c r="B19" s="16" t="s">
        <v>244</v>
      </c>
      <c r="C19" s="3"/>
      <c r="D19" s="14" t="s">
        <v>245</v>
      </c>
      <c r="E19" s="67">
        <f>E20</f>
        <v>7250400</v>
      </c>
    </row>
    <row r="20" spans="1:5" ht="12.75">
      <c r="A20" s="33"/>
      <c r="B20" s="37"/>
      <c r="C20" s="35">
        <v>6050</v>
      </c>
      <c r="D20" s="11" t="s">
        <v>124</v>
      </c>
      <c r="E20" s="66">
        <v>7250400</v>
      </c>
    </row>
    <row r="21" spans="1:5" ht="12.75">
      <c r="A21" s="33"/>
      <c r="B21" s="37"/>
      <c r="C21" s="35"/>
      <c r="D21" s="11"/>
      <c r="E21" s="66"/>
    </row>
    <row r="22" spans="1:5" ht="12.75">
      <c r="A22" s="19" t="s">
        <v>40</v>
      </c>
      <c r="B22" s="24"/>
      <c r="C22" s="12"/>
      <c r="D22" s="31" t="s">
        <v>51</v>
      </c>
      <c r="E22" s="67">
        <f>E23</f>
        <v>450000</v>
      </c>
    </row>
    <row r="23" spans="1:5" ht="12.75">
      <c r="A23" s="33"/>
      <c r="B23" s="37" t="s">
        <v>45</v>
      </c>
      <c r="C23" s="38"/>
      <c r="D23" s="49" t="s">
        <v>46</v>
      </c>
      <c r="E23" s="66">
        <f>E24</f>
        <v>450000</v>
      </c>
    </row>
    <row r="24" spans="1:5" ht="12.75">
      <c r="A24" s="33"/>
      <c r="B24" s="37"/>
      <c r="C24" s="35">
        <v>6050</v>
      </c>
      <c r="D24" s="11" t="s">
        <v>124</v>
      </c>
      <c r="E24" s="66">
        <v>450000</v>
      </c>
    </row>
    <row r="25" spans="1:5" ht="12.75">
      <c r="A25" s="33"/>
      <c r="B25" s="33"/>
      <c r="C25" s="35"/>
      <c r="D25" s="11"/>
      <c r="E25" s="66"/>
    </row>
    <row r="26" spans="1:5" ht="12.75">
      <c r="A26" s="43" t="s">
        <v>41</v>
      </c>
      <c r="B26" s="37"/>
      <c r="C26" s="38"/>
      <c r="D26" s="39" t="s">
        <v>136</v>
      </c>
      <c r="E26" s="67">
        <f>E31+E27</f>
        <v>11453304</v>
      </c>
    </row>
    <row r="27" spans="1:5" s="53" customFormat="1" ht="12.75">
      <c r="A27" s="82"/>
      <c r="B27" s="37" t="s">
        <v>62</v>
      </c>
      <c r="C27" s="38"/>
      <c r="D27" s="39" t="s">
        <v>63</v>
      </c>
      <c r="E27" s="67">
        <f>SUM(E28:E30)</f>
        <v>11403304</v>
      </c>
    </row>
    <row r="28" spans="1:5" s="53" customFormat="1" ht="12.75">
      <c r="A28" s="82"/>
      <c r="B28" s="37"/>
      <c r="C28" s="3">
        <v>4300</v>
      </c>
      <c r="D28" s="16" t="s">
        <v>26</v>
      </c>
      <c r="E28" s="74">
        <v>36285</v>
      </c>
    </row>
    <row r="29" spans="1:5" s="53" customFormat="1" ht="12.75">
      <c r="A29" s="82"/>
      <c r="B29" s="76"/>
      <c r="C29" s="77">
        <v>6057</v>
      </c>
      <c r="D29" s="11" t="s">
        <v>124</v>
      </c>
      <c r="E29" s="74">
        <v>8634979</v>
      </c>
    </row>
    <row r="30" spans="1:5" s="53" customFormat="1" ht="12.75">
      <c r="A30" s="82"/>
      <c r="B30" s="76"/>
      <c r="C30" s="77">
        <v>6059</v>
      </c>
      <c r="D30" s="11" t="s">
        <v>124</v>
      </c>
      <c r="E30" s="74">
        <v>2732040</v>
      </c>
    </row>
    <row r="31" spans="1:5" ht="12.75">
      <c r="A31" s="43"/>
      <c r="B31" s="37" t="s">
        <v>67</v>
      </c>
      <c r="C31" s="38"/>
      <c r="D31" s="49" t="s">
        <v>68</v>
      </c>
      <c r="E31" s="67">
        <f>E32</f>
        <v>50000</v>
      </c>
    </row>
    <row r="32" spans="1:5" ht="12.75">
      <c r="A32" s="43"/>
      <c r="B32" s="37"/>
      <c r="C32" s="3">
        <v>6010</v>
      </c>
      <c r="D32" s="34" t="s">
        <v>185</v>
      </c>
      <c r="E32" s="74">
        <v>50000</v>
      </c>
    </row>
    <row r="33" spans="1:5" ht="12.75">
      <c r="A33" s="43"/>
      <c r="B33" s="37"/>
      <c r="C33" s="3"/>
      <c r="D33" s="34" t="s">
        <v>187</v>
      </c>
      <c r="E33" s="74"/>
    </row>
    <row r="34" spans="1:5" ht="12.75">
      <c r="A34" s="43"/>
      <c r="B34" s="37"/>
      <c r="C34" s="3"/>
      <c r="D34" s="34" t="s">
        <v>189</v>
      </c>
      <c r="E34" s="74"/>
    </row>
    <row r="35" spans="1:5" ht="12.75">
      <c r="A35" s="24"/>
      <c r="B35" s="24"/>
      <c r="C35" s="35"/>
      <c r="D35" s="11"/>
      <c r="E35" s="68"/>
    </row>
    <row r="36" spans="1:5" ht="12.75">
      <c r="A36" s="24"/>
      <c r="B36" s="24"/>
      <c r="C36" s="35"/>
      <c r="D36" s="11"/>
      <c r="E36" s="68"/>
    </row>
    <row r="37" spans="1:5" ht="12.75">
      <c r="A37" s="24"/>
      <c r="B37" s="24"/>
      <c r="C37" s="35"/>
      <c r="D37" s="11"/>
      <c r="E37" s="68"/>
    </row>
    <row r="38" spans="1:5" ht="12.75">
      <c r="A38" s="24"/>
      <c r="B38" s="24"/>
      <c r="C38" s="35"/>
      <c r="D38" s="11"/>
      <c r="E38" s="68"/>
    </row>
    <row r="39" spans="1:5" ht="12.75">
      <c r="A39" s="24"/>
      <c r="B39" s="24"/>
      <c r="C39" s="3"/>
      <c r="D39" s="16"/>
      <c r="E39" s="68"/>
    </row>
    <row r="40" spans="1:5" ht="12.75">
      <c r="A40" s="24"/>
      <c r="B40" s="24"/>
      <c r="C40" s="35"/>
      <c r="D40" s="11"/>
      <c r="E40" s="68"/>
    </row>
    <row r="41" spans="1:5" ht="12.75">
      <c r="A41" s="24"/>
      <c r="B41" s="24"/>
      <c r="C41" s="35"/>
      <c r="D41" s="11"/>
      <c r="E41" s="68"/>
    </row>
    <row r="42" spans="1:4" ht="12.75">
      <c r="A42" s="16"/>
      <c r="B42" s="16"/>
      <c r="C42" s="3"/>
      <c r="D42" s="14"/>
    </row>
    <row r="43" spans="1:10" ht="12.75">
      <c r="A43" s="27"/>
      <c r="B43" s="28"/>
      <c r="C43" s="17"/>
      <c r="D43" s="15" t="s">
        <v>10</v>
      </c>
      <c r="E43" s="62" t="s">
        <v>135</v>
      </c>
      <c r="F43" s="3"/>
      <c r="G43" s="3"/>
      <c r="H43" s="3"/>
      <c r="I43" s="13"/>
      <c r="J43" s="9"/>
    </row>
    <row r="44" spans="1:10" ht="12.75">
      <c r="A44" s="18"/>
      <c r="B44" s="25"/>
      <c r="C44" s="3"/>
      <c r="D44" s="13" t="s">
        <v>18</v>
      </c>
      <c r="E44" s="55" t="s">
        <v>274</v>
      </c>
      <c r="F44" s="3"/>
      <c r="G44" s="3"/>
      <c r="H44" s="3"/>
      <c r="I44" s="13"/>
      <c r="J44" s="9"/>
    </row>
    <row r="45" spans="1:10" ht="12.75">
      <c r="A45" s="18"/>
      <c r="B45" s="25"/>
      <c r="C45" s="3"/>
      <c r="D45" s="13"/>
      <c r="E45" s="55" t="s">
        <v>99</v>
      </c>
      <c r="F45" s="3"/>
      <c r="G45" s="3"/>
      <c r="H45" s="3"/>
      <c r="I45" s="13"/>
      <c r="J45" s="9"/>
    </row>
    <row r="46" spans="1:10" ht="12.75">
      <c r="A46" s="18"/>
      <c r="B46" s="25"/>
      <c r="C46" s="3"/>
      <c r="D46" s="13"/>
      <c r="E46" s="56" t="s">
        <v>275</v>
      </c>
      <c r="F46" s="3"/>
      <c r="G46" s="3"/>
      <c r="H46" s="3"/>
      <c r="I46" s="13"/>
      <c r="J46" s="9"/>
    </row>
    <row r="47" spans="1:10" ht="12.75">
      <c r="A47" s="22" t="s">
        <v>11</v>
      </c>
      <c r="B47" s="23" t="s">
        <v>12</v>
      </c>
      <c r="C47" s="1"/>
      <c r="D47" s="1" t="s">
        <v>13</v>
      </c>
      <c r="E47" s="64" t="s">
        <v>239</v>
      </c>
      <c r="F47" s="3"/>
      <c r="G47" s="3"/>
      <c r="H47" s="3"/>
      <c r="I47" s="3"/>
      <c r="J47" s="10"/>
    </row>
    <row r="48" spans="1:10" ht="12.75">
      <c r="A48" s="19" t="s">
        <v>40</v>
      </c>
      <c r="B48" s="24"/>
      <c r="C48" s="12"/>
      <c r="D48" s="31" t="s">
        <v>51</v>
      </c>
      <c r="E48" s="65">
        <f>SUM(+E49+E56+E105+E79+E90)</f>
        <v>11087010.98</v>
      </c>
      <c r="F48" s="13"/>
      <c r="G48" s="13"/>
      <c r="H48" s="13"/>
      <c r="I48" s="13"/>
      <c r="J48" s="9"/>
    </row>
    <row r="49" spans="1:10" ht="12.75">
      <c r="A49" s="18"/>
      <c r="B49" s="37" t="s">
        <v>44</v>
      </c>
      <c r="C49" s="38"/>
      <c r="D49" s="49" t="s">
        <v>130</v>
      </c>
      <c r="E49" s="67">
        <f>SUM(E50:E55)</f>
        <v>545000</v>
      </c>
      <c r="F49" s="13"/>
      <c r="G49" s="13"/>
      <c r="H49" s="13"/>
      <c r="I49" s="13"/>
      <c r="J49" s="9"/>
    </row>
    <row r="50" spans="1:10" ht="12.75">
      <c r="A50" s="18"/>
      <c r="B50" s="25"/>
      <c r="C50" s="3">
        <v>3030</v>
      </c>
      <c r="D50" s="13" t="s">
        <v>32</v>
      </c>
      <c r="E50" s="63">
        <v>520000</v>
      </c>
      <c r="F50" s="13"/>
      <c r="G50" s="13"/>
      <c r="H50" s="13"/>
      <c r="I50" s="13"/>
      <c r="J50" s="9"/>
    </row>
    <row r="51" spans="1:10" ht="12.75">
      <c r="A51" s="18"/>
      <c r="B51" s="25"/>
      <c r="C51" s="3">
        <v>4210</v>
      </c>
      <c r="D51" s="13" t="s">
        <v>23</v>
      </c>
      <c r="E51" s="63">
        <v>5000</v>
      </c>
      <c r="F51" s="13"/>
      <c r="G51" s="13"/>
      <c r="H51" s="13"/>
      <c r="I51" s="13"/>
      <c r="J51" s="9"/>
    </row>
    <row r="52" spans="1:10" ht="12.75">
      <c r="A52" s="18"/>
      <c r="B52" s="25"/>
      <c r="C52" s="3">
        <v>4220</v>
      </c>
      <c r="D52" s="34" t="s">
        <v>31</v>
      </c>
      <c r="E52" s="63">
        <v>1000</v>
      </c>
      <c r="F52" s="13"/>
      <c r="G52" s="13"/>
      <c r="H52" s="13"/>
      <c r="I52" s="13"/>
      <c r="J52" s="9"/>
    </row>
    <row r="53" spans="1:10" ht="12.75">
      <c r="A53" s="18"/>
      <c r="B53" s="25"/>
      <c r="C53" s="6">
        <v>4270</v>
      </c>
      <c r="D53" t="s">
        <v>25</v>
      </c>
      <c r="E53" s="63">
        <v>2000</v>
      </c>
      <c r="F53" s="13"/>
      <c r="G53" s="13"/>
      <c r="H53" s="13"/>
      <c r="I53" s="13"/>
      <c r="J53" s="9"/>
    </row>
    <row r="54" spans="1:10" ht="12.75">
      <c r="A54" s="18"/>
      <c r="B54" s="25"/>
      <c r="C54" s="3">
        <v>4300</v>
      </c>
      <c r="D54" s="13" t="s">
        <v>26</v>
      </c>
      <c r="E54" s="63">
        <v>16000</v>
      </c>
      <c r="F54" s="13"/>
      <c r="G54" s="13"/>
      <c r="H54" s="13"/>
      <c r="I54" s="13"/>
      <c r="J54" s="9"/>
    </row>
    <row r="55" spans="1:10" ht="12.75">
      <c r="A55" s="18"/>
      <c r="B55" s="25"/>
      <c r="C55" s="6">
        <v>4360</v>
      </c>
      <c r="D55" t="s">
        <v>165</v>
      </c>
      <c r="E55" s="63">
        <v>1000</v>
      </c>
      <c r="F55" s="13"/>
      <c r="G55" s="13"/>
      <c r="H55" s="13"/>
      <c r="I55" s="13"/>
      <c r="J55" s="9"/>
    </row>
    <row r="56" spans="1:10" ht="12.75">
      <c r="A56" s="18"/>
      <c r="B56" s="37" t="s">
        <v>45</v>
      </c>
      <c r="C56" s="38"/>
      <c r="D56" s="49" t="s">
        <v>46</v>
      </c>
      <c r="E56" s="67">
        <f>SUM(E57:E77)</f>
        <v>10235286.98</v>
      </c>
      <c r="F56" s="13"/>
      <c r="G56" s="13"/>
      <c r="H56" s="13"/>
      <c r="I56" s="13"/>
      <c r="J56" s="9"/>
    </row>
    <row r="57" spans="1:10" ht="12.75">
      <c r="A57" s="18"/>
      <c r="B57" s="25"/>
      <c r="C57" s="6">
        <v>3020</v>
      </c>
      <c r="D57" t="s">
        <v>207</v>
      </c>
      <c r="E57" s="63">
        <v>145000</v>
      </c>
      <c r="F57" s="13"/>
      <c r="G57" s="13"/>
      <c r="H57" s="13"/>
      <c r="I57" s="13"/>
      <c r="J57" s="9"/>
    </row>
    <row r="58" spans="1:10" ht="12.75">
      <c r="A58" s="18"/>
      <c r="B58" s="25"/>
      <c r="C58" s="6">
        <v>4010</v>
      </c>
      <c r="D58" t="s">
        <v>20</v>
      </c>
      <c r="E58" s="63">
        <v>6676817</v>
      </c>
      <c r="F58" s="13"/>
      <c r="G58" s="13"/>
      <c r="H58" s="13"/>
      <c r="I58" s="13"/>
      <c r="J58" s="9"/>
    </row>
    <row r="59" spans="1:10" ht="12.75">
      <c r="A59" s="18"/>
      <c r="B59" s="25"/>
      <c r="C59" s="6">
        <v>4040</v>
      </c>
      <c r="D59" t="s">
        <v>21</v>
      </c>
      <c r="E59" s="63">
        <v>450014</v>
      </c>
      <c r="F59" s="13"/>
      <c r="G59" s="13"/>
      <c r="H59" s="13"/>
      <c r="I59" s="13"/>
      <c r="J59" s="9"/>
    </row>
    <row r="60" spans="1:10" ht="12.75">
      <c r="A60" s="18"/>
      <c r="B60" s="25"/>
      <c r="C60" s="6">
        <v>4110</v>
      </c>
      <c r="D60" t="s">
        <v>22</v>
      </c>
      <c r="E60" s="63">
        <v>1113721</v>
      </c>
      <c r="F60" s="13"/>
      <c r="G60" s="13"/>
      <c r="H60" s="13"/>
      <c r="I60" s="13"/>
      <c r="J60" s="9"/>
    </row>
    <row r="61" spans="1:10" ht="12.75">
      <c r="A61" s="18"/>
      <c r="B61" s="25"/>
      <c r="C61" s="6">
        <v>4120</v>
      </c>
      <c r="D61" t="s">
        <v>231</v>
      </c>
      <c r="E61" s="63">
        <v>159903</v>
      </c>
      <c r="F61" s="13"/>
      <c r="G61" s="13"/>
      <c r="H61" s="13"/>
      <c r="I61" s="13"/>
      <c r="J61" s="9"/>
    </row>
    <row r="62" spans="1:10" ht="12.75">
      <c r="A62" s="18"/>
      <c r="B62" s="25"/>
      <c r="C62" s="3">
        <v>4170</v>
      </c>
      <c r="D62" s="13" t="s">
        <v>113</v>
      </c>
      <c r="E62" s="63">
        <v>75000</v>
      </c>
      <c r="F62" s="13"/>
      <c r="G62" s="13"/>
      <c r="H62" s="13"/>
      <c r="I62" s="13"/>
      <c r="J62" s="9"/>
    </row>
    <row r="63" spans="1:10" ht="12.75">
      <c r="A63" s="18"/>
      <c r="B63" s="25"/>
      <c r="C63" s="6">
        <v>4210</v>
      </c>
      <c r="D63" t="s">
        <v>23</v>
      </c>
      <c r="E63" s="63">
        <v>121000</v>
      </c>
      <c r="F63" s="13"/>
      <c r="G63" s="13"/>
      <c r="H63" s="13"/>
      <c r="I63" s="13"/>
      <c r="J63" s="9"/>
    </row>
    <row r="64" spans="1:10" ht="12.75">
      <c r="A64" s="18"/>
      <c r="B64" s="25"/>
      <c r="C64" s="3">
        <v>4220</v>
      </c>
      <c r="D64" s="34" t="s">
        <v>31</v>
      </c>
      <c r="E64" s="63">
        <v>11000</v>
      </c>
      <c r="F64" s="13"/>
      <c r="G64" s="13"/>
      <c r="H64" s="13"/>
      <c r="I64" s="13"/>
      <c r="J64" s="9"/>
    </row>
    <row r="65" spans="1:10" ht="12.75">
      <c r="A65" s="18"/>
      <c r="B65" s="25"/>
      <c r="C65" s="6">
        <v>4260</v>
      </c>
      <c r="D65" t="s">
        <v>24</v>
      </c>
      <c r="E65" s="63">
        <v>290000</v>
      </c>
      <c r="F65" s="13"/>
      <c r="G65" s="13"/>
      <c r="H65" s="13"/>
      <c r="I65" s="13"/>
      <c r="J65" s="9"/>
    </row>
    <row r="66" spans="1:10" ht="12.75">
      <c r="A66" s="21"/>
      <c r="B66" s="16"/>
      <c r="C66" s="6">
        <v>4270</v>
      </c>
      <c r="D66" t="s">
        <v>25</v>
      </c>
      <c r="E66" s="63">
        <v>70000</v>
      </c>
      <c r="F66" s="13"/>
      <c r="G66" s="13"/>
      <c r="H66" s="13"/>
      <c r="I66" s="13"/>
      <c r="J66" s="9"/>
    </row>
    <row r="67" spans="1:5" ht="12.75">
      <c r="A67" s="21"/>
      <c r="B67" s="16"/>
      <c r="C67" s="6">
        <v>4280</v>
      </c>
      <c r="D67" t="s">
        <v>125</v>
      </c>
      <c r="E67" s="63">
        <v>8000</v>
      </c>
    </row>
    <row r="68" spans="1:5" ht="12.75">
      <c r="A68" s="21"/>
      <c r="B68" s="25"/>
      <c r="C68" s="6">
        <v>4300</v>
      </c>
      <c r="D68" t="s">
        <v>26</v>
      </c>
      <c r="E68" s="63">
        <v>431011.98</v>
      </c>
    </row>
    <row r="69" spans="1:5" ht="12.75">
      <c r="A69" s="16"/>
      <c r="B69" s="25"/>
      <c r="C69" s="6">
        <v>4360</v>
      </c>
      <c r="D69" t="s">
        <v>165</v>
      </c>
      <c r="E69" s="63">
        <v>74000</v>
      </c>
    </row>
    <row r="70" spans="1:5" ht="12.75">
      <c r="A70" s="25"/>
      <c r="B70" s="25"/>
      <c r="C70" s="6">
        <v>4410</v>
      </c>
      <c r="D70" t="s">
        <v>27</v>
      </c>
      <c r="E70" s="63">
        <v>30000</v>
      </c>
    </row>
    <row r="71" spans="1:5" ht="12.75">
      <c r="A71" s="25"/>
      <c r="B71" s="25"/>
      <c r="C71" s="6">
        <v>4420</v>
      </c>
      <c r="D71" t="s">
        <v>47</v>
      </c>
      <c r="E71" s="63">
        <v>5000</v>
      </c>
    </row>
    <row r="72" spans="1:5" ht="12.75">
      <c r="A72" s="18"/>
      <c r="B72" s="25"/>
      <c r="C72" s="6">
        <v>4430</v>
      </c>
      <c r="D72" t="s">
        <v>28</v>
      </c>
      <c r="E72" s="63">
        <v>90000</v>
      </c>
    </row>
    <row r="73" spans="1:5" ht="12.75">
      <c r="A73" s="18"/>
      <c r="B73" s="25"/>
      <c r="C73" s="6">
        <v>4440</v>
      </c>
      <c r="D73" t="s">
        <v>48</v>
      </c>
      <c r="E73" s="63">
        <v>174889</v>
      </c>
    </row>
    <row r="74" spans="1:5" ht="12.75">
      <c r="A74" s="18"/>
      <c r="B74" s="25"/>
      <c r="C74" s="6">
        <v>4530</v>
      </c>
      <c r="D74" t="s">
        <v>131</v>
      </c>
      <c r="E74" s="63">
        <v>5000</v>
      </c>
    </row>
    <row r="75" spans="1:5" ht="12.75">
      <c r="A75" s="18"/>
      <c r="B75" s="25"/>
      <c r="C75" s="6">
        <v>4700</v>
      </c>
      <c r="D75" t="s">
        <v>197</v>
      </c>
      <c r="E75" s="63">
        <v>20000</v>
      </c>
    </row>
    <row r="76" spans="1:5" ht="12.75">
      <c r="A76" s="18"/>
      <c r="B76" s="25"/>
      <c r="C76" s="6">
        <v>4710</v>
      </c>
      <c r="D76" t="s">
        <v>230</v>
      </c>
      <c r="E76" s="63">
        <v>19931</v>
      </c>
    </row>
    <row r="77" spans="1:5" ht="12.75">
      <c r="A77" s="18"/>
      <c r="B77" s="25"/>
      <c r="C77" s="6">
        <v>6060</v>
      </c>
      <c r="D77" t="s">
        <v>49</v>
      </c>
      <c r="E77" s="63">
        <v>265000</v>
      </c>
    </row>
    <row r="78" spans="1:2" ht="12.75">
      <c r="A78" s="18"/>
      <c r="B78" s="25"/>
    </row>
    <row r="79" spans="1:5" ht="12.75">
      <c r="A79" s="18"/>
      <c r="B79" s="37" t="s">
        <v>45</v>
      </c>
      <c r="C79" s="38"/>
      <c r="D79" s="49" t="s">
        <v>46</v>
      </c>
      <c r="E79" s="67">
        <f>SUM(E81:E88)</f>
        <v>248129</v>
      </c>
    </row>
    <row r="80" spans="1:4" ht="12.75">
      <c r="A80" s="18"/>
      <c r="B80" s="25"/>
      <c r="D80" s="83" t="s">
        <v>246</v>
      </c>
    </row>
    <row r="81" spans="1:5" ht="12.75">
      <c r="A81" s="18"/>
      <c r="B81" s="25"/>
      <c r="C81" s="6">
        <v>3020</v>
      </c>
      <c r="D81" t="s">
        <v>207</v>
      </c>
      <c r="E81" s="63">
        <v>2000</v>
      </c>
    </row>
    <row r="82" spans="1:6" ht="12.75">
      <c r="A82" s="18"/>
      <c r="B82" s="25"/>
      <c r="C82" s="6">
        <v>4010</v>
      </c>
      <c r="D82" t="s">
        <v>20</v>
      </c>
      <c r="E82" s="63">
        <v>183512</v>
      </c>
      <c r="F82" s="29"/>
    </row>
    <row r="83" spans="1:5" ht="12.75">
      <c r="A83" s="18"/>
      <c r="B83" s="25"/>
      <c r="C83" s="6">
        <v>4040</v>
      </c>
      <c r="D83" t="s">
        <v>21</v>
      </c>
      <c r="E83" s="63">
        <v>15395</v>
      </c>
    </row>
    <row r="84" spans="1:5" ht="12.75">
      <c r="A84" s="18"/>
      <c r="B84" s="25"/>
      <c r="C84" s="6">
        <v>4110</v>
      </c>
      <c r="D84" t="s">
        <v>22</v>
      </c>
      <c r="E84" s="63">
        <v>31133</v>
      </c>
    </row>
    <row r="85" spans="1:5" ht="12.75">
      <c r="A85" s="18"/>
      <c r="B85" s="25"/>
      <c r="C85" s="6">
        <v>4120</v>
      </c>
      <c r="D85" t="s">
        <v>231</v>
      </c>
      <c r="E85" s="63">
        <v>4437</v>
      </c>
    </row>
    <row r="86" spans="1:5" ht="12.75">
      <c r="A86" s="18"/>
      <c r="B86" s="25"/>
      <c r="C86" s="6">
        <v>4440</v>
      </c>
      <c r="D86" t="s">
        <v>48</v>
      </c>
      <c r="E86" s="63">
        <v>6652</v>
      </c>
    </row>
    <row r="87" spans="1:5" ht="12.75">
      <c r="A87" s="18"/>
      <c r="B87" s="25"/>
      <c r="C87" s="6">
        <v>4700</v>
      </c>
      <c r="D87" t="s">
        <v>197</v>
      </c>
      <c r="E87" s="63">
        <v>2000</v>
      </c>
    </row>
    <row r="88" spans="1:5" ht="12.75">
      <c r="A88" s="18"/>
      <c r="B88" s="25"/>
      <c r="C88" s="6">
        <v>4710</v>
      </c>
      <c r="D88" t="s">
        <v>230</v>
      </c>
      <c r="E88" s="63">
        <v>3000</v>
      </c>
    </row>
    <row r="89" spans="1:2" ht="12.75">
      <c r="A89" s="18"/>
      <c r="B89" s="25"/>
    </row>
    <row r="90" spans="1:5" ht="12.75">
      <c r="A90" s="18"/>
      <c r="B90" s="37" t="s">
        <v>45</v>
      </c>
      <c r="C90" s="38"/>
      <c r="D90" s="49" t="s">
        <v>46</v>
      </c>
      <c r="E90" s="67">
        <f>SUM(E92:E95)</f>
        <v>6495</v>
      </c>
    </row>
    <row r="91" spans="1:4" ht="12.75">
      <c r="A91" s="18"/>
      <c r="B91" s="25"/>
      <c r="D91" s="83" t="s">
        <v>248</v>
      </c>
    </row>
    <row r="92" spans="1:5" ht="12.75">
      <c r="A92" s="18"/>
      <c r="B92" s="25"/>
      <c r="C92" s="6">
        <v>4010</v>
      </c>
      <c r="D92" t="s">
        <v>20</v>
      </c>
      <c r="E92" s="63">
        <v>5400</v>
      </c>
    </row>
    <row r="93" spans="1:5" ht="12.75">
      <c r="A93" s="18"/>
      <c r="B93" s="25"/>
      <c r="C93" s="6">
        <v>4110</v>
      </c>
      <c r="D93" t="s">
        <v>22</v>
      </c>
      <c r="E93" s="63">
        <v>929</v>
      </c>
    </row>
    <row r="94" spans="1:5" ht="12.75">
      <c r="A94" s="18"/>
      <c r="B94" s="25"/>
      <c r="C94" s="6">
        <v>4120</v>
      </c>
      <c r="D94" t="s">
        <v>231</v>
      </c>
      <c r="E94" s="63">
        <v>97</v>
      </c>
    </row>
    <row r="95" spans="1:5" ht="12.75">
      <c r="A95" s="18"/>
      <c r="B95" s="25"/>
      <c r="C95" s="6">
        <v>4710</v>
      </c>
      <c r="D95" t="s">
        <v>230</v>
      </c>
      <c r="E95" s="63">
        <v>69</v>
      </c>
    </row>
    <row r="96" spans="1:2" ht="12.75">
      <c r="A96" s="18"/>
      <c r="B96" s="25"/>
    </row>
    <row r="97" spans="1:5" ht="12.75">
      <c r="A97" s="18"/>
      <c r="B97" s="37" t="s">
        <v>45</v>
      </c>
      <c r="C97" s="38"/>
      <c r="D97" s="49" t="s">
        <v>46</v>
      </c>
      <c r="E97" s="67">
        <f>SUM(E99:E103)</f>
        <v>199600</v>
      </c>
    </row>
    <row r="98" spans="1:4" ht="12.75">
      <c r="A98" s="18"/>
      <c r="B98" s="25"/>
      <c r="D98" s="83" t="s">
        <v>257</v>
      </c>
    </row>
    <row r="99" spans="1:5" ht="12.75">
      <c r="A99" s="18"/>
      <c r="B99" s="25"/>
      <c r="C99" s="6">
        <v>4217</v>
      </c>
      <c r="D99" t="s">
        <v>23</v>
      </c>
      <c r="E99" s="63">
        <v>96900</v>
      </c>
    </row>
    <row r="100" spans="1:5" ht="12.75">
      <c r="A100" s="18"/>
      <c r="B100" s="25"/>
      <c r="C100" s="6">
        <v>4307</v>
      </c>
      <c r="D100" t="s">
        <v>90</v>
      </c>
      <c r="E100" s="63">
        <v>27500</v>
      </c>
    </row>
    <row r="101" spans="1:5" ht="12.75">
      <c r="A101" s="18"/>
      <c r="B101" s="25"/>
      <c r="C101" s="6">
        <v>4367</v>
      </c>
      <c r="D101" t="s">
        <v>165</v>
      </c>
      <c r="E101" s="63">
        <v>2000</v>
      </c>
    </row>
    <row r="102" spans="1:5" ht="12.75">
      <c r="A102" s="18"/>
      <c r="B102" s="25"/>
      <c r="C102" s="6">
        <v>4707</v>
      </c>
      <c r="D102" t="s">
        <v>197</v>
      </c>
      <c r="E102" s="63">
        <v>18000</v>
      </c>
    </row>
    <row r="103" spans="1:5" ht="12.75">
      <c r="A103" s="18"/>
      <c r="B103" s="25"/>
      <c r="C103" s="6">
        <v>6067</v>
      </c>
      <c r="D103" t="s">
        <v>49</v>
      </c>
      <c r="E103" s="63">
        <v>55200</v>
      </c>
    </row>
    <row r="104" spans="1:2" ht="12.75">
      <c r="A104" s="18"/>
      <c r="B104" s="25"/>
    </row>
    <row r="105" spans="1:5" ht="12.75">
      <c r="A105" s="18"/>
      <c r="B105" s="37" t="s">
        <v>50</v>
      </c>
      <c r="C105" s="41"/>
      <c r="D105" s="40" t="s">
        <v>1</v>
      </c>
      <c r="E105" s="67">
        <f>SUM(E106:E113)</f>
        <v>52100</v>
      </c>
    </row>
    <row r="106" spans="1:5" ht="12.75">
      <c r="A106" s="18"/>
      <c r="B106" s="25"/>
      <c r="C106" s="6">
        <v>2900</v>
      </c>
      <c r="D106" t="s">
        <v>214</v>
      </c>
      <c r="E106" s="63">
        <v>1000</v>
      </c>
    </row>
    <row r="107" spans="1:4" ht="12.75">
      <c r="A107" s="18"/>
      <c r="B107" s="25"/>
      <c r="D107" t="s">
        <v>215</v>
      </c>
    </row>
    <row r="108" spans="1:4" ht="12.75">
      <c r="A108" s="18"/>
      <c r="B108" s="25"/>
      <c r="D108" t="s">
        <v>216</v>
      </c>
    </row>
    <row r="109" spans="1:4" ht="12.75">
      <c r="A109" s="18"/>
      <c r="B109" s="25"/>
      <c r="D109" t="s">
        <v>217</v>
      </c>
    </row>
    <row r="110" spans="1:5" ht="12.75">
      <c r="A110" s="18"/>
      <c r="B110" s="25"/>
      <c r="C110" s="3">
        <v>3030</v>
      </c>
      <c r="D110" s="13" t="s">
        <v>32</v>
      </c>
      <c r="E110" s="63">
        <v>36100</v>
      </c>
    </row>
    <row r="111" spans="1:5" ht="12.75">
      <c r="A111" s="18"/>
      <c r="B111" s="25"/>
      <c r="C111" s="6">
        <v>4210</v>
      </c>
      <c r="D111" t="s">
        <v>23</v>
      </c>
      <c r="E111" s="63">
        <v>8000</v>
      </c>
    </row>
    <row r="112" spans="1:5" ht="12.75">
      <c r="A112" s="18"/>
      <c r="B112" s="25"/>
      <c r="C112" s="6">
        <v>4220</v>
      </c>
      <c r="D112" s="2" t="s">
        <v>31</v>
      </c>
      <c r="E112" s="63">
        <v>2000</v>
      </c>
    </row>
    <row r="113" spans="1:5" ht="12.75">
      <c r="A113" s="18"/>
      <c r="B113" s="25"/>
      <c r="C113" s="6">
        <v>4300</v>
      </c>
      <c r="D113" t="s">
        <v>90</v>
      </c>
      <c r="E113" s="63">
        <v>5000</v>
      </c>
    </row>
    <row r="114" spans="1:5" ht="12.75">
      <c r="A114" s="19" t="s">
        <v>40</v>
      </c>
      <c r="B114" s="24"/>
      <c r="C114" s="12"/>
      <c r="D114" s="31" t="s">
        <v>114</v>
      </c>
      <c r="E114" s="65">
        <f>E115+E123</f>
        <v>304939.32</v>
      </c>
    </row>
    <row r="115" spans="1:5" ht="12.75">
      <c r="A115" s="18"/>
      <c r="B115" s="37" t="s">
        <v>52</v>
      </c>
      <c r="C115" s="38"/>
      <c r="D115" s="49" t="s">
        <v>69</v>
      </c>
      <c r="E115" s="67">
        <f>SUM(E116:E122)</f>
        <v>294750</v>
      </c>
    </row>
    <row r="116" spans="1:5" ht="12.75">
      <c r="A116" s="18"/>
      <c r="B116" s="25"/>
      <c r="C116" s="6">
        <v>4010</v>
      </c>
      <c r="D116" t="s">
        <v>20</v>
      </c>
      <c r="E116" s="63">
        <v>186662.56</v>
      </c>
    </row>
    <row r="117" spans="1:5" ht="12.75">
      <c r="A117" s="25"/>
      <c r="B117" s="25"/>
      <c r="C117" s="6">
        <v>4040</v>
      </c>
      <c r="D117" t="s">
        <v>21</v>
      </c>
      <c r="E117" s="63">
        <v>43005.44</v>
      </c>
    </row>
    <row r="118" spans="1:5" ht="12.75">
      <c r="A118" s="25"/>
      <c r="B118" s="25"/>
      <c r="C118" s="6">
        <v>4110</v>
      </c>
      <c r="D118" t="s">
        <v>22</v>
      </c>
      <c r="E118" s="63">
        <v>39732</v>
      </c>
    </row>
    <row r="119" spans="1:5" ht="12.75">
      <c r="A119" s="25"/>
      <c r="B119" s="25"/>
      <c r="C119" s="6">
        <v>4120</v>
      </c>
      <c r="D119" t="s">
        <v>231</v>
      </c>
      <c r="E119" s="63">
        <v>5661</v>
      </c>
    </row>
    <row r="120" spans="1:5" ht="12.75">
      <c r="A120" s="25"/>
      <c r="B120" s="25"/>
      <c r="C120" s="6">
        <v>4300</v>
      </c>
      <c r="D120" t="s">
        <v>90</v>
      </c>
      <c r="E120" s="63">
        <v>1500</v>
      </c>
    </row>
    <row r="121" spans="1:5" ht="12.75">
      <c r="A121" s="25"/>
      <c r="B121" s="25"/>
      <c r="C121" s="6">
        <v>4440</v>
      </c>
      <c r="D121" t="s">
        <v>48</v>
      </c>
      <c r="E121" s="63">
        <v>17739</v>
      </c>
    </row>
    <row r="122" spans="1:5" ht="12.75">
      <c r="A122" s="25"/>
      <c r="B122" s="25"/>
      <c r="C122" s="6">
        <v>4710</v>
      </c>
      <c r="D122" t="s">
        <v>230</v>
      </c>
      <c r="E122" s="63">
        <v>450</v>
      </c>
    </row>
    <row r="123" spans="1:5" ht="12.75">
      <c r="A123" s="25"/>
      <c r="B123" s="37" t="s">
        <v>52</v>
      </c>
      <c r="C123" s="38"/>
      <c r="D123" s="49" t="s">
        <v>265</v>
      </c>
      <c r="E123" s="67">
        <f>SUM(E124:E127)</f>
        <v>10189.32</v>
      </c>
    </row>
    <row r="124" spans="1:5" ht="12.75">
      <c r="A124" s="25"/>
      <c r="B124" s="25"/>
      <c r="C124" s="6">
        <v>4010</v>
      </c>
      <c r="D124" t="s">
        <v>20</v>
      </c>
      <c r="E124" s="63">
        <v>7980</v>
      </c>
    </row>
    <row r="125" spans="1:5" ht="12.75">
      <c r="A125" s="25"/>
      <c r="B125" s="25"/>
      <c r="C125" s="6">
        <v>4110</v>
      </c>
      <c r="D125" t="s">
        <v>22</v>
      </c>
      <c r="E125" s="63">
        <v>1199.85</v>
      </c>
    </row>
    <row r="126" spans="1:5" ht="12.75">
      <c r="A126" s="25"/>
      <c r="B126" s="25"/>
      <c r="C126" s="6">
        <v>4120</v>
      </c>
      <c r="D126" t="s">
        <v>231</v>
      </c>
      <c r="E126" s="63">
        <v>170.97</v>
      </c>
    </row>
    <row r="127" spans="1:5" ht="12.75">
      <c r="A127" s="25"/>
      <c r="B127" s="25"/>
      <c r="C127" s="6">
        <v>4300</v>
      </c>
      <c r="D127" t="s">
        <v>90</v>
      </c>
      <c r="E127" s="63">
        <v>838.5</v>
      </c>
    </row>
    <row r="128" spans="1:2" ht="12.75">
      <c r="A128" s="25"/>
      <c r="B128" s="25"/>
    </row>
    <row r="129" spans="1:5" ht="12.75">
      <c r="A129" s="19" t="s">
        <v>41</v>
      </c>
      <c r="B129" s="24"/>
      <c r="C129" s="12"/>
      <c r="D129" s="31" t="s">
        <v>59</v>
      </c>
      <c r="E129" s="67">
        <f>E130</f>
        <v>296600</v>
      </c>
    </row>
    <row r="130" spans="1:5" ht="12.75">
      <c r="A130" s="50"/>
      <c r="B130" s="37" t="s">
        <v>171</v>
      </c>
      <c r="C130" s="38"/>
      <c r="D130" s="49" t="s">
        <v>172</v>
      </c>
      <c r="E130" s="67">
        <f>SUM(E131:E139)</f>
        <v>296600</v>
      </c>
    </row>
    <row r="131" spans="1:5" ht="12.75">
      <c r="A131" s="44"/>
      <c r="B131" s="44"/>
      <c r="C131" s="6">
        <v>3020</v>
      </c>
      <c r="D131" t="s">
        <v>207</v>
      </c>
      <c r="E131" s="63">
        <v>3000</v>
      </c>
    </row>
    <row r="132" spans="1:5" ht="12.75">
      <c r="A132" s="25"/>
      <c r="B132" s="25"/>
      <c r="C132" s="6">
        <v>4010</v>
      </c>
      <c r="D132" t="s">
        <v>20</v>
      </c>
      <c r="E132" s="63">
        <v>212593</v>
      </c>
    </row>
    <row r="133" spans="1:5" ht="12.75">
      <c r="A133" s="25"/>
      <c r="B133" s="25"/>
      <c r="C133" s="6">
        <v>4040</v>
      </c>
      <c r="D133" t="s">
        <v>21</v>
      </c>
      <c r="E133" s="63">
        <v>16438</v>
      </c>
    </row>
    <row r="134" spans="1:5" ht="12.75">
      <c r="A134" s="25"/>
      <c r="B134" s="25"/>
      <c r="C134" s="6">
        <v>4110</v>
      </c>
      <c r="D134" t="s">
        <v>22</v>
      </c>
      <c r="E134" s="63">
        <v>36545</v>
      </c>
    </row>
    <row r="135" spans="1:5" ht="12.75">
      <c r="A135" s="25"/>
      <c r="B135" s="25"/>
      <c r="C135" s="6">
        <v>4120</v>
      </c>
      <c r="D135" t="s">
        <v>231</v>
      </c>
      <c r="E135" s="63">
        <v>5209</v>
      </c>
    </row>
    <row r="136" spans="1:5" ht="12.75">
      <c r="A136" s="25"/>
      <c r="B136" s="25"/>
      <c r="C136" s="6">
        <v>4260</v>
      </c>
      <c r="D136" t="s">
        <v>24</v>
      </c>
      <c r="E136" s="63">
        <v>4000</v>
      </c>
    </row>
    <row r="137" spans="1:5" ht="12.75">
      <c r="A137" s="25"/>
      <c r="B137" s="25"/>
      <c r="C137" s="6">
        <v>4300</v>
      </c>
      <c r="D137" t="s">
        <v>90</v>
      </c>
      <c r="E137" s="63">
        <v>10000</v>
      </c>
    </row>
    <row r="138" spans="1:5" ht="12.75">
      <c r="A138" s="25"/>
      <c r="B138" s="25"/>
      <c r="C138" s="6">
        <v>4440</v>
      </c>
      <c r="D138" t="s">
        <v>48</v>
      </c>
      <c r="E138" s="63">
        <v>8315</v>
      </c>
    </row>
    <row r="139" spans="1:5" ht="12.75">
      <c r="A139" s="25"/>
      <c r="B139" s="25"/>
      <c r="C139" s="6">
        <v>4710</v>
      </c>
      <c r="D139" t="s">
        <v>230</v>
      </c>
      <c r="E139" s="63">
        <v>500</v>
      </c>
    </row>
    <row r="140" spans="1:5" ht="13.5" customHeight="1">
      <c r="A140" s="24" t="s">
        <v>55</v>
      </c>
      <c r="B140" s="24"/>
      <c r="C140" s="7"/>
      <c r="D140" s="5" t="s">
        <v>96</v>
      </c>
      <c r="E140" s="65">
        <f>SUM(E142)</f>
        <v>5294</v>
      </c>
    </row>
    <row r="141" spans="1:5" ht="12.75">
      <c r="A141" s="24"/>
      <c r="B141" s="24"/>
      <c r="C141" s="7"/>
      <c r="D141" s="5" t="s">
        <v>97</v>
      </c>
      <c r="E141" s="65"/>
    </row>
    <row r="142" spans="1:5" ht="12.75">
      <c r="A142" s="25"/>
      <c r="B142" s="37" t="s">
        <v>56</v>
      </c>
      <c r="C142" s="41"/>
      <c r="D142" s="40" t="s">
        <v>57</v>
      </c>
      <c r="E142" s="67">
        <f>SUM(E144:E147)</f>
        <v>5294</v>
      </c>
    </row>
    <row r="143" spans="1:4" ht="12.75">
      <c r="A143" s="25"/>
      <c r="B143" s="25"/>
      <c r="D143" s="40" t="s">
        <v>58</v>
      </c>
    </row>
    <row r="144" spans="1:5" ht="12.75">
      <c r="A144" s="25"/>
      <c r="B144" s="25"/>
      <c r="C144" s="6">
        <v>4110</v>
      </c>
      <c r="D144" t="s">
        <v>22</v>
      </c>
      <c r="E144" s="63">
        <v>705</v>
      </c>
    </row>
    <row r="145" spans="1:5" ht="12.75">
      <c r="A145" s="25"/>
      <c r="B145" s="25"/>
      <c r="C145" s="6">
        <v>4120</v>
      </c>
      <c r="D145" t="s">
        <v>231</v>
      </c>
      <c r="E145" s="63">
        <v>101</v>
      </c>
    </row>
    <row r="146" spans="1:5" ht="12.75">
      <c r="A146" s="25"/>
      <c r="B146" s="25"/>
      <c r="C146" s="6">
        <v>4170</v>
      </c>
      <c r="D146" s="34" t="s">
        <v>113</v>
      </c>
      <c r="E146" s="63">
        <v>4100</v>
      </c>
    </row>
    <row r="147" spans="1:5" ht="12.75">
      <c r="A147" s="25"/>
      <c r="B147" s="25"/>
      <c r="C147" s="6">
        <v>4210</v>
      </c>
      <c r="D147" s="2" t="s">
        <v>23</v>
      </c>
      <c r="E147" s="63">
        <v>388</v>
      </c>
    </row>
    <row r="148" spans="1:4" ht="12.75">
      <c r="A148" s="25"/>
      <c r="B148" s="25"/>
      <c r="D148" s="2"/>
    </row>
    <row r="149" spans="1:4" ht="12.75">
      <c r="A149" s="25"/>
      <c r="B149" s="25"/>
      <c r="D149" s="2"/>
    </row>
    <row r="150" spans="1:4" ht="12.75">
      <c r="A150" s="25"/>
      <c r="B150" s="25"/>
      <c r="D150" s="2"/>
    </row>
    <row r="151" spans="1:4" ht="12.75">
      <c r="A151" s="25"/>
      <c r="B151" s="25"/>
      <c r="D151" s="2"/>
    </row>
    <row r="152" spans="1:4" ht="12.75">
      <c r="A152" s="25"/>
      <c r="B152" s="25"/>
      <c r="D152" s="2"/>
    </row>
    <row r="153" spans="1:4" ht="12.75">
      <c r="A153" s="25"/>
      <c r="B153" s="25"/>
      <c r="D153" s="2"/>
    </row>
    <row r="154" spans="1:5" ht="12.75">
      <c r="A154" s="25"/>
      <c r="B154" s="25"/>
      <c r="D154" s="15" t="s">
        <v>10</v>
      </c>
      <c r="E154" s="62" t="s">
        <v>135</v>
      </c>
    </row>
    <row r="155" spans="1:5" ht="12.75">
      <c r="A155" s="25"/>
      <c r="B155" s="25"/>
      <c r="D155" s="8" t="s">
        <v>191</v>
      </c>
      <c r="E155" s="55" t="s">
        <v>274</v>
      </c>
    </row>
    <row r="156" spans="1:5" ht="12.75">
      <c r="A156" s="25"/>
      <c r="B156" s="25"/>
      <c r="D156" s="8"/>
      <c r="E156" s="55" t="s">
        <v>99</v>
      </c>
    </row>
    <row r="157" spans="1:5" ht="12.75">
      <c r="A157" s="25"/>
      <c r="B157" s="25"/>
      <c r="D157" s="5"/>
      <c r="E157" s="56" t="s">
        <v>275</v>
      </c>
    </row>
    <row r="158" spans="1:5" ht="12.75">
      <c r="A158" s="22" t="s">
        <v>11</v>
      </c>
      <c r="B158" s="23" t="s">
        <v>12</v>
      </c>
      <c r="C158" s="1"/>
      <c r="D158" s="1" t="s">
        <v>13</v>
      </c>
      <c r="E158" s="64" t="s">
        <v>239</v>
      </c>
    </row>
    <row r="159" spans="1:5" ht="12.75">
      <c r="A159" s="19" t="s">
        <v>40</v>
      </c>
      <c r="B159" s="24"/>
      <c r="C159" s="12"/>
      <c r="D159" s="31" t="s">
        <v>100</v>
      </c>
      <c r="E159" s="65">
        <f>SUM(E160)</f>
        <v>2000</v>
      </c>
    </row>
    <row r="160" spans="1:5" ht="12.75">
      <c r="A160" s="25"/>
      <c r="B160" s="37" t="s">
        <v>50</v>
      </c>
      <c r="C160" s="41"/>
      <c r="D160" s="40" t="s">
        <v>1</v>
      </c>
      <c r="E160" s="67">
        <f>SUM(E161:E162)</f>
        <v>2000</v>
      </c>
    </row>
    <row r="161" spans="1:5" ht="12.75">
      <c r="A161" s="25"/>
      <c r="B161" s="25"/>
      <c r="C161" s="6">
        <v>4170</v>
      </c>
      <c r="D161" s="34" t="s">
        <v>113</v>
      </c>
      <c r="E161" s="68">
        <v>1000</v>
      </c>
    </row>
    <row r="162" spans="1:5" ht="12.75">
      <c r="A162" s="25"/>
      <c r="B162" s="25"/>
      <c r="C162" s="6">
        <v>4300</v>
      </c>
      <c r="D162" t="s">
        <v>26</v>
      </c>
      <c r="E162" s="63">
        <v>1000</v>
      </c>
    </row>
    <row r="163" spans="1:5" ht="12.75">
      <c r="A163" s="19" t="s">
        <v>40</v>
      </c>
      <c r="B163" s="24"/>
      <c r="C163" s="12"/>
      <c r="D163" s="31" t="s">
        <v>100</v>
      </c>
      <c r="E163" s="65">
        <f>E164</f>
        <v>258000</v>
      </c>
    </row>
    <row r="164" spans="1:5" ht="12" customHeight="1">
      <c r="A164" s="24"/>
      <c r="B164" s="37" t="s">
        <v>116</v>
      </c>
      <c r="C164" s="41"/>
      <c r="D164" s="40" t="s">
        <v>117</v>
      </c>
      <c r="E164" s="67">
        <f>SUM(E165:E174)</f>
        <v>258000</v>
      </c>
    </row>
    <row r="165" spans="1:5" ht="12" customHeight="1">
      <c r="A165" s="24"/>
      <c r="B165" s="25"/>
      <c r="C165" s="6">
        <v>4110</v>
      </c>
      <c r="D165" t="s">
        <v>22</v>
      </c>
      <c r="E165" s="63">
        <v>1000</v>
      </c>
    </row>
    <row r="166" spans="1:5" ht="12" customHeight="1">
      <c r="A166" s="24"/>
      <c r="B166" s="25"/>
      <c r="C166" s="6">
        <v>4120</v>
      </c>
      <c r="D166" t="s">
        <v>231</v>
      </c>
      <c r="E166" s="63">
        <v>500</v>
      </c>
    </row>
    <row r="167" spans="1:5" ht="12" customHeight="1">
      <c r="A167" s="24"/>
      <c r="B167" s="25"/>
      <c r="C167" s="3">
        <v>4170</v>
      </c>
      <c r="D167" s="34" t="s">
        <v>113</v>
      </c>
      <c r="E167" s="63">
        <v>5000</v>
      </c>
    </row>
    <row r="168" spans="1:5" ht="12" customHeight="1">
      <c r="A168" s="24"/>
      <c r="B168" s="25"/>
      <c r="C168" s="6">
        <v>4190</v>
      </c>
      <c r="D168" t="s">
        <v>198</v>
      </c>
      <c r="E168" s="63">
        <v>0</v>
      </c>
    </row>
    <row r="169" spans="1:5" ht="12.75">
      <c r="A169" s="25"/>
      <c r="B169" s="25"/>
      <c r="C169" s="6">
        <v>4210</v>
      </c>
      <c r="D169" t="s">
        <v>23</v>
      </c>
      <c r="E169" s="63">
        <v>7000</v>
      </c>
    </row>
    <row r="170" spans="1:5" ht="12.75">
      <c r="A170" s="25"/>
      <c r="B170" s="25"/>
      <c r="C170" s="6">
        <v>4220</v>
      </c>
      <c r="D170" t="s">
        <v>31</v>
      </c>
      <c r="E170" s="63">
        <v>2000</v>
      </c>
    </row>
    <row r="171" spans="1:5" ht="12.75">
      <c r="A171" s="25"/>
      <c r="B171" s="25"/>
      <c r="C171" s="6">
        <v>4300</v>
      </c>
      <c r="D171" t="s">
        <v>26</v>
      </c>
      <c r="E171" s="63">
        <v>230000</v>
      </c>
    </row>
    <row r="172" spans="1:5" ht="12.75">
      <c r="A172" s="25"/>
      <c r="B172" s="25"/>
      <c r="C172" s="6">
        <v>4360</v>
      </c>
      <c r="D172" t="s">
        <v>165</v>
      </c>
      <c r="E172" s="63">
        <v>8000</v>
      </c>
    </row>
    <row r="173" spans="1:5" s="5" customFormat="1" ht="12.75">
      <c r="A173" s="25"/>
      <c r="B173" s="25"/>
      <c r="C173" s="6">
        <v>4430</v>
      </c>
      <c r="D173" t="s">
        <v>118</v>
      </c>
      <c r="E173" s="63">
        <v>3500</v>
      </c>
    </row>
    <row r="174" spans="1:5" s="5" customFormat="1" ht="12.75">
      <c r="A174" s="25"/>
      <c r="B174" s="25"/>
      <c r="C174" s="3">
        <v>4510</v>
      </c>
      <c r="D174" s="16" t="s">
        <v>115</v>
      </c>
      <c r="E174" s="63">
        <v>1000</v>
      </c>
    </row>
    <row r="175" spans="1:5" s="5" customFormat="1" ht="12.75">
      <c r="A175" s="25"/>
      <c r="B175" s="25"/>
      <c r="C175" s="3"/>
      <c r="D175" s="16"/>
      <c r="E175" s="63"/>
    </row>
    <row r="176" spans="1:5" s="5" customFormat="1" ht="12.75">
      <c r="A176" s="24" t="s">
        <v>89</v>
      </c>
      <c r="B176" s="24"/>
      <c r="C176" s="7"/>
      <c r="D176" s="5" t="s">
        <v>8</v>
      </c>
      <c r="E176" s="67">
        <f>E177+E179</f>
        <v>3000</v>
      </c>
    </row>
    <row r="177" spans="1:5" s="5" customFormat="1" ht="12.75">
      <c r="A177" s="25"/>
      <c r="B177" s="37" t="s">
        <v>101</v>
      </c>
      <c r="C177" s="41"/>
      <c r="D177" s="40" t="s">
        <v>1</v>
      </c>
      <c r="E177" s="63">
        <f>E178</f>
        <v>1000</v>
      </c>
    </row>
    <row r="178" spans="1:5" s="5" customFormat="1" ht="12.75">
      <c r="A178" s="25"/>
      <c r="B178" s="37"/>
      <c r="C178" s="6">
        <v>4300</v>
      </c>
      <c r="D178" t="s">
        <v>26</v>
      </c>
      <c r="E178" s="63">
        <v>1000</v>
      </c>
    </row>
    <row r="179" spans="1:5" s="5" customFormat="1" ht="12.75">
      <c r="A179" s="25"/>
      <c r="B179" s="37" t="s">
        <v>101</v>
      </c>
      <c r="C179" s="41"/>
      <c r="D179" s="40" t="s">
        <v>253</v>
      </c>
      <c r="E179" s="63">
        <f>E181</f>
        <v>2000</v>
      </c>
    </row>
    <row r="180" spans="1:5" s="5" customFormat="1" ht="12.75">
      <c r="A180" s="25"/>
      <c r="B180" s="37"/>
      <c r="C180" s="41"/>
      <c r="D180" s="40" t="s">
        <v>252</v>
      </c>
      <c r="E180" s="63"/>
    </row>
    <row r="181" spans="1:5" s="5" customFormat="1" ht="12.75">
      <c r="A181" s="25"/>
      <c r="B181" s="37"/>
      <c r="C181" s="6">
        <v>4300</v>
      </c>
      <c r="D181" t="s">
        <v>26</v>
      </c>
      <c r="E181" s="63">
        <v>2000</v>
      </c>
    </row>
    <row r="182" spans="1:5" s="5" customFormat="1" ht="12.75">
      <c r="A182" s="25"/>
      <c r="B182" s="37"/>
      <c r="C182" s="6"/>
      <c r="D182"/>
      <c r="E182" s="63"/>
    </row>
    <row r="183" spans="1:5" s="5" customFormat="1" ht="12.75">
      <c r="A183" s="25"/>
      <c r="B183" s="25"/>
      <c r="C183" s="3"/>
      <c r="D183" s="16"/>
      <c r="E183" s="63"/>
    </row>
    <row r="184" spans="1:5" ht="13.5" customHeight="1">
      <c r="A184" s="19" t="s">
        <v>41</v>
      </c>
      <c r="B184" s="24"/>
      <c r="C184" s="12"/>
      <c r="D184" s="31" t="s">
        <v>59</v>
      </c>
      <c r="E184" s="67">
        <f>E185</f>
        <v>3000</v>
      </c>
    </row>
    <row r="185" spans="1:5" ht="13.5" customHeight="1">
      <c r="A185" s="44"/>
      <c r="B185" s="43" t="s">
        <v>232</v>
      </c>
      <c r="C185" s="41"/>
      <c r="D185" s="40" t="s">
        <v>233</v>
      </c>
      <c r="E185" s="67">
        <f>SUM(E186:E186)</f>
        <v>3000</v>
      </c>
    </row>
    <row r="186" spans="1:5" ht="13.5" customHeight="1">
      <c r="A186" s="44"/>
      <c r="B186" s="16"/>
      <c r="C186" s="6">
        <v>4300</v>
      </c>
      <c r="D186" t="s">
        <v>26</v>
      </c>
      <c r="E186" s="63">
        <v>3000</v>
      </c>
    </row>
    <row r="187" spans="1:2" ht="13.5" customHeight="1">
      <c r="A187" s="44"/>
      <c r="B187" s="16"/>
    </row>
    <row r="188" spans="1:5" ht="13.5" customHeight="1">
      <c r="A188" s="24"/>
      <c r="B188" s="76"/>
      <c r="C188" s="77"/>
      <c r="D188" s="14"/>
      <c r="E188" s="73"/>
    </row>
    <row r="189" spans="1:5" ht="13.5" customHeight="1">
      <c r="A189" s="24"/>
      <c r="B189" s="76"/>
      <c r="C189" s="77"/>
      <c r="D189" s="14"/>
      <c r="E189" s="73"/>
    </row>
    <row r="190" spans="1:2" ht="13.5" customHeight="1">
      <c r="A190" s="44"/>
      <c r="B190" s="16"/>
    </row>
    <row r="191" spans="1:2" ht="13.5" customHeight="1">
      <c r="A191" s="25"/>
      <c r="B191" s="25"/>
    </row>
    <row r="192" spans="1:5" ht="12.75">
      <c r="A192" s="25"/>
      <c r="B192" s="25"/>
      <c r="C192" s="3"/>
      <c r="D192" s="34"/>
      <c r="E192"/>
    </row>
    <row r="193" spans="1:5" ht="12.75">
      <c r="A193" s="18"/>
      <c r="B193" s="25"/>
      <c r="D193" s="15" t="s">
        <v>10</v>
      </c>
      <c r="E193" s="71" t="s">
        <v>135</v>
      </c>
    </row>
    <row r="194" spans="1:5" ht="12.75">
      <c r="A194" s="18"/>
      <c r="B194" s="25"/>
      <c r="C194" s="3"/>
      <c r="D194" s="3" t="s">
        <v>192</v>
      </c>
      <c r="E194" s="55" t="s">
        <v>274</v>
      </c>
    </row>
    <row r="195" spans="1:5" ht="12.75">
      <c r="A195" s="18"/>
      <c r="B195" s="25"/>
      <c r="C195" s="3"/>
      <c r="D195" s="3"/>
      <c r="E195" s="55" t="s">
        <v>99</v>
      </c>
    </row>
    <row r="196" spans="1:5" ht="12.75">
      <c r="A196" s="18"/>
      <c r="B196" s="25"/>
      <c r="C196" s="3"/>
      <c r="D196" s="3"/>
      <c r="E196" s="56" t="s">
        <v>275</v>
      </c>
    </row>
    <row r="197" spans="1:5" ht="12.75">
      <c r="A197" s="22" t="s">
        <v>11</v>
      </c>
      <c r="B197" s="23" t="s">
        <v>12</v>
      </c>
      <c r="C197" s="1"/>
      <c r="D197" s="1" t="s">
        <v>13</v>
      </c>
      <c r="E197" s="64" t="s">
        <v>239</v>
      </c>
    </row>
    <row r="198" spans="1:5" ht="12.75">
      <c r="A198" s="19" t="s">
        <v>39</v>
      </c>
      <c r="B198" s="24"/>
      <c r="C198" s="12"/>
      <c r="D198" s="20" t="s">
        <v>54</v>
      </c>
      <c r="E198" s="72">
        <f>SUM(E199+E202+E208+E205)</f>
        <v>913000</v>
      </c>
    </row>
    <row r="199" spans="1:5" ht="12.75">
      <c r="A199" s="18"/>
      <c r="B199" s="37" t="s">
        <v>53</v>
      </c>
      <c r="C199" s="38"/>
      <c r="D199" s="47" t="s">
        <v>17</v>
      </c>
      <c r="E199" s="69">
        <f>SUM(E200:E201)</f>
        <v>273000</v>
      </c>
    </row>
    <row r="200" spans="1:5" ht="12.75">
      <c r="A200" s="18"/>
      <c r="B200" s="25"/>
      <c r="C200" s="3">
        <v>4270</v>
      </c>
      <c r="D200" s="14" t="s">
        <v>25</v>
      </c>
      <c r="E200" s="70">
        <v>130000</v>
      </c>
    </row>
    <row r="201" spans="1:5" ht="12.75">
      <c r="A201" s="18"/>
      <c r="B201" s="25"/>
      <c r="C201" s="3">
        <v>4300</v>
      </c>
      <c r="D201" s="14" t="s">
        <v>26</v>
      </c>
      <c r="E201" s="70">
        <v>143000</v>
      </c>
    </row>
    <row r="202" spans="1:5" ht="12.75">
      <c r="A202" s="18"/>
      <c r="B202" s="37" t="s">
        <v>92</v>
      </c>
      <c r="C202" s="38"/>
      <c r="D202" s="47" t="s">
        <v>93</v>
      </c>
      <c r="E202" s="69">
        <f>SUM(E203:E204)</f>
        <v>178000</v>
      </c>
    </row>
    <row r="203" spans="1:5" ht="12.75">
      <c r="A203" s="18"/>
      <c r="B203" s="25"/>
      <c r="C203" s="3">
        <v>4270</v>
      </c>
      <c r="D203" s="14" t="s">
        <v>25</v>
      </c>
      <c r="E203" s="70">
        <v>90000</v>
      </c>
    </row>
    <row r="204" spans="1:5" ht="12.75">
      <c r="A204" s="18"/>
      <c r="B204" s="25"/>
      <c r="C204" s="3">
        <v>4300</v>
      </c>
      <c r="D204" s="14" t="s">
        <v>26</v>
      </c>
      <c r="E204" s="70">
        <v>88000</v>
      </c>
    </row>
    <row r="205" spans="1:5" s="40" customFormat="1" ht="12.75">
      <c r="A205" s="78"/>
      <c r="B205" s="37" t="s">
        <v>241</v>
      </c>
      <c r="C205" s="38"/>
      <c r="D205" s="47" t="s">
        <v>240</v>
      </c>
      <c r="E205" s="69">
        <f>E206</f>
        <v>453500</v>
      </c>
    </row>
    <row r="206" spans="1:5" ht="12.75">
      <c r="A206" s="18"/>
      <c r="B206" s="25"/>
      <c r="C206" s="6">
        <v>4300</v>
      </c>
      <c r="D206" t="s">
        <v>26</v>
      </c>
      <c r="E206" s="70">
        <v>453500</v>
      </c>
    </row>
    <row r="207" spans="1:5" ht="12.75">
      <c r="A207" s="18"/>
      <c r="B207" s="25"/>
      <c r="C207" s="3"/>
      <c r="D207" s="14"/>
      <c r="E207" s="70"/>
    </row>
    <row r="208" spans="1:5" ht="12.75">
      <c r="A208" s="18"/>
      <c r="B208" s="37" t="s">
        <v>242</v>
      </c>
      <c r="C208" s="38"/>
      <c r="D208" s="47" t="s">
        <v>243</v>
      </c>
      <c r="E208" s="69">
        <f>SUM(E209:E209)</f>
        <v>8500</v>
      </c>
    </row>
    <row r="209" spans="1:5" ht="12.75">
      <c r="A209" s="18"/>
      <c r="B209" s="25"/>
      <c r="C209" s="3">
        <v>4270</v>
      </c>
      <c r="D209" s="14" t="s">
        <v>25</v>
      </c>
      <c r="E209" s="70">
        <v>8500</v>
      </c>
    </row>
    <row r="210" spans="1:5" ht="12.75">
      <c r="A210" s="18"/>
      <c r="B210" s="25"/>
      <c r="C210" s="3"/>
      <c r="D210" s="14"/>
      <c r="E210" s="70"/>
    </row>
    <row r="211" spans="1:5" ht="12.75">
      <c r="A211" s="19" t="s">
        <v>37</v>
      </c>
      <c r="B211" s="24"/>
      <c r="C211" s="12"/>
      <c r="D211" s="20" t="s">
        <v>14</v>
      </c>
      <c r="E211" s="69">
        <f>E212</f>
        <v>4000</v>
      </c>
    </row>
    <row r="212" spans="1:5" ht="12.75">
      <c r="A212" s="78"/>
      <c r="B212" s="37" t="s">
        <v>38</v>
      </c>
      <c r="C212" s="38"/>
      <c r="D212" s="49" t="s">
        <v>15</v>
      </c>
      <c r="E212" s="70">
        <f>E213</f>
        <v>4000</v>
      </c>
    </row>
    <row r="213" spans="1:5" ht="12.75">
      <c r="A213" s="78"/>
      <c r="B213" s="37"/>
      <c r="C213" s="3">
        <v>4390</v>
      </c>
      <c r="D213" s="14" t="s">
        <v>139</v>
      </c>
      <c r="E213" s="70">
        <v>4000</v>
      </c>
    </row>
    <row r="214" spans="1:5" ht="12.75">
      <c r="A214" s="18"/>
      <c r="B214" s="25"/>
      <c r="C214" s="3"/>
      <c r="D214" s="14" t="s">
        <v>140</v>
      </c>
      <c r="E214" s="70"/>
    </row>
    <row r="215" spans="1:5" ht="12.75">
      <c r="A215" s="18"/>
      <c r="B215" s="25"/>
      <c r="C215" s="3"/>
      <c r="D215" s="14"/>
      <c r="E215" s="70"/>
    </row>
    <row r="216" spans="1:5" ht="12.75">
      <c r="A216" s="19" t="s">
        <v>94</v>
      </c>
      <c r="B216" s="24"/>
      <c r="C216" s="12"/>
      <c r="D216" s="20" t="s">
        <v>95</v>
      </c>
      <c r="E216" s="72">
        <f>E224+E217+E221</f>
        <v>310600</v>
      </c>
    </row>
    <row r="217" spans="1:5" s="53" customFormat="1" ht="12.75">
      <c r="A217" s="81"/>
      <c r="B217" s="37" t="s">
        <v>193</v>
      </c>
      <c r="C217" s="38"/>
      <c r="D217" s="47" t="s">
        <v>194</v>
      </c>
      <c r="E217" s="69">
        <f>SUM(E218:E220)</f>
        <v>299000</v>
      </c>
    </row>
    <row r="218" spans="1:5" ht="12.75">
      <c r="A218" s="19"/>
      <c r="B218" s="24"/>
      <c r="C218" s="3">
        <v>4300</v>
      </c>
      <c r="D218" s="14" t="s">
        <v>26</v>
      </c>
      <c r="E218" s="73">
        <v>280000</v>
      </c>
    </row>
    <row r="219" spans="1:5" ht="12.75">
      <c r="A219" s="19"/>
      <c r="B219" s="24"/>
      <c r="C219" s="6">
        <v>4530</v>
      </c>
      <c r="D219" t="s">
        <v>131</v>
      </c>
      <c r="E219" s="73">
        <v>4000</v>
      </c>
    </row>
    <row r="220" spans="1:5" ht="12.75">
      <c r="A220" s="19"/>
      <c r="B220" s="24"/>
      <c r="C220" s="35">
        <v>6050</v>
      </c>
      <c r="D220" s="11" t="s">
        <v>124</v>
      </c>
      <c r="E220" s="73">
        <v>15000</v>
      </c>
    </row>
    <row r="221" spans="1:5" ht="12.75">
      <c r="A221" s="19"/>
      <c r="B221" s="37" t="s">
        <v>193</v>
      </c>
      <c r="C221" s="38"/>
      <c r="D221" s="47" t="s">
        <v>255</v>
      </c>
      <c r="E221" s="69">
        <f>E222</f>
        <v>6600</v>
      </c>
    </row>
    <row r="222" spans="1:5" ht="12.75">
      <c r="A222" s="19"/>
      <c r="B222" s="24"/>
      <c r="C222" s="3">
        <v>4300</v>
      </c>
      <c r="D222" s="14" t="s">
        <v>26</v>
      </c>
      <c r="E222" s="73">
        <v>6600</v>
      </c>
    </row>
    <row r="223" spans="1:5" ht="12.75">
      <c r="A223" s="19"/>
      <c r="B223" s="24"/>
      <c r="E223" s="73"/>
    </row>
    <row r="224" spans="1:5" ht="12.75">
      <c r="A224" s="18"/>
      <c r="B224" s="37" t="s">
        <v>102</v>
      </c>
      <c r="C224" s="38"/>
      <c r="D224" s="47" t="s">
        <v>1</v>
      </c>
      <c r="E224" s="69">
        <f>SUM(E225:E225)</f>
        <v>5000</v>
      </c>
    </row>
    <row r="225" spans="1:5" ht="12.75">
      <c r="A225" s="18"/>
      <c r="B225" s="25"/>
      <c r="C225" s="3">
        <v>4300</v>
      </c>
      <c r="D225" s="14" t="s">
        <v>26</v>
      </c>
      <c r="E225" s="70">
        <v>5000</v>
      </c>
    </row>
    <row r="226" spans="1:5" ht="12.75">
      <c r="A226" s="18"/>
      <c r="B226" s="25"/>
      <c r="C226" s="3"/>
      <c r="D226" s="14"/>
      <c r="E226" s="70"/>
    </row>
    <row r="227" spans="1:5" ht="12.75">
      <c r="A227" s="19" t="s">
        <v>40</v>
      </c>
      <c r="B227" s="24"/>
      <c r="C227" s="12"/>
      <c r="D227" s="31" t="s">
        <v>100</v>
      </c>
      <c r="E227" s="69">
        <f>E228</f>
        <v>3100</v>
      </c>
    </row>
    <row r="228" spans="1:5" ht="12.75">
      <c r="A228" s="18"/>
      <c r="B228" s="37" t="s">
        <v>45</v>
      </c>
      <c r="C228" s="38"/>
      <c r="D228" s="49" t="s">
        <v>46</v>
      </c>
      <c r="E228" s="70">
        <f>E229</f>
        <v>3100</v>
      </c>
    </row>
    <row r="229" spans="1:5" ht="12.75">
      <c r="A229" s="18"/>
      <c r="B229" s="25"/>
      <c r="C229" s="3">
        <v>4300</v>
      </c>
      <c r="D229" s="13" t="s">
        <v>26</v>
      </c>
      <c r="E229" s="70">
        <v>3100</v>
      </c>
    </row>
    <row r="230" spans="1:5" ht="12.75">
      <c r="A230" s="18"/>
      <c r="B230" s="25"/>
      <c r="C230" s="3"/>
      <c r="D230" s="14"/>
      <c r="E230" s="70"/>
    </row>
    <row r="231" spans="1:5" ht="12.75">
      <c r="A231" s="19" t="s">
        <v>41</v>
      </c>
      <c r="B231" s="24"/>
      <c r="C231" s="12"/>
      <c r="D231" s="31" t="s">
        <v>59</v>
      </c>
      <c r="E231" s="65">
        <f>E234+E238+E251+E259+E263+E232+E243+E269+E272</f>
        <v>6173465</v>
      </c>
    </row>
    <row r="232" spans="1:5" s="53" customFormat="1" ht="12.75">
      <c r="A232" s="81"/>
      <c r="B232" s="37" t="s">
        <v>220</v>
      </c>
      <c r="C232" s="38"/>
      <c r="D232" s="49" t="s">
        <v>221</v>
      </c>
      <c r="E232" s="67">
        <f>E233</f>
        <v>10000</v>
      </c>
    </row>
    <row r="233" spans="1:5" ht="12.75">
      <c r="A233" s="19"/>
      <c r="B233" s="24"/>
      <c r="C233" s="3">
        <v>4510</v>
      </c>
      <c r="D233" s="16" t="s">
        <v>115</v>
      </c>
      <c r="E233" s="74">
        <v>10000</v>
      </c>
    </row>
    <row r="234" spans="1:5" ht="12.75">
      <c r="A234" s="18"/>
      <c r="B234" s="37" t="s">
        <v>60</v>
      </c>
      <c r="C234" s="38"/>
      <c r="D234" s="49" t="s">
        <v>61</v>
      </c>
      <c r="E234" s="67">
        <f>SUM(E235:E237)</f>
        <v>1953300</v>
      </c>
    </row>
    <row r="235" spans="1:5" ht="12.75">
      <c r="A235" s="18"/>
      <c r="B235" s="37"/>
      <c r="C235" s="6">
        <v>4210</v>
      </c>
      <c r="D235" s="2" t="s">
        <v>23</v>
      </c>
      <c r="E235" s="74">
        <v>1000</v>
      </c>
    </row>
    <row r="236" spans="1:6" ht="12.75">
      <c r="A236" s="18"/>
      <c r="B236" s="25"/>
      <c r="C236" s="3">
        <v>4270</v>
      </c>
      <c r="D236" s="14" t="s">
        <v>25</v>
      </c>
      <c r="E236" s="66">
        <v>5000</v>
      </c>
      <c r="F236" s="4"/>
    </row>
    <row r="237" spans="1:6" ht="12.75">
      <c r="A237" s="18"/>
      <c r="B237" s="25"/>
      <c r="C237" s="3">
        <v>4300</v>
      </c>
      <c r="D237" s="13" t="s">
        <v>26</v>
      </c>
      <c r="E237" s="66">
        <v>1947300</v>
      </c>
      <c r="F237" s="4"/>
    </row>
    <row r="238" spans="1:6" ht="12.75">
      <c r="A238" s="18"/>
      <c r="B238" s="37" t="s">
        <v>62</v>
      </c>
      <c r="C238" s="38"/>
      <c r="D238" s="49" t="s">
        <v>63</v>
      </c>
      <c r="E238" s="67">
        <f>SUM(E239:E242)</f>
        <v>577715</v>
      </c>
      <c r="F238" s="4"/>
    </row>
    <row r="239" spans="1:5" ht="12.75">
      <c r="A239" s="18"/>
      <c r="B239" s="25"/>
      <c r="C239" s="6">
        <v>4210</v>
      </c>
      <c r="D239" s="2" t="s">
        <v>23</v>
      </c>
      <c r="E239" s="63">
        <v>55000</v>
      </c>
    </row>
    <row r="240" spans="1:5" ht="12.75">
      <c r="A240" s="18"/>
      <c r="B240" s="25"/>
      <c r="C240" s="3">
        <v>4260</v>
      </c>
      <c r="D240" s="13" t="s">
        <v>24</v>
      </c>
      <c r="E240" s="63">
        <v>23000</v>
      </c>
    </row>
    <row r="241" spans="1:5" ht="12.75">
      <c r="A241" s="18"/>
      <c r="B241" s="25"/>
      <c r="C241" s="3">
        <v>4270</v>
      </c>
      <c r="D241" s="14" t="s">
        <v>25</v>
      </c>
      <c r="E241" s="63">
        <v>26000</v>
      </c>
    </row>
    <row r="242" spans="1:5" ht="12.75">
      <c r="A242" s="18"/>
      <c r="B242" s="25"/>
      <c r="C242" s="3">
        <v>4300</v>
      </c>
      <c r="D242" s="13" t="s">
        <v>26</v>
      </c>
      <c r="E242" s="63">
        <v>473715</v>
      </c>
    </row>
    <row r="243" spans="1:5" ht="12.75">
      <c r="A243" s="18"/>
      <c r="B243" s="43" t="s">
        <v>232</v>
      </c>
      <c r="C243" s="41"/>
      <c r="D243" s="40" t="s">
        <v>233</v>
      </c>
      <c r="E243" s="67">
        <f>SUM(E244:E247)</f>
        <v>109900</v>
      </c>
    </row>
    <row r="244" spans="1:5" ht="12.75">
      <c r="A244" s="18"/>
      <c r="B244" s="43"/>
      <c r="C244" s="3">
        <v>4270</v>
      </c>
      <c r="D244" s="14" t="s">
        <v>25</v>
      </c>
      <c r="E244" s="74">
        <v>9400</v>
      </c>
    </row>
    <row r="245" spans="1:5" ht="12.75">
      <c r="A245" s="18"/>
      <c r="B245" s="43"/>
      <c r="C245" s="3">
        <v>4390</v>
      </c>
      <c r="D245" s="14" t="s">
        <v>139</v>
      </c>
      <c r="E245" s="74">
        <v>500</v>
      </c>
    </row>
    <row r="246" spans="1:5" ht="12.75">
      <c r="A246" s="18"/>
      <c r="B246" s="43"/>
      <c r="C246" s="3"/>
      <c r="D246" s="14" t="s">
        <v>140</v>
      </c>
      <c r="E246" s="67"/>
    </row>
    <row r="247" spans="1:5" ht="12.75">
      <c r="A247" s="18"/>
      <c r="B247" s="16"/>
      <c r="C247" s="6">
        <v>6230</v>
      </c>
      <c r="D247" t="s">
        <v>227</v>
      </c>
      <c r="E247" s="63">
        <v>100000</v>
      </c>
    </row>
    <row r="248" spans="1:4" ht="12.75">
      <c r="A248" s="18"/>
      <c r="B248" s="16"/>
      <c r="C248" s="3"/>
      <c r="D248" s="34" t="s">
        <v>228</v>
      </c>
    </row>
    <row r="249" spans="1:4" ht="12.75">
      <c r="A249" s="18"/>
      <c r="B249" s="16"/>
      <c r="C249" s="3"/>
      <c r="D249" s="34" t="s">
        <v>234</v>
      </c>
    </row>
    <row r="250" spans="1:4" ht="12.75">
      <c r="A250" s="18"/>
      <c r="B250" s="16"/>
      <c r="C250" s="3"/>
      <c r="D250" s="14" t="s">
        <v>138</v>
      </c>
    </row>
    <row r="251" spans="1:5" ht="12.75">
      <c r="A251" s="21"/>
      <c r="B251" s="37" t="s">
        <v>64</v>
      </c>
      <c r="C251" s="38"/>
      <c r="D251" s="49" t="s">
        <v>65</v>
      </c>
      <c r="E251" s="67">
        <f>SUM(E252:E258)</f>
        <v>282000</v>
      </c>
    </row>
    <row r="252" spans="1:5" ht="12.75">
      <c r="A252" s="21"/>
      <c r="B252" s="25"/>
      <c r="C252" s="6">
        <v>2360</v>
      </c>
      <c r="D252" t="s">
        <v>174</v>
      </c>
      <c r="E252" s="63">
        <v>1000</v>
      </c>
    </row>
    <row r="253" spans="1:4" ht="12.75">
      <c r="A253" s="21"/>
      <c r="B253" s="25"/>
      <c r="D253" t="s">
        <v>175</v>
      </c>
    </row>
    <row r="254" spans="1:4" ht="12.75">
      <c r="A254" s="21"/>
      <c r="B254" s="25"/>
      <c r="D254" t="s">
        <v>176</v>
      </c>
    </row>
    <row r="255" spans="1:4" ht="12.75">
      <c r="A255" s="21"/>
      <c r="B255" s="25"/>
      <c r="D255" t="s">
        <v>177</v>
      </c>
    </row>
    <row r="256" spans="1:4" ht="12.75">
      <c r="A256" s="21"/>
      <c r="B256" s="25"/>
      <c r="D256" t="s">
        <v>178</v>
      </c>
    </row>
    <row r="257" spans="1:5" ht="12.75">
      <c r="A257" s="21"/>
      <c r="B257" s="25"/>
      <c r="C257" s="6">
        <v>4220</v>
      </c>
      <c r="D257" s="2" t="s">
        <v>31</v>
      </c>
      <c r="E257" s="63">
        <v>1000</v>
      </c>
    </row>
    <row r="258" spans="1:5" ht="12.75">
      <c r="A258" s="21"/>
      <c r="B258" s="25"/>
      <c r="C258" s="3">
        <v>4300</v>
      </c>
      <c r="D258" s="13" t="s">
        <v>66</v>
      </c>
      <c r="E258" s="63">
        <v>280000</v>
      </c>
    </row>
    <row r="259" spans="1:5" ht="12.75">
      <c r="A259" s="21"/>
      <c r="B259" s="37" t="s">
        <v>67</v>
      </c>
      <c r="C259" s="38"/>
      <c r="D259" s="49" t="s">
        <v>68</v>
      </c>
      <c r="E259" s="67">
        <f>SUM(E260:E262)</f>
        <v>3151000</v>
      </c>
    </row>
    <row r="260" spans="1:5" ht="12.75">
      <c r="A260" s="18"/>
      <c r="B260" s="16"/>
      <c r="C260" s="3">
        <v>4260</v>
      </c>
      <c r="D260" s="13" t="s">
        <v>24</v>
      </c>
      <c r="E260" s="63">
        <v>1900000</v>
      </c>
    </row>
    <row r="261" spans="1:5" ht="12.75">
      <c r="A261" s="18"/>
      <c r="B261" s="16"/>
      <c r="C261" s="3">
        <v>4270</v>
      </c>
      <c r="D261" s="14" t="s">
        <v>25</v>
      </c>
      <c r="E261" s="63">
        <v>1000</v>
      </c>
    </row>
    <row r="262" spans="1:5" ht="12.75">
      <c r="A262" s="18"/>
      <c r="B262" s="16"/>
      <c r="C262" s="3">
        <v>4300</v>
      </c>
      <c r="D262" s="13" t="s">
        <v>26</v>
      </c>
      <c r="E262" s="63">
        <v>1250000</v>
      </c>
    </row>
    <row r="263" spans="1:5" ht="12.75">
      <c r="A263" s="46"/>
      <c r="B263" s="37" t="s">
        <v>144</v>
      </c>
      <c r="C263" s="38"/>
      <c r="D263" s="39" t="s">
        <v>1</v>
      </c>
      <c r="E263" s="67">
        <f>SUM(E264:E267)</f>
        <v>7000</v>
      </c>
    </row>
    <row r="264" spans="1:5" ht="12.75">
      <c r="A264" s="46"/>
      <c r="B264" s="44"/>
      <c r="C264" s="3">
        <v>4270</v>
      </c>
      <c r="D264" s="14" t="s">
        <v>25</v>
      </c>
      <c r="E264" s="63">
        <v>4000</v>
      </c>
    </row>
    <row r="265" spans="1:5" ht="12.75">
      <c r="A265" s="46"/>
      <c r="B265" s="44"/>
      <c r="C265" s="3">
        <v>4300</v>
      </c>
      <c r="D265" s="13" t="s">
        <v>26</v>
      </c>
      <c r="E265" s="63">
        <v>2300</v>
      </c>
    </row>
    <row r="266" spans="1:5" ht="12.75">
      <c r="A266" s="46"/>
      <c r="B266" s="44"/>
      <c r="C266" s="3">
        <v>4510</v>
      </c>
      <c r="D266" s="34" t="s">
        <v>115</v>
      </c>
      <c r="E266" s="63">
        <v>200</v>
      </c>
    </row>
    <row r="267" spans="1:5" ht="12.75">
      <c r="A267" s="25"/>
      <c r="B267" s="16"/>
      <c r="C267" s="6">
        <v>4520</v>
      </c>
      <c r="D267" t="s">
        <v>212</v>
      </c>
      <c r="E267" s="63">
        <v>500</v>
      </c>
    </row>
    <row r="268" spans="1:4" ht="12.75">
      <c r="A268" s="25"/>
      <c r="B268" s="16"/>
      <c r="D268" t="s">
        <v>123</v>
      </c>
    </row>
    <row r="269" spans="1:5" ht="12.75">
      <c r="A269" s="25"/>
      <c r="B269" s="37" t="s">
        <v>144</v>
      </c>
      <c r="C269" s="38"/>
      <c r="D269" s="39" t="s">
        <v>264</v>
      </c>
      <c r="E269" s="67">
        <f>E271</f>
        <v>40000</v>
      </c>
    </row>
    <row r="270" spans="1:5" ht="12.75">
      <c r="A270" s="25"/>
      <c r="B270" s="37"/>
      <c r="C270" s="38"/>
      <c r="D270" s="39" t="s">
        <v>247</v>
      </c>
      <c r="E270" s="67"/>
    </row>
    <row r="271" spans="1:5" ht="12.75">
      <c r="A271" s="25"/>
      <c r="B271" s="16"/>
      <c r="C271" s="6">
        <v>4309</v>
      </c>
      <c r="D271" s="13" t="s">
        <v>26</v>
      </c>
      <c r="E271" s="63">
        <v>40000</v>
      </c>
    </row>
    <row r="272" spans="1:5" ht="12.75">
      <c r="A272" s="25"/>
      <c r="B272" s="37" t="s">
        <v>144</v>
      </c>
      <c r="C272" s="38"/>
      <c r="D272" s="39" t="s">
        <v>269</v>
      </c>
      <c r="E272" s="67">
        <f>SUM(E276:E277)</f>
        <v>42550</v>
      </c>
    </row>
    <row r="273" spans="1:4" ht="12.75">
      <c r="A273" s="25"/>
      <c r="B273" s="16"/>
      <c r="D273" s="39" t="s">
        <v>270</v>
      </c>
    </row>
    <row r="274" spans="1:4" ht="12.75">
      <c r="A274" s="25"/>
      <c r="B274" s="16"/>
      <c r="D274" s="39" t="s">
        <v>271</v>
      </c>
    </row>
    <row r="275" spans="1:4" ht="12.75">
      <c r="A275" s="25"/>
      <c r="B275" s="16"/>
      <c r="D275" s="39" t="s">
        <v>272</v>
      </c>
    </row>
    <row r="276" spans="1:5" ht="12.75">
      <c r="A276" s="25"/>
      <c r="B276" s="16"/>
      <c r="C276" s="6">
        <v>4190</v>
      </c>
      <c r="D276" t="s">
        <v>198</v>
      </c>
      <c r="E276" s="63">
        <v>25550</v>
      </c>
    </row>
    <row r="277" spans="1:5" ht="12.75">
      <c r="A277" s="25"/>
      <c r="B277" s="16"/>
      <c r="C277" s="3">
        <v>4300</v>
      </c>
      <c r="D277" s="13" t="s">
        <v>26</v>
      </c>
      <c r="E277" s="63">
        <v>17000</v>
      </c>
    </row>
    <row r="278" spans="1:2" ht="12.75">
      <c r="A278" s="25"/>
      <c r="B278" s="16"/>
    </row>
    <row r="279" spans="1:5" ht="12.75">
      <c r="A279" s="19" t="s">
        <v>41</v>
      </c>
      <c r="B279" s="24"/>
      <c r="C279" s="12"/>
      <c r="D279" s="31" t="s">
        <v>59</v>
      </c>
      <c r="E279" s="67">
        <f>E280</f>
        <v>7307400</v>
      </c>
    </row>
    <row r="280" spans="1:5" ht="12.75">
      <c r="A280" s="25"/>
      <c r="B280" s="37" t="s">
        <v>171</v>
      </c>
      <c r="C280" s="38"/>
      <c r="D280" s="49" t="s">
        <v>188</v>
      </c>
      <c r="E280" s="67">
        <f>SUM(E281:E284)</f>
        <v>7307400</v>
      </c>
    </row>
    <row r="281" spans="1:5" ht="12.75">
      <c r="A281" s="25"/>
      <c r="B281" s="44"/>
      <c r="C281" s="6">
        <v>4210</v>
      </c>
      <c r="D281" s="2" t="s">
        <v>23</v>
      </c>
      <c r="E281" s="74">
        <v>5000</v>
      </c>
    </row>
    <row r="282" spans="1:5" ht="12.75">
      <c r="A282" s="25"/>
      <c r="B282" s="24"/>
      <c r="C282" s="6">
        <v>4300</v>
      </c>
      <c r="D282" t="s">
        <v>26</v>
      </c>
      <c r="E282" s="74">
        <v>7300000</v>
      </c>
    </row>
    <row r="283" spans="1:5" ht="12.75">
      <c r="A283" s="25"/>
      <c r="B283" s="24"/>
      <c r="C283" s="3">
        <v>4610</v>
      </c>
      <c r="D283" s="14" t="s">
        <v>143</v>
      </c>
      <c r="E283" s="74">
        <v>400</v>
      </c>
    </row>
    <row r="284" spans="1:5" ht="12.75">
      <c r="A284" s="25"/>
      <c r="B284" s="16"/>
      <c r="C284" s="6">
        <v>4700</v>
      </c>
      <c r="D284" t="s">
        <v>126</v>
      </c>
      <c r="E284" s="63">
        <v>2000</v>
      </c>
    </row>
    <row r="285" spans="1:4" ht="12.75">
      <c r="A285" s="25"/>
      <c r="B285" s="16"/>
      <c r="D285" t="s">
        <v>127</v>
      </c>
    </row>
    <row r="286" spans="1:5" ht="12.75">
      <c r="A286" s="19" t="s">
        <v>42</v>
      </c>
      <c r="B286" s="37"/>
      <c r="C286" s="38"/>
      <c r="D286" s="49" t="s">
        <v>34</v>
      </c>
      <c r="E286" s="67">
        <f>E287</f>
        <v>5000</v>
      </c>
    </row>
    <row r="287" spans="1:5" ht="12.75">
      <c r="A287" s="25"/>
      <c r="B287" s="43" t="s">
        <v>200</v>
      </c>
      <c r="C287" s="41"/>
      <c r="D287" s="40" t="s">
        <v>201</v>
      </c>
      <c r="E287" s="67">
        <f>SUM(E288:E289)</f>
        <v>5000</v>
      </c>
    </row>
    <row r="288" spans="1:4" ht="12.75">
      <c r="A288" s="25"/>
      <c r="B288" s="16"/>
      <c r="D288" t="s">
        <v>202</v>
      </c>
    </row>
    <row r="289" spans="1:5" ht="12.75">
      <c r="A289" s="25"/>
      <c r="B289" s="16"/>
      <c r="C289" s="6">
        <v>4300</v>
      </c>
      <c r="D289" t="s">
        <v>26</v>
      </c>
      <c r="E289" s="63">
        <v>5000</v>
      </c>
    </row>
    <row r="290" spans="1:2" ht="12.75">
      <c r="A290" s="25"/>
      <c r="B290" s="16"/>
    </row>
    <row r="291" spans="1:2" ht="12.75">
      <c r="A291" s="25"/>
      <c r="B291" s="16"/>
    </row>
    <row r="292" spans="1:2" ht="12.75">
      <c r="A292" s="25"/>
      <c r="B292" s="16"/>
    </row>
    <row r="293" spans="1:2" ht="12.75">
      <c r="A293" s="25"/>
      <c r="B293" s="16"/>
    </row>
    <row r="294" spans="1:4" ht="12.75">
      <c r="A294" s="18"/>
      <c r="B294" s="16"/>
      <c r="C294" s="3"/>
      <c r="D294" s="14"/>
    </row>
    <row r="295" spans="1:4" ht="12.75">
      <c r="A295" s="18"/>
      <c r="B295" s="16"/>
      <c r="C295" s="3"/>
      <c r="D295" s="14"/>
    </row>
    <row r="296" spans="1:5" ht="12.75">
      <c r="A296" s="25"/>
      <c r="B296" s="25"/>
      <c r="C296" s="3"/>
      <c r="D296" s="12" t="s">
        <v>10</v>
      </c>
      <c r="E296" s="71" t="s">
        <v>135</v>
      </c>
    </row>
    <row r="297" spans="1:5" ht="12.75">
      <c r="A297" s="18"/>
      <c r="B297" s="25"/>
      <c r="C297" s="3"/>
      <c r="D297" s="3" t="s">
        <v>108</v>
      </c>
      <c r="E297" s="55" t="s">
        <v>274</v>
      </c>
    </row>
    <row r="298" spans="1:5" ht="12.75">
      <c r="A298" s="18"/>
      <c r="B298" s="25"/>
      <c r="C298" s="3"/>
      <c r="D298" s="3"/>
      <c r="E298" s="55" t="s">
        <v>99</v>
      </c>
    </row>
    <row r="299" spans="1:5" ht="12.75">
      <c r="A299" s="18"/>
      <c r="B299" s="25"/>
      <c r="C299" s="3"/>
      <c r="D299" s="3"/>
      <c r="E299" s="56" t="s">
        <v>275</v>
      </c>
    </row>
    <row r="300" spans="1:5" ht="12.75">
      <c r="A300" s="22" t="s">
        <v>11</v>
      </c>
      <c r="B300" s="23" t="s">
        <v>12</v>
      </c>
      <c r="C300" s="1"/>
      <c r="D300" s="1" t="s">
        <v>13</v>
      </c>
      <c r="E300" s="64" t="s">
        <v>239</v>
      </c>
    </row>
    <row r="301" spans="1:5" ht="12.75">
      <c r="A301" s="24" t="s">
        <v>104</v>
      </c>
      <c r="B301" s="24"/>
      <c r="C301" s="7"/>
      <c r="D301" s="5" t="s">
        <v>154</v>
      </c>
      <c r="E301" s="65">
        <f>+E302+E305+E309</f>
        <v>2061495.73</v>
      </c>
    </row>
    <row r="302" spans="1:5" ht="12.75">
      <c r="A302" s="21"/>
      <c r="B302" s="37" t="s">
        <v>105</v>
      </c>
      <c r="C302" s="38"/>
      <c r="D302" s="49" t="s">
        <v>16</v>
      </c>
      <c r="E302" s="67">
        <f>E303</f>
        <v>750000</v>
      </c>
    </row>
    <row r="303" spans="1:5" ht="12.75">
      <c r="A303" s="25"/>
      <c r="B303" s="25"/>
      <c r="C303" s="3">
        <v>3110</v>
      </c>
      <c r="D303" s="14" t="s">
        <v>33</v>
      </c>
      <c r="E303" s="63">
        <v>750000</v>
      </c>
    </row>
    <row r="304" spans="1:4" ht="12.75">
      <c r="A304" s="25"/>
      <c r="B304" s="25"/>
      <c r="C304" s="3"/>
      <c r="D304" s="14"/>
    </row>
    <row r="305" spans="1:5" ht="12.75">
      <c r="A305" s="25"/>
      <c r="B305" s="37" t="s">
        <v>105</v>
      </c>
      <c r="C305" s="38"/>
      <c r="D305" s="49" t="s">
        <v>249</v>
      </c>
      <c r="E305" s="67">
        <f>SUM(E306:E307)</f>
        <v>1400</v>
      </c>
    </row>
    <row r="306" spans="1:5" ht="12.75">
      <c r="A306" s="25"/>
      <c r="B306" s="25"/>
      <c r="C306" s="3">
        <v>3110</v>
      </c>
      <c r="D306" s="14" t="s">
        <v>33</v>
      </c>
      <c r="E306" s="63">
        <v>1372</v>
      </c>
    </row>
    <row r="307" spans="1:5" ht="12.75">
      <c r="A307" s="25"/>
      <c r="B307" s="25"/>
      <c r="C307" s="6">
        <v>4210</v>
      </c>
      <c r="D307" s="2" t="s">
        <v>23</v>
      </c>
      <c r="E307" s="63">
        <v>28</v>
      </c>
    </row>
    <row r="308" spans="1:2" ht="12.75">
      <c r="A308" s="25"/>
      <c r="B308" s="25"/>
    </row>
    <row r="309" spans="1:5" s="40" customFormat="1" ht="12.75">
      <c r="A309" s="37"/>
      <c r="B309" s="37" t="s">
        <v>122</v>
      </c>
      <c r="C309" s="41"/>
      <c r="D309" s="40" t="s">
        <v>256</v>
      </c>
      <c r="E309" s="67">
        <f>SUM(E310:E315)</f>
        <v>1310095.73</v>
      </c>
    </row>
    <row r="310" spans="1:5" ht="12.75">
      <c r="A310" s="25"/>
      <c r="B310" s="25"/>
      <c r="C310" s="3">
        <v>3110</v>
      </c>
      <c r="D310" s="14" t="s">
        <v>33</v>
      </c>
      <c r="E310" s="63">
        <v>1283894</v>
      </c>
    </row>
    <row r="311" spans="1:5" ht="12.75">
      <c r="A311" s="25"/>
      <c r="B311" s="25"/>
      <c r="C311" s="6">
        <v>4010</v>
      </c>
      <c r="D311" t="s">
        <v>20</v>
      </c>
      <c r="E311" s="63">
        <v>16890</v>
      </c>
    </row>
    <row r="312" spans="1:5" ht="12.75">
      <c r="A312" s="25"/>
      <c r="B312" s="25"/>
      <c r="C312" s="6">
        <v>4110</v>
      </c>
      <c r="D312" t="s">
        <v>22</v>
      </c>
      <c r="E312" s="63">
        <v>2901.73</v>
      </c>
    </row>
    <row r="313" spans="1:5" ht="12.75">
      <c r="A313" s="25"/>
      <c r="B313" s="25"/>
      <c r="C313" s="6">
        <v>4120</v>
      </c>
      <c r="D313" t="s">
        <v>231</v>
      </c>
      <c r="E313" s="63">
        <v>410</v>
      </c>
    </row>
    <row r="314" spans="1:5" ht="12.75">
      <c r="A314" s="25"/>
      <c r="B314" s="25"/>
      <c r="C314" s="6">
        <v>4210</v>
      </c>
      <c r="D314" s="2" t="s">
        <v>23</v>
      </c>
      <c r="E314" s="63">
        <v>5000</v>
      </c>
    </row>
    <row r="315" spans="1:5" ht="12.75">
      <c r="A315" s="25"/>
      <c r="B315" s="25"/>
      <c r="C315" s="3">
        <v>4300</v>
      </c>
      <c r="D315" s="13" t="s">
        <v>90</v>
      </c>
      <c r="E315" s="63">
        <v>1000</v>
      </c>
    </row>
    <row r="316" spans="1:4" ht="12.75">
      <c r="A316" s="25"/>
      <c r="B316" s="25"/>
      <c r="C316" s="3"/>
      <c r="D316" s="13"/>
    </row>
    <row r="317" spans="1:5" ht="12.75">
      <c r="A317" s="25"/>
      <c r="B317" s="37" t="s">
        <v>122</v>
      </c>
      <c r="C317" s="41"/>
      <c r="D317" s="40" t="s">
        <v>258</v>
      </c>
      <c r="E317" s="67">
        <f>SUM(E318:E319)</f>
        <v>0</v>
      </c>
    </row>
    <row r="318" spans="1:5" ht="12.75">
      <c r="A318" s="25"/>
      <c r="B318" s="25"/>
      <c r="C318" s="3">
        <v>3110</v>
      </c>
      <c r="D318" s="14" t="s">
        <v>33</v>
      </c>
      <c r="E318" s="63">
        <v>0</v>
      </c>
    </row>
    <row r="319" spans="1:5" ht="12.75">
      <c r="A319" s="25"/>
      <c r="B319" s="25"/>
      <c r="C319" s="6">
        <v>4010</v>
      </c>
      <c r="D319" t="s">
        <v>20</v>
      </c>
      <c r="E319" s="63">
        <v>0</v>
      </c>
    </row>
    <row r="320" spans="1:4" ht="12.75">
      <c r="A320" s="25"/>
      <c r="B320" s="25"/>
      <c r="C320" s="3"/>
      <c r="D320" s="13"/>
    </row>
    <row r="321" spans="1:5" s="40" customFormat="1" ht="12.75">
      <c r="A321" s="37" t="s">
        <v>219</v>
      </c>
      <c r="B321" s="37"/>
      <c r="C321" s="38"/>
      <c r="D321" s="39" t="s">
        <v>213</v>
      </c>
      <c r="E321" s="67">
        <f>E322</f>
        <v>1510312</v>
      </c>
    </row>
    <row r="322" spans="1:5" ht="12.75">
      <c r="A322" s="25"/>
      <c r="B322" s="37" t="s">
        <v>205</v>
      </c>
      <c r="C322" s="41"/>
      <c r="D322" s="40" t="s">
        <v>258</v>
      </c>
      <c r="E322" s="67">
        <f>SUM(E323:E324)</f>
        <v>1510312</v>
      </c>
    </row>
    <row r="323" spans="1:5" ht="12.75">
      <c r="A323" s="25"/>
      <c r="B323" s="25"/>
      <c r="C323" s="3">
        <v>3110</v>
      </c>
      <c r="D323" s="14" t="s">
        <v>33</v>
      </c>
      <c r="E323" s="63">
        <v>1507256</v>
      </c>
    </row>
    <row r="324" spans="1:5" ht="12.75">
      <c r="A324" s="25"/>
      <c r="B324" s="25"/>
      <c r="C324" s="6">
        <v>4010</v>
      </c>
      <c r="D324" t="s">
        <v>20</v>
      </c>
      <c r="E324" s="63">
        <v>3056</v>
      </c>
    </row>
    <row r="325" spans="1:4" ht="12.75">
      <c r="A325" s="25"/>
      <c r="B325" s="25"/>
      <c r="C325" s="3"/>
      <c r="D325" s="13"/>
    </row>
    <row r="326" spans="1:5" s="40" customFormat="1" ht="12.75">
      <c r="A326" s="37" t="s">
        <v>203</v>
      </c>
      <c r="B326" s="37"/>
      <c r="C326" s="41"/>
      <c r="D326" s="40" t="s">
        <v>204</v>
      </c>
      <c r="E326" s="67">
        <f>E327+E344+E392</f>
        <v>17984543</v>
      </c>
    </row>
    <row r="327" spans="1:5" s="40" customFormat="1" ht="12.75">
      <c r="A327" s="37"/>
      <c r="B327" s="37" t="s">
        <v>208</v>
      </c>
      <c r="C327" s="41"/>
      <c r="D327" s="40" t="s">
        <v>199</v>
      </c>
      <c r="E327" s="67">
        <f>E328+E334</f>
        <v>10137159</v>
      </c>
    </row>
    <row r="328" spans="1:5" s="40" customFormat="1" ht="12.75">
      <c r="A328" s="37"/>
      <c r="B328" s="37"/>
      <c r="C328" s="41"/>
      <c r="D328" s="47" t="s">
        <v>155</v>
      </c>
      <c r="E328" s="67">
        <f>SUM(E329:E333)</f>
        <v>10102159</v>
      </c>
    </row>
    <row r="329" spans="1:5" ht="12.75">
      <c r="A329" s="25"/>
      <c r="B329" s="25"/>
      <c r="C329" s="3">
        <v>3110</v>
      </c>
      <c r="D329" s="14" t="s">
        <v>33</v>
      </c>
      <c r="E329" s="63">
        <v>10068823</v>
      </c>
    </row>
    <row r="330" spans="1:5" ht="12.75">
      <c r="A330" s="25"/>
      <c r="B330" s="25"/>
      <c r="C330" s="6">
        <v>4010</v>
      </c>
      <c r="D330" t="s">
        <v>20</v>
      </c>
      <c r="E330" s="63">
        <v>25220</v>
      </c>
    </row>
    <row r="331" spans="1:5" ht="12.75">
      <c r="A331" s="25"/>
      <c r="B331" s="25"/>
      <c r="C331" s="6">
        <v>4110</v>
      </c>
      <c r="D331" t="s">
        <v>22</v>
      </c>
      <c r="E331" s="63">
        <v>4649</v>
      </c>
    </row>
    <row r="332" spans="1:5" ht="12.75">
      <c r="A332" s="25"/>
      <c r="B332" s="25"/>
      <c r="C332" s="6">
        <v>4120</v>
      </c>
      <c r="D332" t="s">
        <v>231</v>
      </c>
      <c r="E332" s="63">
        <v>667</v>
      </c>
    </row>
    <row r="333" spans="1:5" ht="12.75">
      <c r="A333" s="25"/>
      <c r="B333" s="25"/>
      <c r="C333" s="3">
        <v>4300</v>
      </c>
      <c r="D333" s="13" t="s">
        <v>90</v>
      </c>
      <c r="E333" s="63">
        <v>2800</v>
      </c>
    </row>
    <row r="334" spans="1:5" ht="12.75">
      <c r="A334" s="25"/>
      <c r="B334" s="25"/>
      <c r="C334" s="3"/>
      <c r="D334" s="47" t="s">
        <v>157</v>
      </c>
      <c r="E334" s="67">
        <f>SUM(E335:E340)</f>
        <v>35000</v>
      </c>
    </row>
    <row r="335" spans="1:5" ht="12.75">
      <c r="A335" s="25"/>
      <c r="B335" s="25"/>
      <c r="C335" s="3">
        <v>2910</v>
      </c>
      <c r="D335" s="14" t="s">
        <v>166</v>
      </c>
      <c r="E335" s="63">
        <v>29900</v>
      </c>
    </row>
    <row r="336" spans="1:4" ht="12.75">
      <c r="A336" s="25"/>
      <c r="B336" s="25"/>
      <c r="C336" s="3"/>
      <c r="D336" s="14" t="s">
        <v>167</v>
      </c>
    </row>
    <row r="337" spans="1:4" ht="12.75">
      <c r="A337" s="25"/>
      <c r="B337" s="25"/>
      <c r="C337" s="3"/>
      <c r="D337" s="14" t="s">
        <v>168</v>
      </c>
    </row>
    <row r="338" spans="1:4" ht="12.75">
      <c r="A338" s="25"/>
      <c r="B338" s="25"/>
      <c r="C338" s="3"/>
      <c r="D338" s="14" t="s">
        <v>173</v>
      </c>
    </row>
    <row r="339" spans="1:5" ht="12.75">
      <c r="A339" s="25"/>
      <c r="B339" s="25"/>
      <c r="C339" s="6">
        <v>4560</v>
      </c>
      <c r="D339" s="48" t="s">
        <v>170</v>
      </c>
      <c r="E339" s="63">
        <v>5100</v>
      </c>
    </row>
    <row r="340" spans="1:4" ht="12.75">
      <c r="A340" s="25"/>
      <c r="B340" s="25"/>
      <c r="D340" s="48" t="s">
        <v>167</v>
      </c>
    </row>
    <row r="341" spans="1:4" ht="12.75">
      <c r="A341" s="25"/>
      <c r="B341" s="25"/>
      <c r="D341" s="14" t="s">
        <v>168</v>
      </c>
    </row>
    <row r="342" spans="1:4" ht="12.75">
      <c r="A342" s="25"/>
      <c r="B342" s="25"/>
      <c r="D342" s="14" t="s">
        <v>173</v>
      </c>
    </row>
    <row r="343" spans="1:2" ht="13.5" customHeight="1">
      <c r="A343" s="25"/>
      <c r="B343" s="25"/>
    </row>
    <row r="344" spans="1:5" ht="13.5" customHeight="1">
      <c r="A344" s="25"/>
      <c r="B344" s="37" t="s">
        <v>209</v>
      </c>
      <c r="C344" s="38"/>
      <c r="D344" s="47" t="s">
        <v>145</v>
      </c>
      <c r="E344" s="67">
        <f>E347+E362+E375+E385</f>
        <v>7706200</v>
      </c>
    </row>
    <row r="345" spans="1:4" ht="13.5" customHeight="1">
      <c r="A345" s="25"/>
      <c r="B345" s="37"/>
      <c r="C345" s="38"/>
      <c r="D345" s="47" t="s">
        <v>146</v>
      </c>
    </row>
    <row r="346" spans="1:4" ht="13.5" customHeight="1">
      <c r="A346" s="25"/>
      <c r="B346" s="37"/>
      <c r="C346" s="38"/>
      <c r="D346" s="47" t="s">
        <v>158</v>
      </c>
    </row>
    <row r="347" spans="1:5" ht="13.5" customHeight="1">
      <c r="A347" s="25"/>
      <c r="B347" s="37"/>
      <c r="C347" s="38"/>
      <c r="D347" s="47" t="s">
        <v>155</v>
      </c>
      <c r="E347" s="67">
        <f>SUM(E348:E361)</f>
        <v>7470240</v>
      </c>
    </row>
    <row r="348" spans="1:5" ht="13.5" customHeight="1">
      <c r="A348" s="25"/>
      <c r="B348" s="37"/>
      <c r="C348" s="6">
        <v>3020</v>
      </c>
      <c r="D348" t="s">
        <v>207</v>
      </c>
      <c r="E348" s="74">
        <v>2500</v>
      </c>
    </row>
    <row r="349" spans="1:5" ht="13.5" customHeight="1">
      <c r="A349" s="25"/>
      <c r="B349" s="25"/>
      <c r="C349" s="3">
        <v>3110</v>
      </c>
      <c r="D349" s="14" t="s">
        <v>33</v>
      </c>
      <c r="E349" s="74">
        <v>6896133</v>
      </c>
    </row>
    <row r="350" spans="1:5" ht="13.5" customHeight="1">
      <c r="A350" s="25"/>
      <c r="B350" s="25"/>
      <c r="C350" s="6">
        <v>4010</v>
      </c>
      <c r="D350" t="s">
        <v>20</v>
      </c>
      <c r="E350" s="74">
        <v>134000</v>
      </c>
    </row>
    <row r="351" spans="1:5" ht="13.5" customHeight="1">
      <c r="A351" s="25"/>
      <c r="B351" s="25"/>
      <c r="C351" s="6">
        <v>4040</v>
      </c>
      <c r="D351" t="s">
        <v>21</v>
      </c>
      <c r="E351" s="74">
        <v>23228</v>
      </c>
    </row>
    <row r="352" spans="1:5" ht="13.5" customHeight="1">
      <c r="A352" s="25"/>
      <c r="B352" s="25"/>
      <c r="C352" s="6">
        <v>4110</v>
      </c>
      <c r="D352" t="s">
        <v>22</v>
      </c>
      <c r="E352" s="74">
        <v>377184</v>
      </c>
    </row>
    <row r="353" spans="1:5" ht="13.5" customHeight="1">
      <c r="A353" s="25"/>
      <c r="B353" s="25"/>
      <c r="C353" s="6">
        <v>4120</v>
      </c>
      <c r="D353" t="s">
        <v>231</v>
      </c>
      <c r="E353" s="74">
        <v>3874</v>
      </c>
    </row>
    <row r="354" spans="1:5" ht="13.5" customHeight="1">
      <c r="A354" s="25"/>
      <c r="B354" s="25"/>
      <c r="C354" s="6">
        <v>4170</v>
      </c>
      <c r="D354" t="s">
        <v>113</v>
      </c>
      <c r="E354" s="74">
        <v>2000</v>
      </c>
    </row>
    <row r="355" spans="1:5" ht="13.5" customHeight="1">
      <c r="A355" s="25"/>
      <c r="B355" s="25"/>
      <c r="C355" s="6">
        <v>4210</v>
      </c>
      <c r="D355" s="2" t="s">
        <v>23</v>
      </c>
      <c r="E355" s="74">
        <v>5000</v>
      </c>
    </row>
    <row r="356" spans="1:5" ht="13.5" customHeight="1">
      <c r="A356" s="25"/>
      <c r="B356" s="25"/>
      <c r="C356" s="6">
        <v>4260</v>
      </c>
      <c r="D356" s="2" t="s">
        <v>24</v>
      </c>
      <c r="E356" s="74">
        <v>12000</v>
      </c>
    </row>
    <row r="357" spans="1:5" ht="13.5" customHeight="1">
      <c r="A357" s="25"/>
      <c r="B357" s="25"/>
      <c r="C357" s="3">
        <v>4270</v>
      </c>
      <c r="D357" s="13" t="s">
        <v>141</v>
      </c>
      <c r="E357" s="74">
        <v>2000</v>
      </c>
    </row>
    <row r="358" spans="1:5" ht="13.5" customHeight="1">
      <c r="A358" s="25"/>
      <c r="B358" s="25"/>
      <c r="C358" s="3">
        <v>4300</v>
      </c>
      <c r="D358" s="13" t="s">
        <v>90</v>
      </c>
      <c r="E358" s="74">
        <v>6000</v>
      </c>
    </row>
    <row r="359" spans="1:5" ht="13.5" customHeight="1">
      <c r="A359" s="25"/>
      <c r="B359" s="25"/>
      <c r="C359" s="6">
        <v>4440</v>
      </c>
      <c r="D359" t="s">
        <v>48</v>
      </c>
      <c r="E359" s="74">
        <v>5821</v>
      </c>
    </row>
    <row r="360" spans="1:5" ht="13.5" customHeight="1">
      <c r="A360" s="25"/>
      <c r="B360" s="25"/>
      <c r="C360" s="6">
        <v>4700</v>
      </c>
      <c r="D360" t="s">
        <v>126</v>
      </c>
      <c r="E360" s="74">
        <v>500</v>
      </c>
    </row>
    <row r="361" spans="1:5" ht="13.5" customHeight="1">
      <c r="A361" s="25"/>
      <c r="B361" s="25"/>
      <c r="D361" t="s">
        <v>134</v>
      </c>
      <c r="E361" s="74"/>
    </row>
    <row r="362" spans="1:5" ht="13.5" customHeight="1">
      <c r="A362" s="25"/>
      <c r="B362" s="25"/>
      <c r="C362" s="3"/>
      <c r="D362" s="47" t="s">
        <v>156</v>
      </c>
      <c r="E362" s="67">
        <f>SUM(E363:E374)</f>
        <v>100000</v>
      </c>
    </row>
    <row r="363" spans="1:5" ht="13.5" customHeight="1">
      <c r="A363" s="25"/>
      <c r="B363" s="25"/>
      <c r="C363" s="6">
        <v>3020</v>
      </c>
      <c r="D363" t="s">
        <v>207</v>
      </c>
      <c r="E363" s="74">
        <v>500</v>
      </c>
    </row>
    <row r="364" spans="1:5" ht="13.5" customHeight="1">
      <c r="A364" s="25"/>
      <c r="B364" s="25"/>
      <c r="C364" s="6">
        <v>4010</v>
      </c>
      <c r="D364" t="s">
        <v>20</v>
      </c>
      <c r="E364" s="74">
        <v>59637</v>
      </c>
    </row>
    <row r="365" spans="1:5" ht="13.5" customHeight="1">
      <c r="A365" s="25"/>
      <c r="B365" s="25"/>
      <c r="C365" s="6">
        <v>4040</v>
      </c>
      <c r="D365" t="s">
        <v>21</v>
      </c>
      <c r="E365" s="74">
        <v>4000</v>
      </c>
    </row>
    <row r="366" spans="1:5" ht="13.5" customHeight="1">
      <c r="A366" s="25"/>
      <c r="B366" s="25"/>
      <c r="C366" s="6">
        <v>4110</v>
      </c>
      <c r="D366" t="s">
        <v>22</v>
      </c>
      <c r="E366" s="74">
        <v>10000</v>
      </c>
    </row>
    <row r="367" spans="1:5" ht="12.75">
      <c r="A367" s="25"/>
      <c r="B367" s="25"/>
      <c r="C367" s="6">
        <v>4120</v>
      </c>
      <c r="D367" t="s">
        <v>231</v>
      </c>
      <c r="E367" s="74">
        <v>1200</v>
      </c>
    </row>
    <row r="368" spans="1:5" ht="12.75">
      <c r="A368" s="25"/>
      <c r="B368" s="25"/>
      <c r="C368" s="6">
        <v>4210</v>
      </c>
      <c r="D368" s="2" t="s">
        <v>23</v>
      </c>
      <c r="E368" s="74">
        <v>3000</v>
      </c>
    </row>
    <row r="369" spans="1:5" ht="12.75">
      <c r="A369" s="25"/>
      <c r="B369" s="25"/>
      <c r="C369" s="6">
        <v>4260</v>
      </c>
      <c r="D369" s="2" t="s">
        <v>24</v>
      </c>
      <c r="E369" s="74">
        <v>5000</v>
      </c>
    </row>
    <row r="370" spans="1:5" ht="12.75">
      <c r="A370" s="25"/>
      <c r="B370" s="25"/>
      <c r="C370" s="3">
        <v>4270</v>
      </c>
      <c r="D370" s="13" t="s">
        <v>141</v>
      </c>
      <c r="E370" s="74">
        <v>500</v>
      </c>
    </row>
    <row r="371" spans="1:5" ht="12.75">
      <c r="A371" s="25"/>
      <c r="B371" s="25"/>
      <c r="C371" s="3">
        <v>4300</v>
      </c>
      <c r="D371" s="13" t="s">
        <v>90</v>
      </c>
      <c r="E371" s="74">
        <v>14000</v>
      </c>
    </row>
    <row r="372" spans="1:5" ht="12.75">
      <c r="A372" s="25"/>
      <c r="B372" s="25"/>
      <c r="C372" s="6">
        <v>4440</v>
      </c>
      <c r="D372" t="s">
        <v>48</v>
      </c>
      <c r="E372" s="74">
        <v>1663</v>
      </c>
    </row>
    <row r="373" spans="1:5" ht="12.75">
      <c r="A373" s="25"/>
      <c r="B373" s="25"/>
      <c r="C373" s="6">
        <v>4700</v>
      </c>
      <c r="D373" t="s">
        <v>126</v>
      </c>
      <c r="E373" s="74">
        <v>500</v>
      </c>
    </row>
    <row r="374" spans="1:4" ht="12.75">
      <c r="A374" s="25"/>
      <c r="B374" s="25"/>
      <c r="D374" t="s">
        <v>134</v>
      </c>
    </row>
    <row r="375" spans="1:5" ht="12.75">
      <c r="A375" s="25"/>
      <c r="B375" s="25"/>
      <c r="C375" s="3"/>
      <c r="D375" s="47" t="s">
        <v>157</v>
      </c>
      <c r="E375" s="67">
        <f>SUM(E376:E380)</f>
        <v>63000</v>
      </c>
    </row>
    <row r="376" spans="1:5" ht="12.75">
      <c r="A376" s="25"/>
      <c r="B376" s="25"/>
      <c r="C376" s="3">
        <v>2910</v>
      </c>
      <c r="D376" s="14" t="s">
        <v>166</v>
      </c>
      <c r="E376" s="63">
        <v>48000</v>
      </c>
    </row>
    <row r="377" spans="1:4" ht="12.75">
      <c r="A377" s="25"/>
      <c r="B377" s="25"/>
      <c r="C377" s="3"/>
      <c r="D377" s="14" t="s">
        <v>167</v>
      </c>
    </row>
    <row r="378" spans="1:4" ht="12.75">
      <c r="A378" s="25"/>
      <c r="B378" s="25"/>
      <c r="C378" s="3"/>
      <c r="D378" s="14" t="s">
        <v>168</v>
      </c>
    </row>
    <row r="379" spans="1:4" ht="12.75">
      <c r="A379" s="25"/>
      <c r="B379" s="25"/>
      <c r="C379" s="3"/>
      <c r="D379" s="14" t="s">
        <v>173</v>
      </c>
    </row>
    <row r="380" spans="1:5" ht="12.75">
      <c r="A380" s="25"/>
      <c r="B380" s="25"/>
      <c r="C380" s="6">
        <v>4560</v>
      </c>
      <c r="D380" s="48" t="s">
        <v>170</v>
      </c>
      <c r="E380" s="63">
        <v>15000</v>
      </c>
    </row>
    <row r="381" spans="1:4" ht="12.75">
      <c r="A381" s="25"/>
      <c r="B381" s="25"/>
      <c r="D381" s="48" t="s">
        <v>167</v>
      </c>
    </row>
    <row r="382" spans="1:4" ht="12.75">
      <c r="A382" s="25"/>
      <c r="B382" s="25"/>
      <c r="D382" s="14" t="s">
        <v>168</v>
      </c>
    </row>
    <row r="383" spans="1:4" ht="12.75">
      <c r="A383" s="25"/>
      <c r="B383" s="25"/>
      <c r="D383" s="14" t="s">
        <v>173</v>
      </c>
    </row>
    <row r="384" spans="1:4" ht="12.75">
      <c r="A384" s="25"/>
      <c r="B384" s="25"/>
      <c r="D384" s="14"/>
    </row>
    <row r="385" spans="1:5" ht="12.75">
      <c r="A385" s="25"/>
      <c r="B385" s="25"/>
      <c r="C385" s="38"/>
      <c r="D385" s="47" t="s">
        <v>262</v>
      </c>
      <c r="E385" s="67">
        <f>SUM(E387:E390)</f>
        <v>72960</v>
      </c>
    </row>
    <row r="386" spans="1:4" ht="12.75">
      <c r="A386" s="25"/>
      <c r="B386" s="25"/>
      <c r="D386" s="47" t="s">
        <v>263</v>
      </c>
    </row>
    <row r="387" spans="1:5" ht="12.75">
      <c r="A387" s="25"/>
      <c r="B387" s="25"/>
      <c r="C387" s="3">
        <v>3110</v>
      </c>
      <c r="D387" s="14" t="s">
        <v>33</v>
      </c>
      <c r="E387" s="63">
        <v>70772</v>
      </c>
    </row>
    <row r="388" spans="1:5" ht="12.75">
      <c r="A388" s="25"/>
      <c r="B388" s="25"/>
      <c r="C388" s="6">
        <v>4010</v>
      </c>
      <c r="D388" t="s">
        <v>20</v>
      </c>
      <c r="E388" s="63">
        <v>1835</v>
      </c>
    </row>
    <row r="389" spans="1:5" ht="12.75">
      <c r="A389" s="25"/>
      <c r="B389" s="25"/>
      <c r="C389" s="6">
        <v>4110</v>
      </c>
      <c r="D389" t="s">
        <v>22</v>
      </c>
      <c r="E389" s="63">
        <v>310</v>
      </c>
    </row>
    <row r="390" spans="1:5" ht="12.75">
      <c r="A390" s="25"/>
      <c r="B390" s="25"/>
      <c r="C390" s="6">
        <v>4120</v>
      </c>
      <c r="D390" t="s">
        <v>231</v>
      </c>
      <c r="E390" s="63">
        <v>43</v>
      </c>
    </row>
    <row r="391" spans="1:4" ht="12.75">
      <c r="A391" s="25"/>
      <c r="B391" s="25"/>
      <c r="D391" s="14"/>
    </row>
    <row r="392" spans="1:5" ht="12.75">
      <c r="A392" s="25"/>
      <c r="B392" s="41">
        <v>85513</v>
      </c>
      <c r="C392" s="41"/>
      <c r="D392" s="40" t="s">
        <v>84</v>
      </c>
      <c r="E392" s="67">
        <f>E398</f>
        <v>141184</v>
      </c>
    </row>
    <row r="393" spans="1:4" ht="12.75">
      <c r="A393" s="25"/>
      <c r="B393" s="41"/>
      <c r="C393" s="41"/>
      <c r="D393" s="40" t="s">
        <v>222</v>
      </c>
    </row>
    <row r="394" spans="1:4" ht="12.75">
      <c r="A394" s="25"/>
      <c r="B394" s="41"/>
      <c r="C394" s="41"/>
      <c r="D394" s="40" t="s">
        <v>223</v>
      </c>
    </row>
    <row r="395" spans="1:4" ht="12.75">
      <c r="A395" s="25"/>
      <c r="B395" s="41"/>
      <c r="C395" s="41"/>
      <c r="D395" s="40" t="s">
        <v>224</v>
      </c>
    </row>
    <row r="396" spans="1:4" ht="12.75">
      <c r="A396" s="25"/>
      <c r="B396" s="41"/>
      <c r="C396" s="41"/>
      <c r="D396" s="40" t="s">
        <v>225</v>
      </c>
    </row>
    <row r="397" spans="1:4" ht="12.75">
      <c r="A397" s="25"/>
      <c r="B397" s="41"/>
      <c r="C397" s="41"/>
      <c r="D397" s="40" t="s">
        <v>226</v>
      </c>
    </row>
    <row r="398" spans="1:5" ht="12.75">
      <c r="A398" s="25"/>
      <c r="B398" s="6"/>
      <c r="C398" s="6">
        <v>4130</v>
      </c>
      <c r="D398" t="s">
        <v>83</v>
      </c>
      <c r="E398" s="63">
        <v>141184</v>
      </c>
    </row>
    <row r="399" spans="1:4" ht="12.75">
      <c r="A399" s="25"/>
      <c r="B399" s="25"/>
      <c r="C399" s="3"/>
      <c r="D399" s="14"/>
    </row>
    <row r="400" spans="1:5" ht="12.75">
      <c r="A400" s="7">
        <v>854</v>
      </c>
      <c r="B400" s="7"/>
      <c r="C400" s="7"/>
      <c r="D400" s="5" t="s">
        <v>30</v>
      </c>
      <c r="E400" s="67">
        <f>E401</f>
        <v>23600</v>
      </c>
    </row>
    <row r="401" spans="1:5" ht="12.75">
      <c r="A401" s="25"/>
      <c r="B401" s="25" t="s">
        <v>119</v>
      </c>
      <c r="C401" s="3"/>
      <c r="D401" s="14" t="s">
        <v>206</v>
      </c>
      <c r="E401" s="63">
        <f>E402</f>
        <v>23600</v>
      </c>
    </row>
    <row r="402" spans="1:5" ht="12.75">
      <c r="A402" s="25"/>
      <c r="B402" s="7"/>
      <c r="C402" s="6">
        <v>3240</v>
      </c>
      <c r="D402" t="s">
        <v>112</v>
      </c>
      <c r="E402" s="63">
        <v>23600</v>
      </c>
    </row>
    <row r="403" spans="1:5" ht="12.75">
      <c r="A403" s="25"/>
      <c r="B403" s="7"/>
      <c r="E403"/>
    </row>
    <row r="404" spans="1:5" ht="12.75">
      <c r="A404" s="25"/>
      <c r="B404" s="25"/>
      <c r="C404" s="3"/>
      <c r="D404" s="14"/>
      <c r="E404"/>
    </row>
    <row r="405" spans="1:5" ht="12.75">
      <c r="A405" s="25"/>
      <c r="B405" s="25"/>
      <c r="C405" s="3"/>
      <c r="D405" s="14"/>
      <c r="E405"/>
    </row>
    <row r="406" spans="1:5" ht="12.75">
      <c r="A406" s="25"/>
      <c r="B406" s="25"/>
      <c r="C406" s="3"/>
      <c r="D406" s="14"/>
      <c r="E406"/>
    </row>
    <row r="407" spans="1:4" ht="12.75">
      <c r="A407" s="25"/>
      <c r="B407" s="25"/>
      <c r="C407" s="3"/>
      <c r="D407" s="14"/>
    </row>
    <row r="408" spans="1:4" ht="12.75">
      <c r="A408" s="25"/>
      <c r="B408" s="25"/>
      <c r="C408" s="3"/>
      <c r="D408" s="14"/>
    </row>
    <row r="409" spans="1:4" ht="12.75">
      <c r="A409" s="25"/>
      <c r="B409" s="25"/>
      <c r="C409" s="3"/>
      <c r="D409" s="14"/>
    </row>
    <row r="410" spans="4:5" ht="12.75">
      <c r="D410" s="7" t="s">
        <v>10</v>
      </c>
      <c r="E410" s="63" t="s">
        <v>135</v>
      </c>
    </row>
    <row r="411" spans="4:5" ht="12.75">
      <c r="D411" s="7"/>
      <c r="E411" s="55" t="s">
        <v>274</v>
      </c>
    </row>
    <row r="412" spans="4:5" ht="12.75">
      <c r="D412" s="6" t="s">
        <v>70</v>
      </c>
      <c r="E412" s="55" t="s">
        <v>99</v>
      </c>
    </row>
    <row r="413" spans="4:5" ht="12.75">
      <c r="D413" s="6"/>
      <c r="E413" s="56" t="s">
        <v>275</v>
      </c>
    </row>
    <row r="414" spans="1:5" ht="12.75">
      <c r="A414" s="22" t="s">
        <v>11</v>
      </c>
      <c r="B414" s="23" t="s">
        <v>12</v>
      </c>
      <c r="C414" s="1"/>
      <c r="D414" s="1" t="s">
        <v>13</v>
      </c>
      <c r="E414" s="64" t="s">
        <v>239</v>
      </c>
    </row>
    <row r="415" spans="1:5" ht="12.75">
      <c r="A415" s="24" t="s">
        <v>36</v>
      </c>
      <c r="B415" s="24"/>
      <c r="C415" s="12"/>
      <c r="D415" s="20" t="s">
        <v>91</v>
      </c>
      <c r="E415" s="72">
        <f>+E419+E416</f>
        <v>11768.44</v>
      </c>
    </row>
    <row r="416" spans="1:5" ht="12.75">
      <c r="A416" s="25"/>
      <c r="B416" s="37" t="s">
        <v>85</v>
      </c>
      <c r="C416" s="38"/>
      <c r="D416" s="47" t="s">
        <v>86</v>
      </c>
      <c r="E416" s="67">
        <f>E417</f>
        <v>1007</v>
      </c>
    </row>
    <row r="417" spans="1:5" ht="12.75">
      <c r="A417" s="25"/>
      <c r="B417" s="25"/>
      <c r="C417" s="3">
        <v>2850</v>
      </c>
      <c r="D417" s="14" t="s">
        <v>87</v>
      </c>
      <c r="E417" s="63">
        <v>1007</v>
      </c>
    </row>
    <row r="418" spans="1:4" ht="12.75">
      <c r="A418" s="25"/>
      <c r="B418" s="25"/>
      <c r="C418" s="3"/>
      <c r="D418" s="14" t="s">
        <v>88</v>
      </c>
    </row>
    <row r="419" spans="1:5" ht="12.75">
      <c r="A419" s="25"/>
      <c r="B419" s="25" t="s">
        <v>261</v>
      </c>
      <c r="C419" s="3"/>
      <c r="D419" s="14" t="s">
        <v>251</v>
      </c>
      <c r="E419" s="67">
        <f>SUM(E420:E421)</f>
        <v>10761.44</v>
      </c>
    </row>
    <row r="420" spans="1:5" ht="12.75">
      <c r="A420" s="25"/>
      <c r="B420" s="25"/>
      <c r="C420" s="6">
        <v>4210</v>
      </c>
      <c r="D420" s="2" t="s">
        <v>23</v>
      </c>
      <c r="E420" s="63">
        <v>211.01</v>
      </c>
    </row>
    <row r="421" spans="1:5" ht="12.75">
      <c r="A421" s="25"/>
      <c r="B421" s="25"/>
      <c r="C421" s="3">
        <v>4430</v>
      </c>
      <c r="D421" s="34" t="s">
        <v>107</v>
      </c>
      <c r="E421" s="63">
        <v>10550.43</v>
      </c>
    </row>
    <row r="422" spans="1:4" ht="12.75">
      <c r="A422" s="25"/>
      <c r="B422" s="25"/>
      <c r="C422" s="3"/>
      <c r="D422" s="14"/>
    </row>
    <row r="423" spans="1:5" ht="12.75">
      <c r="A423" s="19" t="s">
        <v>40</v>
      </c>
      <c r="B423" s="24"/>
      <c r="C423" s="12"/>
      <c r="D423" s="31" t="s">
        <v>100</v>
      </c>
      <c r="E423" s="72">
        <f>E424</f>
        <v>14400</v>
      </c>
    </row>
    <row r="424" spans="1:5" ht="12.75">
      <c r="A424" s="24"/>
      <c r="B424" s="37" t="s">
        <v>45</v>
      </c>
      <c r="C424" s="38"/>
      <c r="D424" s="49" t="s">
        <v>46</v>
      </c>
      <c r="E424" s="69">
        <f>SUM(E425:E427)</f>
        <v>14400</v>
      </c>
    </row>
    <row r="425" spans="1:5" ht="12.75">
      <c r="A425" s="24"/>
      <c r="B425" s="25"/>
      <c r="C425" s="6">
        <v>4300</v>
      </c>
      <c r="D425" t="s">
        <v>26</v>
      </c>
      <c r="E425" s="73">
        <v>12000</v>
      </c>
    </row>
    <row r="426" spans="1:5" ht="12.75">
      <c r="A426" s="24"/>
      <c r="B426" s="25"/>
      <c r="C426" s="3">
        <v>4510</v>
      </c>
      <c r="D426" s="16" t="s">
        <v>115</v>
      </c>
      <c r="E426" s="73"/>
    </row>
    <row r="427" spans="1:5" ht="12.75">
      <c r="A427" s="24"/>
      <c r="B427" s="24"/>
      <c r="C427" s="3">
        <v>4610</v>
      </c>
      <c r="D427" s="14" t="s">
        <v>143</v>
      </c>
      <c r="E427" s="73">
        <v>2400</v>
      </c>
    </row>
    <row r="428" spans="1:5" ht="12.75">
      <c r="A428" s="30" t="s">
        <v>71</v>
      </c>
      <c r="B428" s="30"/>
      <c r="C428" s="7"/>
      <c r="D428" s="5" t="s">
        <v>72</v>
      </c>
      <c r="E428" s="65">
        <f>SUM(E431:E433)</f>
        <v>1115000</v>
      </c>
    </row>
    <row r="429" spans="1:5" ht="12.75">
      <c r="A429" s="26"/>
      <c r="B429" s="51" t="s">
        <v>74</v>
      </c>
      <c r="C429" s="41"/>
      <c r="D429" s="40" t="s">
        <v>75</v>
      </c>
      <c r="E429" s="67">
        <f>SUM(E433:E433)</f>
        <v>1105000</v>
      </c>
    </row>
    <row r="430" spans="1:4" ht="12.75">
      <c r="A430" s="26"/>
      <c r="B430" s="26"/>
      <c r="D430" t="s">
        <v>76</v>
      </c>
    </row>
    <row r="431" spans="1:5" ht="12.75">
      <c r="A431" s="26"/>
      <c r="B431" s="26"/>
      <c r="C431" s="6">
        <v>8090</v>
      </c>
      <c r="D431" t="s">
        <v>235</v>
      </c>
      <c r="E431" s="63">
        <v>10000</v>
      </c>
    </row>
    <row r="432" spans="1:4" ht="12.75">
      <c r="A432" s="26"/>
      <c r="B432" s="26"/>
      <c r="D432" t="s">
        <v>236</v>
      </c>
    </row>
    <row r="433" spans="1:5" ht="12.75">
      <c r="A433" s="26"/>
      <c r="B433" s="26"/>
      <c r="C433" s="6">
        <v>8110</v>
      </c>
      <c r="D433" t="s">
        <v>150</v>
      </c>
      <c r="E433" s="63">
        <v>1105000</v>
      </c>
    </row>
    <row r="434" spans="1:4" ht="12.75">
      <c r="A434" s="26"/>
      <c r="B434" s="26"/>
      <c r="D434" t="s">
        <v>151</v>
      </c>
    </row>
    <row r="435" spans="1:4" ht="12.75">
      <c r="A435" s="26"/>
      <c r="B435" s="26"/>
      <c r="D435" t="s">
        <v>152</v>
      </c>
    </row>
    <row r="436" spans="1:5" ht="12.75">
      <c r="A436" s="30" t="s">
        <v>77</v>
      </c>
      <c r="B436" s="30"/>
      <c r="C436" s="7"/>
      <c r="D436" s="5" t="s">
        <v>78</v>
      </c>
      <c r="E436" s="65">
        <f>SUM(+E437+E440)</f>
        <v>1118100</v>
      </c>
    </row>
    <row r="437" spans="1:5" ht="12.75">
      <c r="A437" s="26"/>
      <c r="B437" s="51" t="s">
        <v>73</v>
      </c>
      <c r="C437" s="41"/>
      <c r="D437" s="40" t="s">
        <v>82</v>
      </c>
      <c r="E437" s="67">
        <f>SUM(E438:E439)</f>
        <v>134600</v>
      </c>
    </row>
    <row r="438" spans="1:5" ht="12.75">
      <c r="A438" s="26"/>
      <c r="B438" s="26"/>
      <c r="C438" s="6">
        <v>4300</v>
      </c>
      <c r="D438" t="s">
        <v>26</v>
      </c>
      <c r="E438" s="63">
        <v>40000</v>
      </c>
    </row>
    <row r="439" spans="1:5" ht="12.75">
      <c r="A439" s="26"/>
      <c r="B439" s="26"/>
      <c r="C439" s="6">
        <v>4530</v>
      </c>
      <c r="D439" t="s">
        <v>131</v>
      </c>
      <c r="E439" s="63">
        <v>94600</v>
      </c>
    </row>
    <row r="440" spans="1:5" ht="12.75">
      <c r="A440" s="26"/>
      <c r="B440" s="51" t="s">
        <v>79</v>
      </c>
      <c r="C440" s="41"/>
      <c r="D440" s="40" t="s">
        <v>80</v>
      </c>
      <c r="E440" s="67">
        <f>SUM(E441:E442)</f>
        <v>983500</v>
      </c>
    </row>
    <row r="441" spans="1:5" ht="12.75">
      <c r="A441" s="26"/>
      <c r="B441" s="26"/>
      <c r="C441" s="6">
        <v>4810</v>
      </c>
      <c r="D441" t="s">
        <v>81</v>
      </c>
      <c r="E441" s="63">
        <v>810000</v>
      </c>
    </row>
    <row r="442" spans="1:5" ht="12.75">
      <c r="A442" s="26"/>
      <c r="B442" s="26"/>
      <c r="C442" s="6">
        <v>6800</v>
      </c>
      <c r="D442" t="s">
        <v>179</v>
      </c>
      <c r="E442" s="63">
        <v>173500</v>
      </c>
    </row>
    <row r="443" spans="1:5" ht="12.75">
      <c r="A443" s="51" t="s">
        <v>104</v>
      </c>
      <c r="B443" s="51"/>
      <c r="C443" s="41"/>
      <c r="D443" s="40" t="s">
        <v>103</v>
      </c>
      <c r="E443" s="67">
        <f>+E460+E444+E453</f>
        <v>15000</v>
      </c>
    </row>
    <row r="444" spans="1:5" s="53" customFormat="1" ht="12.75">
      <c r="A444" s="80"/>
      <c r="B444" s="41">
        <v>85213</v>
      </c>
      <c r="C444" s="41"/>
      <c r="D444" s="40" t="s">
        <v>84</v>
      </c>
      <c r="E444" s="67">
        <f>E449</f>
        <v>500</v>
      </c>
    </row>
    <row r="445" spans="1:5" s="53" customFormat="1" ht="12.75">
      <c r="A445" s="80"/>
      <c r="B445" s="54"/>
      <c r="C445" s="54"/>
      <c r="D445" s="53" t="s">
        <v>159</v>
      </c>
      <c r="E445" s="74"/>
    </row>
    <row r="446" spans="1:5" s="53" customFormat="1" ht="12.75">
      <c r="A446" s="80"/>
      <c r="B446" s="54"/>
      <c r="C446" s="54"/>
      <c r="D446" s="53" t="s">
        <v>160</v>
      </c>
      <c r="E446" s="74"/>
    </row>
    <row r="447" spans="1:5" s="53" customFormat="1" ht="12.75">
      <c r="A447" s="80"/>
      <c r="B447" s="54"/>
      <c r="C447" s="54"/>
      <c r="D447" s="53" t="s">
        <v>162</v>
      </c>
      <c r="E447" s="74"/>
    </row>
    <row r="448" spans="1:5" s="53" customFormat="1" ht="12.75">
      <c r="A448" s="80"/>
      <c r="B448" s="54"/>
      <c r="C448" s="54"/>
      <c r="D448" s="53" t="s">
        <v>161</v>
      </c>
      <c r="E448" s="74"/>
    </row>
    <row r="449" spans="1:5" ht="12.75">
      <c r="A449" s="51"/>
      <c r="B449" s="41"/>
      <c r="C449" s="3">
        <v>2910</v>
      </c>
      <c r="D449" s="14" t="s">
        <v>166</v>
      </c>
      <c r="E449" s="74">
        <v>500</v>
      </c>
    </row>
    <row r="450" spans="1:5" ht="12.75">
      <c r="A450" s="51"/>
      <c r="B450" s="41"/>
      <c r="C450" s="3"/>
      <c r="D450" s="14" t="s">
        <v>167</v>
      </c>
      <c r="E450" s="67"/>
    </row>
    <row r="451" spans="1:5" ht="12.75">
      <c r="A451" s="51"/>
      <c r="B451" s="41"/>
      <c r="C451" s="3"/>
      <c r="D451" s="14" t="s">
        <v>168</v>
      </c>
      <c r="E451" s="67"/>
    </row>
    <row r="452" spans="1:5" ht="12.75">
      <c r="A452" s="51"/>
      <c r="B452" s="41"/>
      <c r="C452" s="3"/>
      <c r="D452" s="14" t="s">
        <v>218</v>
      </c>
      <c r="E452" s="67"/>
    </row>
    <row r="453" spans="1:5" ht="12.75">
      <c r="A453" s="51"/>
      <c r="B453" s="41">
        <v>85214</v>
      </c>
      <c r="C453" s="41"/>
      <c r="D453" s="40" t="s">
        <v>147</v>
      </c>
      <c r="E453" s="67">
        <f>E455</f>
        <v>4500</v>
      </c>
    </row>
    <row r="454" spans="1:5" ht="12.75">
      <c r="A454" s="51"/>
      <c r="B454" s="6"/>
      <c r="D454" t="s">
        <v>120</v>
      </c>
      <c r="E454" s="74"/>
    </row>
    <row r="455" spans="1:5" ht="12.75">
      <c r="A455" s="51"/>
      <c r="B455" s="41"/>
      <c r="C455" s="3">
        <v>2910</v>
      </c>
      <c r="D455" s="14" t="s">
        <v>166</v>
      </c>
      <c r="E455" s="74">
        <v>4500</v>
      </c>
    </row>
    <row r="456" spans="1:5" ht="12.75">
      <c r="A456" s="51"/>
      <c r="B456" s="41"/>
      <c r="C456" s="3"/>
      <c r="D456" s="14" t="s">
        <v>167</v>
      </c>
      <c r="E456" s="67"/>
    </row>
    <row r="457" spans="1:5" ht="12.75">
      <c r="A457" s="51"/>
      <c r="B457" s="41"/>
      <c r="C457" s="3"/>
      <c r="D457" s="14" t="s">
        <v>168</v>
      </c>
      <c r="E457" s="67"/>
    </row>
    <row r="458" spans="1:5" ht="12.75">
      <c r="A458" s="51"/>
      <c r="B458" s="41"/>
      <c r="C458" s="3"/>
      <c r="D458" s="14" t="s">
        <v>169</v>
      </c>
      <c r="E458" s="67"/>
    </row>
    <row r="459" spans="1:5" ht="12.75">
      <c r="A459" s="51"/>
      <c r="B459" s="41"/>
      <c r="C459" s="3"/>
      <c r="D459" s="14" t="s">
        <v>164</v>
      </c>
      <c r="E459" s="67"/>
    </row>
    <row r="460" spans="1:5" ht="12.75">
      <c r="A460" s="26"/>
      <c r="B460" s="51" t="s">
        <v>181</v>
      </c>
      <c r="C460" s="41"/>
      <c r="D460" s="84" t="s">
        <v>149</v>
      </c>
      <c r="E460" s="67">
        <f>E461</f>
        <v>10000</v>
      </c>
    </row>
    <row r="461" spans="1:5" ht="12.75">
      <c r="A461" s="26"/>
      <c r="B461" s="26"/>
      <c r="C461" s="3">
        <v>2910</v>
      </c>
      <c r="D461" s="14" t="s">
        <v>166</v>
      </c>
      <c r="E461" s="63">
        <v>10000</v>
      </c>
    </row>
    <row r="462" spans="1:4" ht="12.75">
      <c r="A462" s="26"/>
      <c r="B462" s="26"/>
      <c r="C462" s="3"/>
      <c r="D462" s="14" t="s">
        <v>167</v>
      </c>
    </row>
    <row r="463" spans="1:4" ht="12.75">
      <c r="A463" s="26"/>
      <c r="B463" s="26"/>
      <c r="C463" s="3"/>
      <c r="D463" s="14" t="s">
        <v>168</v>
      </c>
    </row>
    <row r="464" spans="1:4" ht="12.75">
      <c r="A464" s="26"/>
      <c r="B464" s="26"/>
      <c r="C464" s="3"/>
      <c r="D464" s="14" t="s">
        <v>169</v>
      </c>
    </row>
    <row r="465" spans="1:5" ht="12.75">
      <c r="A465" s="26"/>
      <c r="B465" s="26"/>
      <c r="C465" s="3"/>
      <c r="D465" s="14" t="s">
        <v>164</v>
      </c>
      <c r="E465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2022-07-18T08:46:20Z</cp:lastPrinted>
  <dcterms:created xsi:type="dcterms:W3CDTF">2014-09-04T08:28:49Z</dcterms:created>
  <dcterms:modified xsi:type="dcterms:W3CDTF">2022-09-15T09:10:45Z</dcterms:modified>
  <cp:category/>
  <cp:version/>
  <cp:contentType/>
  <cp:contentStatus/>
</cp:coreProperties>
</file>