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1280" windowHeight="6288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<sst xmlns="http://schemas.openxmlformats.org/spreadsheetml/2006/main" count="1139" uniqueCount="468">
  <si>
    <t>Dz</t>
  </si>
  <si>
    <t>Pozostała działalność</t>
  </si>
  <si>
    <t>Szkoły podstawowe</t>
  </si>
  <si>
    <t>Ośrodek Sportu i Rekreacji</t>
  </si>
  <si>
    <t>Rozdział</t>
  </si>
  <si>
    <t>Par.</t>
  </si>
  <si>
    <t>Nazwa paragrafu</t>
  </si>
  <si>
    <t>Kwota planu</t>
  </si>
  <si>
    <t>Oświata i wychowanie</t>
  </si>
  <si>
    <t>Załącznik Nr 8</t>
  </si>
  <si>
    <t>Miejski Ośrodek Pomocy Społecznej</t>
  </si>
  <si>
    <t>Przedszkole Nr 3</t>
  </si>
  <si>
    <t>Przedszkole Nr 7</t>
  </si>
  <si>
    <t>Przedszkole Nr 6</t>
  </si>
  <si>
    <t>Załącznik Nr 7</t>
  </si>
  <si>
    <t>Załącznik Nr 12</t>
  </si>
  <si>
    <t>Załącznik Nr 17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</si>
  <si>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</si>
  <si>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</si>
  <si>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</si>
  <si>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</si>
  <si>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</si>
  <si>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</si>
  <si>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</si>
  <si>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gruntami i nieruchomościami</t>
  </si>
  <si>
    <t>Drogi publiczne gminne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</si>
  <si>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</si>
  <si>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</si>
  <si>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</si>
  <si>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</si>
  <si>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</si>
  <si>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</si>
  <si>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</si>
  <si>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</si>
  <si>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</si>
  <si>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</si>
  <si>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</si>
  <si>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</si>
  <si>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</si>
  <si>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</si>
  <si>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</si>
  <si>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</si>
  <si>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</si>
  <si>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</si>
  <si>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</si>
  <si>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</si>
  <si>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</si>
  <si>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</si>
  <si>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</si>
  <si>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921</t>
  </si>
  <si>
    <t>926</t>
  </si>
  <si>
    <t xml:space="preserve"> </t>
  </si>
  <si>
    <t>Gospodarka komunalna i ochrona środowiska</t>
  </si>
  <si>
    <t>Utrzymanie zieleni w miastach i gminach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</si>
  <si>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</si>
  <si>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</si>
  <si>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</si>
  <si>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</si>
  <si>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</si>
  <si>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</si>
  <si>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</si>
  <si>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</si>
  <si>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</si>
  <si>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</si>
  <si>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</si>
  <si>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</si>
  <si>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</si>
  <si>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</si>
  <si>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</si>
  <si>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</si>
  <si>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</si>
  <si>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</si>
  <si>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</si>
  <si>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</si>
  <si>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</si>
  <si>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</si>
  <si>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</si>
  <si>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85154</t>
  </si>
  <si>
    <t>Składki na ubezpieczenia zdrowotne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</si>
  <si>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</si>
  <si>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</si>
  <si>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</si>
  <si>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851</t>
  </si>
  <si>
    <t>ROLNICTWO I ŁOWIECTWO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</si>
  <si>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</si>
  <si>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</si>
  <si>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</si>
  <si>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</si>
  <si>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</si>
  <si>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</si>
  <si>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</si>
  <si>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</si>
  <si>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</si>
  <si>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</si>
  <si>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</si>
  <si>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</si>
  <si>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</si>
  <si>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</si>
  <si>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</si>
  <si>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</si>
  <si>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</si>
  <si>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Wydział Spraw Społecznych </t>
  </si>
  <si>
    <t>85195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</si>
  <si>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</si>
  <si>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</si>
  <si>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</si>
  <si>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</si>
  <si>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</si>
  <si>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</si>
  <si>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</si>
  <si>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</si>
  <si>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</si>
  <si>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</si>
  <si>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</si>
  <si>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</si>
  <si>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</si>
  <si>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</si>
  <si>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</si>
  <si>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</si>
  <si>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</si>
  <si>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</si>
  <si>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</si>
  <si>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</si>
  <si>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</si>
  <si>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</si>
  <si>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</si>
  <si>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</si>
  <si>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</si>
  <si>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</si>
  <si>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</si>
  <si>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80195</t>
  </si>
  <si>
    <t>Domy pomocy społecznej</t>
  </si>
  <si>
    <t>2030</t>
  </si>
  <si>
    <t>własnych zadań bieżących gmin/związków gmin/</t>
  </si>
  <si>
    <t>Różne opłaty i składki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</si>
  <si>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</si>
  <si>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</si>
  <si>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</si>
  <si>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</si>
  <si>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</si>
  <si>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</si>
  <si>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</si>
  <si>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</si>
  <si>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</si>
  <si>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</si>
  <si>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</si>
  <si>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</si>
  <si>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</si>
  <si>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</si>
  <si>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</si>
  <si>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</si>
  <si>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92105</t>
  </si>
  <si>
    <t>Pozostałe zadania w zakresie kultury</t>
  </si>
  <si>
    <t>92605</t>
  </si>
  <si>
    <t>0760</t>
  </si>
  <si>
    <t>Promocja jednostek samorządu terytorialnego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</si>
  <si>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</si>
  <si>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</si>
  <si>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</si>
  <si>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</si>
  <si>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</si>
  <si>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</si>
  <si>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</si>
  <si>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</si>
  <si>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</si>
  <si>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</si>
  <si>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</si>
  <si>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</si>
  <si>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</si>
  <si>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</si>
  <si>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Szkolenia pracowników niebędących członkami</t>
  </si>
  <si>
    <t>korpusu służby cywilnej</t>
  </si>
  <si>
    <t>Załącznik Nr 4</t>
  </si>
  <si>
    <t>Załącznik Nr 18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</si>
  <si>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</si>
  <si>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</si>
  <si>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</si>
  <si>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</si>
  <si>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</si>
  <si>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</si>
  <si>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</si>
  <si>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</si>
  <si>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wynagrodzeń</t>
  </si>
  <si>
    <t xml:space="preserve">Opłaty za administrowanie i czynsze za budynki, lokale </t>
  </si>
  <si>
    <t>Koszty postępowania sadowego i prokuratorskiego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</si>
  <si>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</si>
  <si>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</si>
  <si>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</si>
  <si>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Nagrody o caharkterze szczególnym niezaliczone do</t>
  </si>
  <si>
    <t>Obiekty sportowe</t>
  </si>
  <si>
    <t xml:space="preserve">Zasiłki i pomoc naturze oraz składki na 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</si>
  <si>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</si>
  <si>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</si>
  <si>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</si>
  <si>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</si>
  <si>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</si>
  <si>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</si>
  <si>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</si>
  <si>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</si>
  <si>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</si>
  <si>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</si>
  <si>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</si>
  <si>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</si>
  <si>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</si>
  <si>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</si>
  <si>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</si>
  <si>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</si>
  <si>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</si>
  <si>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</si>
  <si>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</si>
  <si>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</si>
  <si>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80104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</si>
  <si>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</si>
  <si>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</si>
  <si>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</si>
  <si>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</si>
  <si>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</si>
  <si>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</si>
  <si>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</si>
  <si>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</si>
  <si>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</si>
  <si>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</si>
  <si>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</si>
  <si>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</si>
  <si>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</si>
  <si>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</si>
  <si>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</si>
  <si>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</si>
  <si>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</si>
  <si>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</si>
  <si>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</si>
  <si>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</si>
  <si>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</si>
  <si>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</si>
  <si>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</si>
  <si>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</si>
  <si>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</si>
  <si>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</si>
  <si>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</si>
  <si>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</si>
  <si>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</si>
  <si>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</si>
  <si>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</si>
  <si>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</si>
  <si>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</si>
  <si>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</si>
  <si>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</si>
  <si>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</si>
  <si>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</si>
  <si>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</si>
  <si>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</si>
  <si>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</si>
  <si>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</si>
  <si>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</si>
  <si>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</si>
  <si>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</si>
  <si>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</si>
  <si>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</si>
  <si>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</si>
  <si>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</si>
  <si>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</si>
  <si>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</si>
  <si>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</si>
  <si>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</si>
  <si>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</si>
  <si>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</si>
  <si>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</si>
  <si>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</si>
  <si>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</si>
  <si>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</si>
  <si>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</si>
  <si>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</si>
  <si>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Podatek od towarów i usług /VAT/ </t>
  </si>
  <si>
    <t>85205</t>
  </si>
  <si>
    <t>Zadania w zakresie przeciwdziałania przemocy w rodzinie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</si>
  <si>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</si>
  <si>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</si>
  <si>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</si>
  <si>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</si>
  <si>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</si>
  <si>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</si>
  <si>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</si>
  <si>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</si>
  <si>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RODZINA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</si>
  <si>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</si>
  <si>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</si>
  <si>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</si>
  <si>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</si>
  <si>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</si>
  <si>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</si>
  <si>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</si>
  <si>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</si>
  <si>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</si>
  <si>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</si>
  <si>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</si>
  <si>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</si>
  <si>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</si>
  <si>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</si>
  <si>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</si>
  <si>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</si>
  <si>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</si>
  <si>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</si>
  <si>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</si>
  <si>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</si>
  <si>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</si>
  <si>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</si>
  <si>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>Załącznik Nr 18 do</t>
  </si>
  <si>
    <t>ustawy, pobranych nienależnie lub w nadmiernej wysokości</t>
  </si>
  <si>
    <t>853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</si>
  <si>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</si>
  <si>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</si>
  <si>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</si>
  <si>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</si>
  <si>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</si>
  <si>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</si>
  <si>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 xml:space="preserve">Dotacje celowe przekazane gminie na zadania bieżace </t>
  </si>
  <si>
    <t>Dotacje celowe z budzetu na finansowanie lub dofinansowanie kosztów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</si>
  <si>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</si>
  <si>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</si>
  <si>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</si>
  <si>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</si>
  <si>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</si>
  <si>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</si>
  <si>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</si>
  <si>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</si>
  <si>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</si>
  <si>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</si>
  <si>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</si>
  <si>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</si>
  <si>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</si>
  <si>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</si>
  <si>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</si>
  <si>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</si>
  <si>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</si>
  <si>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</si>
  <si>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Ochrona powietrza atmosferycznego i klimatu</t>
  </si>
  <si>
    <t>85416</t>
  </si>
  <si>
    <t>Pomoc materialna dla uczniów o charakterze</t>
  </si>
  <si>
    <t>motywacyjnym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</si>
  <si>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</si>
  <si>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</si>
  <si>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</si>
  <si>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</si>
  <si>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</si>
  <si>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</si>
  <si>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</si>
  <si>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</si>
  <si>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</si>
  <si>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</si>
  <si>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</si>
  <si>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</si>
  <si>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 xml:space="preserve">Dotacja celowa z budżetu dla pozostałych jednostek zaliczanych </t>
  </si>
  <si>
    <t>do sektora finansów publicznych</t>
  </si>
  <si>
    <t>Plan wydatków na rok 2022</t>
  </si>
  <si>
    <t>Plan wydatków na 2022r.</t>
  </si>
  <si>
    <t>Plan 2022r.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</si>
  <si>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</si>
  <si>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</si>
  <si>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</si>
  <si>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</si>
  <si>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>Zakup pomocy naukowych, dydaktycznych i książek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</si>
  <si>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</si>
  <si>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</si>
  <si>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</si>
  <si>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</si>
  <si>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</si>
  <si>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</si>
  <si>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</si>
  <si>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</si>
  <si>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</si>
  <si>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</si>
  <si>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inwestycyjnych zwiazanych z przeciwdziałaniem COVID-19</t>
  </si>
  <si>
    <t>Dodatki  mieszkaniowe</t>
  </si>
  <si>
    <t>Ośrodki pomocy społecznej - zadanie zlecone</t>
  </si>
  <si>
    <t xml:space="preserve">Dotacja celowa na pomoc finansową udzielaną między </t>
  </si>
  <si>
    <t>jednostkami samorzadu terytorialnego na dofinansowanie</t>
  </si>
  <si>
    <t>własnych zadań biezacych</t>
  </si>
  <si>
    <t>jednostek sektora finansów publicznych</t>
  </si>
  <si>
    <t xml:space="preserve">realizacji inwestycji i zakupów inwestycyjnych innych </t>
  </si>
  <si>
    <t>Dotacje celowe z budzetu na finansowanie lub dofinansowanie</t>
  </si>
  <si>
    <t xml:space="preserve">kosztów realizacji inwestycji i zakupów inwestycyjnych </t>
  </si>
  <si>
    <t>innych jednostek sektora finansów publicznych</t>
  </si>
  <si>
    <t>6350</t>
  </si>
  <si>
    <t xml:space="preserve">Środki otrzymane z państwowych funduszy celowwych na </t>
  </si>
  <si>
    <t>finansowanie lub dofinansowanie kosztów realizacji inwestycji</t>
  </si>
  <si>
    <t>i zakupów inwestycyjnych jednostek sektora finansów publicznych</t>
  </si>
  <si>
    <t xml:space="preserve">OCHRONA ZDROWIA </t>
  </si>
  <si>
    <t>Pozostała działaność</t>
  </si>
  <si>
    <t>2180</t>
  </si>
  <si>
    <t>lub dofinansowanie  realizacji zadań zwiazanych z przeciwdziałaniem</t>
  </si>
  <si>
    <t>COVID-19</t>
  </si>
  <si>
    <t>Pozostałe zadania zwiazane z gospodarką odpadami</t>
  </si>
  <si>
    <t>Pozostała działaność - Korpus Wsparcia Seniorów /FP COVID-19/</t>
  </si>
  <si>
    <t>2020</t>
  </si>
  <si>
    <t xml:space="preserve">Dotacja celowa otrzymana z budżetu państwa na zadania bieżące </t>
  </si>
  <si>
    <t xml:space="preserve">realizowane przez gminę na podstawie porozumień z organami </t>
  </si>
  <si>
    <t>administracji rządowej</t>
  </si>
  <si>
    <t>Karta Dużej Rodziny - zadanie zlecone</t>
  </si>
  <si>
    <t>2700</t>
  </si>
  <si>
    <t xml:space="preserve">Środki na dofinansowanie własnych zadań bieżacych gmin, powiatów </t>
  </si>
  <si>
    <t>/zwiazków gmin, zwiazków powiatowo-gminnych, zwiazków powiatów)</t>
  </si>
  <si>
    <t>samorzadów województw, pozyskane z innych źródeł</t>
  </si>
  <si>
    <t>2057</t>
  </si>
  <si>
    <t>Pozostała działaność - Pomoc obywatelom Ukrainy - zadania zlecone</t>
  </si>
  <si>
    <t>Pozostała działaność - Pomoc obywatelom Ukrainy - zadania własne</t>
  </si>
  <si>
    <t>01095</t>
  </si>
  <si>
    <t>- środki z Funduszu Pomocy</t>
  </si>
  <si>
    <t>Przedszkola - Pomoc obywatelom Ukrainy</t>
  </si>
  <si>
    <t>Usuwanie skutków klęsk żywiołowych</t>
  </si>
  <si>
    <t>Usuwania skutków klęsk żywiołowych</t>
  </si>
  <si>
    <t>Wpływy z odsetek od nieterminowych wpłat z tytułu podatków i opłat</t>
  </si>
  <si>
    <t>Szkoły podstwowe</t>
  </si>
  <si>
    <t>POZOSTAŁE ZADANIA W ZAKRESIE POLITYKI SPOŁECZNEJ</t>
  </si>
  <si>
    <t>2710</t>
  </si>
  <si>
    <t>Dotacja celowa otrzymana z tytułu pomocy finansowej udzielanej</t>
  </si>
  <si>
    <t xml:space="preserve">miedzy jednostkami samorzadu terytorialnego na dofinansowanie </t>
  </si>
  <si>
    <t>0940</t>
  </si>
  <si>
    <t>Wpływy z rozliczeń/ zwrotów z lat ubiegłych</t>
  </si>
  <si>
    <t>6680</t>
  </si>
  <si>
    <t>Wpłaty ze środków finansowych z niewykorzystanych w terminie</t>
  </si>
  <si>
    <t>wydatków, które niewygasają z upływem roku bud zetowego</t>
  </si>
  <si>
    <t>O swietleniemulic, placów i dróg</t>
  </si>
  <si>
    <t>0950</t>
  </si>
  <si>
    <t>Wpływy z tytułu kar i odszkodowań wynikajacych z umów</t>
  </si>
  <si>
    <t xml:space="preserve">publicznych na realizacj e zadań bieżacych jednostek zaliczanych </t>
  </si>
  <si>
    <t xml:space="preserve">Zadania w zakresie przeciwdziałania przemocy w rodzinie - </t>
  </si>
  <si>
    <t>"Przemoc zabiera moc"</t>
  </si>
  <si>
    <t xml:space="preserve">Zapewnienie uczniom prawa do bezpłatnego dostępu do </t>
  </si>
  <si>
    <t>ćwiczeniowych</t>
  </si>
  <si>
    <t xml:space="preserve">podręcznikw, matertiałów edukacyjnych lub materiałów </t>
  </si>
  <si>
    <t>80153</t>
  </si>
  <si>
    <t>materiałów ćwiczeniowych</t>
  </si>
  <si>
    <t xml:space="preserve">podreczników, materiałów edukacyjnych lub </t>
  </si>
  <si>
    <t>2100</t>
  </si>
  <si>
    <t xml:space="preserve">Środki z Funduszu Pomocy na finansowanie lub dofinansowanie  </t>
  </si>
  <si>
    <t>zadań bieżacych w zakresie pomocy obywatelom Ukrainy</t>
  </si>
  <si>
    <t xml:space="preserve">Składki i inne pochodne od wynagrodzeń pracowników wypłaconych </t>
  </si>
  <si>
    <t>w zwiazku z pomocą obywatelom Ukrainy</t>
  </si>
  <si>
    <t xml:space="preserve">Wynagrodzenia nauczycieli wypłacane w zwiazku z pomoca obywatelom </t>
  </si>
  <si>
    <t>Ukrainy</t>
  </si>
  <si>
    <t>Zakup usłaug zwiazanych z pomoca obywatelom Ukrainy</t>
  </si>
  <si>
    <t xml:space="preserve">Świadczenia społeczne wypłacane obywatelom Ukrainy przebywajacym na </t>
  </si>
  <si>
    <t>terytorium RP</t>
  </si>
  <si>
    <t xml:space="preserve">Wynagrodzenia i uposażenia wypłacane w zwiazku z pomocą obywatelom  </t>
  </si>
  <si>
    <t>Zasiłki i pomoc naturze oraz składki na ubezpieczenia emerytalne</t>
  </si>
  <si>
    <t>i rentowe - Pomoc obywatelom Ukrainy - zadania własne</t>
  </si>
  <si>
    <t>na terytorium RP</t>
  </si>
  <si>
    <t xml:space="preserve">Świadczenia społeczne wypłacane obywatelom Ukrainy przebywajacym </t>
  </si>
  <si>
    <t>6290</t>
  </si>
  <si>
    <t xml:space="preserve">Środki na dofinansowanie własnych inwestycji gmin, powiatów </t>
  </si>
  <si>
    <t xml:space="preserve">/związków gmin, związków powiatowo-gminnych, zwiazków </t>
  </si>
  <si>
    <t>powiatów/, samorzadów województw, pozyskane z innych źródeł</t>
  </si>
  <si>
    <t>Wpływy do rozliczenia</t>
  </si>
  <si>
    <t>6100</t>
  </si>
  <si>
    <t>Dofinansowanie ze środków Rządowego Funduszu Inwestycji</t>
  </si>
  <si>
    <t>Lokalnych</t>
  </si>
  <si>
    <t>Wydatki na zadania inwestycyjne realizowane ze środków otrzymanych</t>
  </si>
  <si>
    <t>z Rządowego Funduszu Inwestycji Lokalnych</t>
  </si>
  <si>
    <t>2040</t>
  </si>
  <si>
    <t xml:space="preserve">Dotacja celowa otrzymana z budżetu państwa na realizację zadań </t>
  </si>
  <si>
    <t>bieżących gmin z zakresu edukacyjnej opieki wychowawczej</t>
  </si>
  <si>
    <t xml:space="preserve">finansowanych w całości przez budżetu państwa w ramach </t>
  </si>
  <si>
    <t>programów rzadowych</t>
  </si>
  <si>
    <t>socjalnym</t>
  </si>
  <si>
    <t xml:space="preserve">Pomoc materialna dla uczniów o charakterze </t>
  </si>
  <si>
    <t>Inne formy pomocy dla uczniów</t>
  </si>
  <si>
    <t>do Zarządzenia Nr 146/22</t>
  </si>
  <si>
    <t>z dnia 29.09.2022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</si>
</sst>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left"/>
    </xf>
    <xf numFmtId="4" fontId="1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2"/>
  <sheetViews>
    <sheetView zoomScale="142" zoomScaleNormal="142" workbookViewId="0" topLeftCell="A1">
      <selection activeCell="E434" sqref="E434"/>
    </sheetView>
  </sheetViews>
  <sheetFormatPr defaultColWidth="9.00390625" defaultRowHeight="12.75"/>
  <cols>
    <col min="1" max="1" width="4.875" style="6" customWidth="1"/>
    <col min="2" max="2" width="7.375" style="6" customWidth="1"/>
    <col min="3" max="3" width="5.625" style="6" customWidth="1"/>
    <col min="4" max="4" width="63.00390625" style="0" customWidth="1"/>
    <col min="5" max="5" width="21.50390625" style="57" customWidth="1"/>
    <col min="6" max="6" width="6.50390625" style="0" customWidth="1"/>
    <col min="8" max="8" width="11.625" style="0" bestFit="1" customWidth="1"/>
  </cols>
  <sheetData>
    <row r="1" ht="12.75">
      <c r="E1" s="57" t="s">
        <v>15</v>
      </c>
    </row>
    <row r="2" ht="12.75">
      <c r="E2" s="57" t="s">
        <v>466</v>
      </c>
    </row>
    <row r="3" spans="4:5" ht="12.75">
      <c r="D3" s="7" t="s">
        <v>353</v>
      </c>
      <c r="E3" s="57" t="s">
        <v>100</v>
      </c>
    </row>
    <row r="4" spans="4:5" ht="12.75">
      <c r="D4" s="7" t="s">
        <v>10</v>
      </c>
      <c r="E4" s="58" t="s">
        <v>467</v>
      </c>
    </row>
    <row r="5" spans="1:5" ht="12.75">
      <c r="A5" s="1" t="s">
        <v>0</v>
      </c>
      <c r="B5" s="1" t="s">
        <v>4</v>
      </c>
      <c r="C5" s="1" t="s">
        <v>5</v>
      </c>
      <c r="D5" s="1" t="s">
        <v>6</v>
      </c>
      <c r="E5" s="60" t="s">
        <v>7</v>
      </c>
    </row>
    <row r="6" spans="1:5" s="5" customFormat="1" ht="12.75">
      <c r="A6" s="7">
        <v>852</v>
      </c>
      <c r="B6" s="7"/>
      <c r="C6" s="7"/>
      <c r="D6" s="5" t="s">
        <v>127</v>
      </c>
      <c r="E6" s="70">
        <f>E23+E35+E63+E89+E7+E143+E33+E10+E75+E95+E59+E103+E111+E118+E92+E14+E28</f>
        <v>7514103.02</v>
      </c>
    </row>
    <row r="7" spans="1:5" s="2" customFormat="1" ht="12.75">
      <c r="A7" s="9"/>
      <c r="B7" s="9">
        <v>85202</v>
      </c>
      <c r="C7" s="9"/>
      <c r="D7" s="2" t="s">
        <v>131</v>
      </c>
      <c r="E7" s="71">
        <f>E8</f>
        <v>1460000</v>
      </c>
    </row>
    <row r="8" spans="1:5" s="2" customFormat="1" ht="12.75">
      <c r="A8" s="9"/>
      <c r="B8" s="9"/>
      <c r="C8" s="9">
        <v>4330</v>
      </c>
      <c r="D8" s="2" t="s">
        <v>147</v>
      </c>
      <c r="E8" s="72">
        <v>1460000</v>
      </c>
    </row>
    <row r="9" spans="1:5" s="5" customFormat="1" ht="13.5" customHeight="1">
      <c r="A9" s="7"/>
      <c r="B9" s="7"/>
      <c r="C9" s="6"/>
      <c r="D9" t="s">
        <v>148</v>
      </c>
      <c r="E9" s="72"/>
    </row>
    <row r="10" spans="1:5" s="5" customFormat="1" ht="13.5" customHeight="1">
      <c r="A10" s="7"/>
      <c r="B10" s="25" t="s">
        <v>273</v>
      </c>
      <c r="C10" s="48"/>
      <c r="D10" s="36" t="s">
        <v>274</v>
      </c>
      <c r="E10" s="96">
        <f>SUM(E11:E12)</f>
        <v>2000</v>
      </c>
    </row>
    <row r="11" spans="1:5" s="5" customFormat="1" ht="13.5" customHeight="1">
      <c r="A11" s="7"/>
      <c r="B11" s="47"/>
      <c r="C11" s="6">
        <v>4210</v>
      </c>
      <c r="D11" t="s">
        <v>32</v>
      </c>
      <c r="E11" s="88">
        <v>1000</v>
      </c>
    </row>
    <row r="12" spans="1:5" s="5" customFormat="1" ht="13.5" customHeight="1">
      <c r="A12" s="7"/>
      <c r="B12" s="47"/>
      <c r="C12" s="6">
        <v>4300</v>
      </c>
      <c r="D12" t="s">
        <v>35</v>
      </c>
      <c r="E12" s="88">
        <v>1000</v>
      </c>
    </row>
    <row r="13" spans="1:5" s="5" customFormat="1" ht="13.5" customHeight="1">
      <c r="A13" s="7"/>
      <c r="B13" s="47"/>
      <c r="C13" s="6"/>
      <c r="D13"/>
      <c r="E13" s="88"/>
    </row>
    <row r="14" spans="1:5" s="5" customFormat="1" ht="13.5" customHeight="1">
      <c r="A14" s="7"/>
      <c r="B14" s="25" t="s">
        <v>273</v>
      </c>
      <c r="C14" s="48"/>
      <c r="D14" s="36" t="s">
        <v>425</v>
      </c>
      <c r="E14" s="88">
        <f>SUM(E16:E21)</f>
        <v>30820</v>
      </c>
    </row>
    <row r="15" spans="1:5" s="5" customFormat="1" ht="13.5" customHeight="1">
      <c r="A15" s="7"/>
      <c r="B15" s="47"/>
      <c r="C15" s="6"/>
      <c r="D15" s="36" t="s">
        <v>426</v>
      </c>
      <c r="E15" s="88"/>
    </row>
    <row r="16" spans="1:5" s="5" customFormat="1" ht="13.5" customHeight="1">
      <c r="A16" s="7"/>
      <c r="B16" s="47"/>
      <c r="C16" s="6">
        <v>4010</v>
      </c>
      <c r="D16" t="s">
        <v>27</v>
      </c>
      <c r="E16" s="88">
        <v>6534</v>
      </c>
    </row>
    <row r="17" spans="1:5" s="5" customFormat="1" ht="13.5" customHeight="1">
      <c r="A17" s="7"/>
      <c r="B17" s="47"/>
      <c r="C17" s="6">
        <v>4110</v>
      </c>
      <c r="D17" t="s">
        <v>29</v>
      </c>
      <c r="E17" s="88">
        <v>1949</v>
      </c>
    </row>
    <row r="18" spans="1:5" s="5" customFormat="1" ht="13.5" customHeight="1">
      <c r="A18" s="7"/>
      <c r="B18" s="47"/>
      <c r="C18" s="6">
        <v>4120</v>
      </c>
      <c r="D18" t="s">
        <v>334</v>
      </c>
      <c r="E18" s="88">
        <v>257</v>
      </c>
    </row>
    <row r="19" spans="1:5" s="5" customFormat="1" ht="13.5" customHeight="1">
      <c r="A19" s="7"/>
      <c r="B19" s="47"/>
      <c r="C19" s="6">
        <v>4170</v>
      </c>
      <c r="D19" t="s">
        <v>150</v>
      </c>
      <c r="E19" s="88">
        <v>4680</v>
      </c>
    </row>
    <row r="20" spans="1:5" s="5" customFormat="1" ht="13.5" customHeight="1">
      <c r="A20" s="7"/>
      <c r="B20" s="47"/>
      <c r="C20" s="6">
        <v>4210</v>
      </c>
      <c r="D20" t="s">
        <v>32</v>
      </c>
      <c r="E20" s="88">
        <v>2300</v>
      </c>
    </row>
    <row r="21" spans="1:5" s="5" customFormat="1" ht="13.5" customHeight="1">
      <c r="A21" s="7"/>
      <c r="B21" s="47"/>
      <c r="C21" s="6">
        <v>4300</v>
      </c>
      <c r="D21" t="s">
        <v>35</v>
      </c>
      <c r="E21" s="88">
        <v>15100</v>
      </c>
    </row>
    <row r="22" spans="1:5" s="5" customFormat="1" ht="13.5" customHeight="1">
      <c r="A22" s="7"/>
      <c r="B22" s="47"/>
      <c r="C22" s="6"/>
      <c r="D22"/>
      <c r="E22" s="88"/>
    </row>
    <row r="23" spans="2:5" ht="12.75">
      <c r="B23" s="6">
        <v>85214</v>
      </c>
      <c r="D23" t="s">
        <v>190</v>
      </c>
      <c r="E23" s="71">
        <f>SUM(E25:E26)</f>
        <v>867000</v>
      </c>
    </row>
    <row r="24" ht="12.75">
      <c r="D24" t="s">
        <v>157</v>
      </c>
    </row>
    <row r="25" spans="3:5" ht="12.75">
      <c r="C25" s="6">
        <v>3110</v>
      </c>
      <c r="D25" t="s">
        <v>42</v>
      </c>
      <c r="E25" s="57">
        <v>857000</v>
      </c>
    </row>
    <row r="26" spans="3:5" ht="12.75">
      <c r="C26" s="6">
        <v>4300</v>
      </c>
      <c r="D26" t="s">
        <v>35</v>
      </c>
      <c r="E26" s="57">
        <v>10000</v>
      </c>
    </row>
    <row r="28" spans="2:5" ht="12.75">
      <c r="B28" s="6">
        <v>85214</v>
      </c>
      <c r="D28" t="s">
        <v>444</v>
      </c>
      <c r="E28" s="71">
        <f>E30</f>
        <v>1739.02</v>
      </c>
    </row>
    <row r="29" ht="12.75">
      <c r="D29" t="s">
        <v>445</v>
      </c>
    </row>
    <row r="30" spans="3:5" ht="12.75">
      <c r="C30" s="6">
        <v>3290</v>
      </c>
      <c r="D30" s="97" t="s">
        <v>447</v>
      </c>
      <c r="E30" s="57">
        <v>1739.02</v>
      </c>
    </row>
    <row r="31" ht="12.75">
      <c r="D31" s="97" t="s">
        <v>446</v>
      </c>
    </row>
    <row r="33" spans="2:5" ht="12.75">
      <c r="B33" s="6">
        <v>85216</v>
      </c>
      <c r="D33" t="s">
        <v>194</v>
      </c>
      <c r="E33" s="71">
        <f>SUM(E34:E34)</f>
        <v>760000</v>
      </c>
    </row>
    <row r="34" spans="3:5" ht="12.75">
      <c r="C34" s="6">
        <v>3110</v>
      </c>
      <c r="D34" t="s">
        <v>42</v>
      </c>
      <c r="E34" s="57">
        <v>760000</v>
      </c>
    </row>
    <row r="35" spans="2:5" ht="12.75">
      <c r="B35" s="6">
        <v>85219</v>
      </c>
      <c r="D35" t="s">
        <v>200</v>
      </c>
      <c r="E35" s="71">
        <f>SUM(E36:E57)</f>
        <v>1956294</v>
      </c>
    </row>
    <row r="36" spans="3:5" ht="12.75">
      <c r="C36" s="6">
        <v>3020</v>
      </c>
      <c r="D36" t="s">
        <v>26</v>
      </c>
      <c r="E36" s="57">
        <v>47106</v>
      </c>
    </row>
    <row r="37" spans="1:5" ht="12.75">
      <c r="A37"/>
      <c r="B37"/>
      <c r="C37" s="6">
        <v>4010</v>
      </c>
      <c r="D37" t="s">
        <v>27</v>
      </c>
      <c r="E37" s="57">
        <v>1343444</v>
      </c>
    </row>
    <row r="38" spans="1:5" ht="12.75">
      <c r="A38"/>
      <c r="B38"/>
      <c r="C38" s="6">
        <v>4040</v>
      </c>
      <c r="D38" t="s">
        <v>28</v>
      </c>
      <c r="E38" s="57">
        <v>92077</v>
      </c>
    </row>
    <row r="39" spans="1:5" ht="12.75">
      <c r="A39"/>
      <c r="B39"/>
      <c r="C39" s="6">
        <v>4110</v>
      </c>
      <c r="D39" t="s">
        <v>29</v>
      </c>
      <c r="E39" s="57">
        <v>229300</v>
      </c>
    </row>
    <row r="40" spans="1:5" ht="12.75">
      <c r="A40"/>
      <c r="B40"/>
      <c r="C40" s="6">
        <v>4120</v>
      </c>
      <c r="D40" t="s">
        <v>334</v>
      </c>
      <c r="E40" s="57">
        <v>22200</v>
      </c>
    </row>
    <row r="41" spans="1:5" ht="12.75">
      <c r="A41"/>
      <c r="B41"/>
      <c r="C41" s="6">
        <v>4140</v>
      </c>
      <c r="D41" t="s">
        <v>227</v>
      </c>
      <c r="E41" s="57">
        <v>100</v>
      </c>
    </row>
    <row r="42" spans="1:5" ht="12.75">
      <c r="A42"/>
      <c r="B42"/>
      <c r="C42" s="6">
        <v>4170</v>
      </c>
      <c r="D42" t="s">
        <v>150</v>
      </c>
      <c r="E42" s="57">
        <v>33000</v>
      </c>
    </row>
    <row r="43" spans="1:5" ht="12.75">
      <c r="A43"/>
      <c r="B43"/>
      <c r="C43" s="6">
        <v>4210</v>
      </c>
      <c r="D43" t="s">
        <v>32</v>
      </c>
      <c r="E43" s="57">
        <v>25000</v>
      </c>
    </row>
    <row r="44" spans="1:5" ht="12.75">
      <c r="A44"/>
      <c r="B44"/>
      <c r="C44" s="6">
        <v>4260</v>
      </c>
      <c r="D44" t="s">
        <v>33</v>
      </c>
      <c r="E44" s="57">
        <v>25000</v>
      </c>
    </row>
    <row r="45" spans="1:5" ht="12.75">
      <c r="A45"/>
      <c r="B45"/>
      <c r="C45" s="6">
        <v>4270</v>
      </c>
      <c r="D45" t="s">
        <v>34</v>
      </c>
      <c r="E45" s="57">
        <v>5000</v>
      </c>
    </row>
    <row r="46" spans="1:5" ht="12.75">
      <c r="A46"/>
      <c r="B46"/>
      <c r="C46" s="6">
        <v>4280</v>
      </c>
      <c r="D46" t="s">
        <v>165</v>
      </c>
      <c r="E46" s="57">
        <v>1560</v>
      </c>
    </row>
    <row r="47" spans="1:5" ht="12.75">
      <c r="A47"/>
      <c r="B47"/>
      <c r="C47" s="6">
        <v>4300</v>
      </c>
      <c r="D47" t="s">
        <v>35</v>
      </c>
      <c r="E47" s="57">
        <v>59432</v>
      </c>
    </row>
    <row r="48" spans="1:5" ht="12.75">
      <c r="A48"/>
      <c r="B48"/>
      <c r="C48" s="6">
        <v>4360</v>
      </c>
      <c r="D48" t="s">
        <v>205</v>
      </c>
      <c r="E48" s="57">
        <v>15674</v>
      </c>
    </row>
    <row r="49" spans="1:5" ht="12.75">
      <c r="A49"/>
      <c r="B49"/>
      <c r="C49" s="6">
        <v>4400</v>
      </c>
      <c r="D49" t="s">
        <v>183</v>
      </c>
      <c r="E49" s="57">
        <v>0</v>
      </c>
    </row>
    <row r="50" spans="1:4" ht="12.75">
      <c r="A50"/>
      <c r="B50"/>
      <c r="D50" t="s">
        <v>175</v>
      </c>
    </row>
    <row r="51" spans="1:5" ht="12.75">
      <c r="A51"/>
      <c r="B51"/>
      <c r="C51" s="6">
        <v>4410</v>
      </c>
      <c r="D51" t="s">
        <v>36</v>
      </c>
      <c r="E51" s="57">
        <v>1000</v>
      </c>
    </row>
    <row r="52" spans="1:5" ht="12.75">
      <c r="A52"/>
      <c r="B52"/>
      <c r="C52" s="6">
        <v>4430</v>
      </c>
      <c r="D52" t="s">
        <v>37</v>
      </c>
      <c r="E52" s="57">
        <v>4000</v>
      </c>
    </row>
    <row r="53" spans="1:5" ht="12.75">
      <c r="A53"/>
      <c r="C53" s="6">
        <v>4440</v>
      </c>
      <c r="D53" t="s">
        <v>38</v>
      </c>
      <c r="E53" s="57">
        <v>42291</v>
      </c>
    </row>
    <row r="54" spans="1:5" ht="12.75">
      <c r="A54"/>
      <c r="C54" s="6">
        <v>4480</v>
      </c>
      <c r="D54" t="s">
        <v>47</v>
      </c>
      <c r="E54" s="57">
        <v>4110</v>
      </c>
    </row>
    <row r="55" spans="1:5" ht="12.75">
      <c r="A55"/>
      <c r="C55" s="6">
        <v>4520</v>
      </c>
      <c r="D55" t="s">
        <v>230</v>
      </c>
      <c r="E55" s="57">
        <v>1000</v>
      </c>
    </row>
    <row r="56" spans="1:5" ht="12.75">
      <c r="A56"/>
      <c r="C56" s="6">
        <v>4700</v>
      </c>
      <c r="D56" t="s">
        <v>166</v>
      </c>
      <c r="E56" s="57">
        <v>5000</v>
      </c>
    </row>
    <row r="57" spans="1:4" ht="12.75">
      <c r="A57"/>
      <c r="D57" t="s">
        <v>167</v>
      </c>
    </row>
    <row r="58" ht="12.75">
      <c r="A58"/>
    </row>
    <row r="59" spans="1:5" ht="12.75">
      <c r="A59"/>
      <c r="B59" s="6">
        <v>85219</v>
      </c>
      <c r="D59" t="s">
        <v>373</v>
      </c>
      <c r="E59" s="57">
        <f>SUM(E60:E61)</f>
        <v>15225</v>
      </c>
    </row>
    <row r="60" spans="1:5" ht="12.75">
      <c r="A60"/>
      <c r="C60" s="6">
        <v>3110</v>
      </c>
      <c r="D60" t="s">
        <v>42</v>
      </c>
      <c r="E60" s="57">
        <v>15000</v>
      </c>
    </row>
    <row r="61" spans="1:5" ht="12.75">
      <c r="A61"/>
      <c r="C61" s="6">
        <v>4210</v>
      </c>
      <c r="D61" t="s">
        <v>32</v>
      </c>
      <c r="E61" s="57">
        <v>225</v>
      </c>
    </row>
    <row r="62" ht="12.75">
      <c r="A62"/>
    </row>
    <row r="63" spans="1:5" ht="12.75">
      <c r="A63"/>
      <c r="B63" s="6">
        <v>85228</v>
      </c>
      <c r="D63" t="s">
        <v>97</v>
      </c>
      <c r="E63" s="71">
        <f>SUM(E64:E73)</f>
        <v>1650000</v>
      </c>
    </row>
    <row r="64" spans="1:5" ht="12.75">
      <c r="A64"/>
      <c r="C64" s="6">
        <v>4010</v>
      </c>
      <c r="D64" t="s">
        <v>27</v>
      </c>
      <c r="E64" s="57">
        <v>20000</v>
      </c>
    </row>
    <row r="65" spans="1:5" ht="12.75">
      <c r="A65"/>
      <c r="C65" s="6">
        <v>4110</v>
      </c>
      <c r="D65" t="s">
        <v>29</v>
      </c>
      <c r="E65" s="57">
        <v>229275</v>
      </c>
    </row>
    <row r="66" spans="1:5" ht="12.75">
      <c r="A66"/>
      <c r="C66" s="6">
        <v>4120</v>
      </c>
      <c r="D66" t="s">
        <v>334</v>
      </c>
      <c r="E66" s="57">
        <v>8788</v>
      </c>
    </row>
    <row r="67" spans="1:5" ht="12.75">
      <c r="A67"/>
      <c r="C67" s="6">
        <v>4170</v>
      </c>
      <c r="D67" t="s">
        <v>150</v>
      </c>
      <c r="E67" s="57">
        <v>1380000</v>
      </c>
    </row>
    <row r="68" spans="1:5" ht="12.75">
      <c r="A68"/>
      <c r="C68" s="6">
        <v>4210</v>
      </c>
      <c r="D68" t="s">
        <v>32</v>
      </c>
      <c r="E68" s="57">
        <v>5400</v>
      </c>
    </row>
    <row r="69" spans="1:5" ht="12.75">
      <c r="A69"/>
      <c r="C69" s="6">
        <v>4280</v>
      </c>
      <c r="D69" t="s">
        <v>165</v>
      </c>
      <c r="E69" s="57">
        <v>1600</v>
      </c>
    </row>
    <row r="70" spans="1:5" ht="12.75">
      <c r="A70"/>
      <c r="C70" s="6">
        <v>4300</v>
      </c>
      <c r="D70" t="s">
        <v>35</v>
      </c>
      <c r="E70" s="57">
        <v>1500</v>
      </c>
    </row>
    <row r="71" spans="1:5" ht="12.75">
      <c r="A71"/>
      <c r="C71" s="6">
        <v>4360</v>
      </c>
      <c r="D71" t="s">
        <v>205</v>
      </c>
      <c r="E71" s="57">
        <v>500</v>
      </c>
    </row>
    <row r="72" spans="1:5" ht="12.75">
      <c r="A72"/>
      <c r="C72" s="6">
        <v>4410</v>
      </c>
      <c r="D72" t="s">
        <v>36</v>
      </c>
      <c r="E72" s="57">
        <v>937</v>
      </c>
    </row>
    <row r="73" spans="1:5" ht="12.75">
      <c r="A73"/>
      <c r="C73" s="6">
        <v>4710</v>
      </c>
      <c r="D73" t="s">
        <v>322</v>
      </c>
      <c r="E73" s="57">
        <v>2000</v>
      </c>
    </row>
    <row r="75" spans="1:5" ht="12.75">
      <c r="A75"/>
      <c r="B75" s="6">
        <v>85228</v>
      </c>
      <c r="D75" t="s">
        <v>317</v>
      </c>
      <c r="E75" s="71">
        <f>SUM(E76:E87)</f>
        <v>315000</v>
      </c>
    </row>
    <row r="76" spans="1:5" ht="12.75">
      <c r="A76"/>
      <c r="C76" s="6">
        <v>3020</v>
      </c>
      <c r="D76" t="s">
        <v>26</v>
      </c>
      <c r="E76" s="57">
        <v>1600</v>
      </c>
    </row>
    <row r="77" spans="1:5" ht="12.75">
      <c r="A77"/>
      <c r="C77" s="6">
        <v>4010</v>
      </c>
      <c r="D77" t="s">
        <v>27</v>
      </c>
      <c r="E77" s="57">
        <v>190993</v>
      </c>
    </row>
    <row r="78" spans="1:5" ht="12.75">
      <c r="A78"/>
      <c r="C78" s="6">
        <v>4040</v>
      </c>
      <c r="D78" t="s">
        <v>28</v>
      </c>
      <c r="E78" s="57">
        <v>14000</v>
      </c>
    </row>
    <row r="79" spans="1:5" ht="12.75">
      <c r="A79"/>
      <c r="C79" s="6">
        <v>4110</v>
      </c>
      <c r="D79" t="s">
        <v>29</v>
      </c>
      <c r="E79" s="57">
        <v>35000</v>
      </c>
    </row>
    <row r="80" spans="1:5" ht="12.75">
      <c r="A80"/>
      <c r="C80" s="6">
        <v>4120</v>
      </c>
      <c r="D80" t="s">
        <v>334</v>
      </c>
      <c r="E80" s="57">
        <v>3000</v>
      </c>
    </row>
    <row r="81" spans="1:5" ht="12.75">
      <c r="A81"/>
      <c r="C81" s="6">
        <v>4210</v>
      </c>
      <c r="D81" t="s">
        <v>32</v>
      </c>
      <c r="E81" s="57">
        <v>870</v>
      </c>
    </row>
    <row r="82" spans="1:5" ht="12.75">
      <c r="A82"/>
      <c r="C82" s="6">
        <v>4280</v>
      </c>
      <c r="D82" t="s">
        <v>165</v>
      </c>
      <c r="E82" s="57">
        <v>100</v>
      </c>
    </row>
    <row r="83" spans="1:5" ht="12.75">
      <c r="A83"/>
      <c r="C83" s="6">
        <v>4300</v>
      </c>
      <c r="D83" t="s">
        <v>35</v>
      </c>
      <c r="E83" s="57">
        <v>60000</v>
      </c>
    </row>
    <row r="84" spans="1:5" ht="12.75">
      <c r="A84"/>
      <c r="C84" s="6">
        <v>4360</v>
      </c>
      <c r="D84" t="s">
        <v>205</v>
      </c>
      <c r="E84" s="57">
        <v>1000</v>
      </c>
    </row>
    <row r="85" spans="1:5" ht="12.75">
      <c r="A85"/>
      <c r="C85" s="6">
        <v>4410</v>
      </c>
      <c r="D85" t="s">
        <v>36</v>
      </c>
      <c r="E85" s="57">
        <v>953</v>
      </c>
    </row>
    <row r="86" spans="1:5" ht="12.75">
      <c r="A86"/>
      <c r="C86" s="6">
        <v>4440</v>
      </c>
      <c r="D86" t="s">
        <v>38</v>
      </c>
      <c r="E86" s="57">
        <v>7484</v>
      </c>
    </row>
    <row r="87" spans="1:4" ht="12.75">
      <c r="A87"/>
      <c r="C87" s="6">
        <v>4710</v>
      </c>
      <c r="D87" t="s">
        <v>322</v>
      </c>
    </row>
    <row r="89" spans="1:5" ht="12.75">
      <c r="A89"/>
      <c r="B89" s="6">
        <v>85230</v>
      </c>
      <c r="D89" t="s">
        <v>293</v>
      </c>
      <c r="E89" s="71">
        <f>SUM(E90:E90)</f>
        <v>250000</v>
      </c>
    </row>
    <row r="90" spans="1:5" ht="13.5" customHeight="1">
      <c r="A90"/>
      <c r="C90" s="6">
        <v>3110</v>
      </c>
      <c r="D90" t="s">
        <v>42</v>
      </c>
      <c r="E90" s="57">
        <v>250000</v>
      </c>
    </row>
    <row r="91" ht="13.5" customHeight="1">
      <c r="A91"/>
    </row>
    <row r="92" spans="1:5" ht="13.5" customHeight="1">
      <c r="A92"/>
      <c r="B92" s="6">
        <v>85278</v>
      </c>
      <c r="D92" t="s">
        <v>409</v>
      </c>
      <c r="E92" s="71">
        <f>E93</f>
        <v>71525</v>
      </c>
    </row>
    <row r="93" spans="1:5" ht="13.5" customHeight="1">
      <c r="A93"/>
      <c r="C93" s="6">
        <v>3110</v>
      </c>
      <c r="D93" t="s">
        <v>42</v>
      </c>
      <c r="E93" s="57">
        <v>71525</v>
      </c>
    </row>
    <row r="94" ht="13.5" customHeight="1">
      <c r="A94"/>
    </row>
    <row r="95" spans="1:5" ht="13.5" customHeight="1">
      <c r="A95"/>
      <c r="B95" s="6">
        <v>85295</v>
      </c>
      <c r="D95" t="s">
        <v>340</v>
      </c>
      <c r="E95" s="71">
        <f>SUM(E96:E101)</f>
        <v>38500</v>
      </c>
    </row>
    <row r="96" spans="1:5" ht="13.5" customHeight="1">
      <c r="A96"/>
      <c r="C96" s="6">
        <v>4110</v>
      </c>
      <c r="D96" t="s">
        <v>29</v>
      </c>
      <c r="E96" s="57">
        <v>4540</v>
      </c>
    </row>
    <row r="97" spans="1:5" ht="13.5" customHeight="1">
      <c r="A97"/>
      <c r="C97" s="6">
        <v>4170</v>
      </c>
      <c r="D97" t="s">
        <v>150</v>
      </c>
      <c r="E97" s="57">
        <v>26000</v>
      </c>
    </row>
    <row r="98" spans="1:5" ht="13.5" customHeight="1">
      <c r="A98"/>
      <c r="C98" s="6">
        <v>4210</v>
      </c>
      <c r="D98" t="s">
        <v>32</v>
      </c>
      <c r="E98" s="57">
        <v>1800</v>
      </c>
    </row>
    <row r="99" spans="1:5" ht="13.5" customHeight="1">
      <c r="A99"/>
      <c r="C99" s="6">
        <v>4220</v>
      </c>
      <c r="D99" t="s">
        <v>40</v>
      </c>
      <c r="E99" s="57">
        <v>3700</v>
      </c>
    </row>
    <row r="100" spans="1:5" ht="13.5" customHeight="1">
      <c r="A100"/>
      <c r="C100" s="6">
        <v>4260</v>
      </c>
      <c r="D100" t="s">
        <v>33</v>
      </c>
      <c r="E100" s="57">
        <v>1000</v>
      </c>
    </row>
    <row r="101" spans="1:5" ht="13.5" customHeight="1">
      <c r="A101"/>
      <c r="C101" s="6">
        <v>4300</v>
      </c>
      <c r="D101" t="s">
        <v>35</v>
      </c>
      <c r="E101" s="57">
        <v>1460</v>
      </c>
    </row>
    <row r="102" ht="13.5" customHeight="1">
      <c r="A102"/>
    </row>
    <row r="103" spans="1:5" ht="13.5" customHeight="1">
      <c r="A103"/>
      <c r="B103" s="6">
        <v>85295</v>
      </c>
      <c r="D103" t="s">
        <v>392</v>
      </c>
      <c r="E103" s="71">
        <f>SUM(E104:E109)</f>
        <v>30000</v>
      </c>
    </row>
    <row r="104" spans="1:5" ht="13.5" customHeight="1">
      <c r="A104"/>
      <c r="C104" s="6">
        <v>4010</v>
      </c>
      <c r="D104" t="s">
        <v>27</v>
      </c>
      <c r="E104" s="57">
        <v>15000</v>
      </c>
    </row>
    <row r="105" spans="1:5" ht="13.5" customHeight="1">
      <c r="A105"/>
      <c r="C105" s="6">
        <v>4110</v>
      </c>
      <c r="D105" t="s">
        <v>29</v>
      </c>
      <c r="E105" s="57">
        <v>2600</v>
      </c>
    </row>
    <row r="106" spans="1:5" ht="13.5" customHeight="1">
      <c r="A106"/>
      <c r="C106" s="6">
        <v>4120</v>
      </c>
      <c r="D106" t="s">
        <v>334</v>
      </c>
      <c r="E106" s="57">
        <v>400</v>
      </c>
    </row>
    <row r="107" spans="1:5" ht="13.5" customHeight="1">
      <c r="A107"/>
      <c r="C107" s="6">
        <v>4210</v>
      </c>
      <c r="D107" t="s">
        <v>32</v>
      </c>
      <c r="E107" s="57">
        <v>5000</v>
      </c>
    </row>
    <row r="108" spans="1:5" ht="13.5" customHeight="1">
      <c r="A108"/>
      <c r="C108" s="6">
        <v>4300</v>
      </c>
      <c r="D108" t="s">
        <v>35</v>
      </c>
      <c r="E108" s="57">
        <v>5000</v>
      </c>
    </row>
    <row r="109" spans="1:5" ht="13.5" customHeight="1">
      <c r="A109"/>
      <c r="C109" s="6">
        <v>4410</v>
      </c>
      <c r="D109" t="s">
        <v>36</v>
      </c>
      <c r="E109" s="57">
        <v>2000</v>
      </c>
    </row>
    <row r="110" ht="13.5" customHeight="1">
      <c r="A110"/>
    </row>
    <row r="111" spans="1:5" ht="13.5" customHeight="1">
      <c r="A111"/>
      <c r="B111" s="6">
        <v>85295</v>
      </c>
      <c r="D111" t="s">
        <v>403</v>
      </c>
      <c r="E111" s="71">
        <f>SUM(E112:E116)</f>
        <v>0</v>
      </c>
    </row>
    <row r="112" spans="1:5" ht="13.5" customHeight="1">
      <c r="A112"/>
      <c r="C112" s="6">
        <v>3110</v>
      </c>
      <c r="D112" t="s">
        <v>42</v>
      </c>
      <c r="E112" s="57">
        <v>0</v>
      </c>
    </row>
    <row r="113" spans="1:5" ht="13.5" customHeight="1">
      <c r="A113"/>
      <c r="C113" s="6">
        <v>4010</v>
      </c>
      <c r="D113" t="s">
        <v>27</v>
      </c>
      <c r="E113" s="57">
        <v>0</v>
      </c>
    </row>
    <row r="114" spans="1:5" ht="13.5" customHeight="1">
      <c r="A114"/>
      <c r="C114" s="6">
        <v>4110</v>
      </c>
      <c r="D114" t="s">
        <v>29</v>
      </c>
      <c r="E114" s="57">
        <v>0</v>
      </c>
    </row>
    <row r="115" spans="1:5" ht="13.5" customHeight="1">
      <c r="A115"/>
      <c r="C115" s="6">
        <v>4120</v>
      </c>
      <c r="D115" t="s">
        <v>334</v>
      </c>
      <c r="E115" s="57">
        <v>0</v>
      </c>
    </row>
    <row r="116" spans="1:5" ht="13.5" customHeight="1">
      <c r="A116"/>
      <c r="C116" s="6">
        <v>4170</v>
      </c>
      <c r="D116" t="s">
        <v>150</v>
      </c>
      <c r="E116" s="57">
        <v>0</v>
      </c>
    </row>
    <row r="117" ht="13.5" customHeight="1">
      <c r="A117"/>
    </row>
    <row r="118" spans="1:5" ht="13.5" customHeight="1">
      <c r="A118"/>
      <c r="B118" s="6">
        <v>85295</v>
      </c>
      <c r="D118" t="s">
        <v>404</v>
      </c>
      <c r="E118" s="71">
        <f>SUM(E119:E120)</f>
        <v>0</v>
      </c>
    </row>
    <row r="119" spans="1:5" ht="13.5" customHeight="1">
      <c r="A119"/>
      <c r="C119" s="6">
        <v>3110</v>
      </c>
      <c r="D119" t="s">
        <v>42</v>
      </c>
      <c r="E119" s="57">
        <v>0</v>
      </c>
    </row>
    <row r="120" spans="3:5" ht="13.5" customHeight="1">
      <c r="C120" s="6">
        <v>4300</v>
      </c>
      <c r="D120" t="s">
        <v>35</v>
      </c>
      <c r="E120" s="57">
        <v>0</v>
      </c>
    </row>
    <row r="121" ht="13.5" customHeight="1"/>
    <row r="122" spans="1:5" s="44" customFormat="1" ht="13.5" customHeight="1">
      <c r="A122" s="45">
        <v>853</v>
      </c>
      <c r="B122" s="45"/>
      <c r="C122" s="45"/>
      <c r="D122" s="44" t="s">
        <v>303</v>
      </c>
      <c r="E122" s="71">
        <f>E123+E135</f>
        <v>361700</v>
      </c>
    </row>
    <row r="123" spans="2:5" ht="13.5" customHeight="1">
      <c r="B123" s="6">
        <v>85395</v>
      </c>
      <c r="D123" t="s">
        <v>403</v>
      </c>
      <c r="E123" s="71">
        <f>SUM(E125:E133)</f>
        <v>307100</v>
      </c>
    </row>
    <row r="124" spans="3:5" ht="13.5" customHeight="1">
      <c r="C124" s="6">
        <v>3110</v>
      </c>
      <c r="D124" t="s">
        <v>42</v>
      </c>
      <c r="E124" s="57">
        <v>0</v>
      </c>
    </row>
    <row r="125" spans="3:5" ht="13.5" customHeight="1">
      <c r="C125" s="6">
        <v>3290</v>
      </c>
      <c r="D125" s="97" t="s">
        <v>447</v>
      </c>
      <c r="E125" s="57">
        <v>261000</v>
      </c>
    </row>
    <row r="126" ht="13.5" customHeight="1">
      <c r="D126" s="97" t="s">
        <v>446</v>
      </c>
    </row>
    <row r="127" spans="3:5" ht="13.5" customHeight="1">
      <c r="C127" s="6">
        <v>4010</v>
      </c>
      <c r="D127" t="s">
        <v>27</v>
      </c>
      <c r="E127" s="57">
        <v>0</v>
      </c>
    </row>
    <row r="128" spans="3:5" ht="13.5" customHeight="1">
      <c r="C128" s="6">
        <v>4110</v>
      </c>
      <c r="D128" t="s">
        <v>29</v>
      </c>
      <c r="E128" s="57">
        <v>0</v>
      </c>
    </row>
    <row r="129" spans="3:5" ht="13.5" customHeight="1">
      <c r="C129" s="6">
        <v>4120</v>
      </c>
      <c r="D129" t="s">
        <v>334</v>
      </c>
      <c r="E129" s="57">
        <v>0</v>
      </c>
    </row>
    <row r="130" spans="3:5" ht="13.5" customHeight="1">
      <c r="C130" s="6">
        <v>4170</v>
      </c>
      <c r="D130" t="s">
        <v>150</v>
      </c>
      <c r="E130" s="57">
        <v>0</v>
      </c>
    </row>
    <row r="131" spans="3:5" ht="13.5" customHeight="1">
      <c r="C131" s="6">
        <v>4740</v>
      </c>
      <c r="D131" s="97" t="s">
        <v>443</v>
      </c>
      <c r="E131" s="57">
        <v>38760</v>
      </c>
    </row>
    <row r="132" ht="13.5" customHeight="1">
      <c r="D132" s="97" t="s">
        <v>439</v>
      </c>
    </row>
    <row r="133" spans="3:5" ht="13.5" customHeight="1">
      <c r="C133" s="6">
        <v>4850</v>
      </c>
      <c r="D133" s="97" t="s">
        <v>436</v>
      </c>
      <c r="E133" s="57">
        <v>7340</v>
      </c>
    </row>
    <row r="134" ht="13.5" customHeight="1">
      <c r="D134" s="97" t="s">
        <v>437</v>
      </c>
    </row>
    <row r="135" spans="2:5" ht="13.5" customHeight="1">
      <c r="B135" s="6">
        <v>85395</v>
      </c>
      <c r="D135" t="s">
        <v>404</v>
      </c>
      <c r="E135" s="71">
        <f>SUM(E137:E141)</f>
        <v>54600</v>
      </c>
    </row>
    <row r="136" spans="3:5" ht="13.5" customHeight="1">
      <c r="C136" s="6">
        <v>3110</v>
      </c>
      <c r="D136" t="s">
        <v>42</v>
      </c>
      <c r="E136" s="57">
        <v>0</v>
      </c>
    </row>
    <row r="137" spans="3:5" ht="13.5" customHeight="1">
      <c r="C137" s="6">
        <v>3290</v>
      </c>
      <c r="D137" s="97" t="s">
        <v>441</v>
      </c>
      <c r="E137" s="57">
        <v>25100</v>
      </c>
    </row>
    <row r="138" ht="13.5" customHeight="1">
      <c r="D138" s="97" t="s">
        <v>442</v>
      </c>
    </row>
    <row r="139" spans="3:5" ht="13.5" customHeight="1">
      <c r="C139" s="6">
        <v>4300</v>
      </c>
      <c r="D139" t="s">
        <v>35</v>
      </c>
      <c r="E139" s="57">
        <v>0</v>
      </c>
    </row>
    <row r="140" spans="3:5" ht="13.5" customHeight="1">
      <c r="C140" s="6">
        <v>4370</v>
      </c>
      <c r="D140" s="97" t="s">
        <v>440</v>
      </c>
      <c r="E140" s="57">
        <v>29500</v>
      </c>
    </row>
    <row r="141" ht="13.5" customHeight="1"/>
    <row r="142" spans="1:4" ht="12.75">
      <c r="A142" s="7">
        <v>852</v>
      </c>
      <c r="B142" s="7"/>
      <c r="C142" s="7"/>
      <c r="D142" s="5" t="s">
        <v>191</v>
      </c>
    </row>
    <row r="143" spans="2:5" ht="12.75">
      <c r="B143" s="6">
        <v>85213</v>
      </c>
      <c r="D143" t="s">
        <v>79</v>
      </c>
      <c r="E143" s="71">
        <f>SUM(E145:E145)</f>
        <v>66000</v>
      </c>
    </row>
    <row r="144" ht="12.75">
      <c r="D144" t="s">
        <v>138</v>
      </c>
    </row>
    <row r="145" spans="3:5" ht="12.75">
      <c r="C145" s="6">
        <v>4130</v>
      </c>
      <c r="D145" t="s">
        <v>78</v>
      </c>
      <c r="E145" s="57">
        <v>66000</v>
      </c>
    </row>
    <row r="147" spans="1:5" ht="12.75">
      <c r="A147" s="7">
        <v>851</v>
      </c>
      <c r="B147" s="7"/>
      <c r="C147" s="7"/>
      <c r="D147" s="5" t="s">
        <v>17</v>
      </c>
      <c r="E147" s="70">
        <f>E148+E168+E171</f>
        <v>491000</v>
      </c>
    </row>
    <row r="148" spans="2:5" ht="12.75">
      <c r="B148" s="6">
        <v>85154</v>
      </c>
      <c r="D148" t="s">
        <v>18</v>
      </c>
      <c r="E148" s="71">
        <f>SUM(E149:E167)</f>
        <v>484000</v>
      </c>
    </row>
    <row r="149" spans="1:5" ht="12.75">
      <c r="A149"/>
      <c r="B149"/>
      <c r="C149" s="6">
        <v>3020</v>
      </c>
      <c r="D149" t="s">
        <v>26</v>
      </c>
      <c r="E149" s="57">
        <v>1790</v>
      </c>
    </row>
    <row r="150" spans="1:5" ht="12.75">
      <c r="A150"/>
      <c r="B150"/>
      <c r="C150" s="6">
        <v>4010</v>
      </c>
      <c r="D150" t="s">
        <v>27</v>
      </c>
      <c r="E150" s="57">
        <v>275000</v>
      </c>
    </row>
    <row r="151" spans="1:5" ht="12.75">
      <c r="A151"/>
      <c r="B151"/>
      <c r="C151" s="6">
        <v>4040</v>
      </c>
      <c r="D151" t="s">
        <v>28</v>
      </c>
      <c r="E151" s="57">
        <v>18500</v>
      </c>
    </row>
    <row r="152" spans="1:5" ht="12.75">
      <c r="A152"/>
      <c r="B152"/>
      <c r="C152" s="6">
        <v>4110</v>
      </c>
      <c r="D152" t="s">
        <v>29</v>
      </c>
      <c r="E152" s="57">
        <v>47300</v>
      </c>
    </row>
    <row r="153" spans="1:5" ht="12.75">
      <c r="A153"/>
      <c r="B153"/>
      <c r="C153" s="6">
        <v>4120</v>
      </c>
      <c r="D153" t="s">
        <v>334</v>
      </c>
      <c r="E153" s="57">
        <v>6170</v>
      </c>
    </row>
    <row r="154" spans="1:5" ht="12.75">
      <c r="A154"/>
      <c r="B154"/>
      <c r="C154" s="6">
        <v>4170</v>
      </c>
      <c r="D154" t="s">
        <v>150</v>
      </c>
      <c r="E154" s="57">
        <v>8000</v>
      </c>
    </row>
    <row r="155" spans="1:5" ht="12.75">
      <c r="A155"/>
      <c r="B155"/>
      <c r="C155" s="6">
        <v>4210</v>
      </c>
      <c r="D155" t="s">
        <v>32</v>
      </c>
      <c r="E155" s="57">
        <v>13000</v>
      </c>
    </row>
    <row r="156" spans="1:5" ht="12.75">
      <c r="A156"/>
      <c r="B156"/>
      <c r="C156" s="6">
        <v>4260</v>
      </c>
      <c r="D156" t="s">
        <v>33</v>
      </c>
      <c r="E156" s="57">
        <v>17250</v>
      </c>
    </row>
    <row r="157" spans="1:5" ht="12.75">
      <c r="A157"/>
      <c r="B157"/>
      <c r="C157" s="6">
        <v>4270</v>
      </c>
      <c r="D157" t="s">
        <v>34</v>
      </c>
      <c r="E157" s="57">
        <v>2269</v>
      </c>
    </row>
    <row r="158" spans="1:5" ht="12.75">
      <c r="A158"/>
      <c r="B158"/>
      <c r="C158" s="6">
        <v>4280</v>
      </c>
      <c r="D158" t="s">
        <v>165</v>
      </c>
      <c r="E158" s="57">
        <v>100</v>
      </c>
    </row>
    <row r="159" spans="1:5" ht="12.75">
      <c r="A159"/>
      <c r="B159"/>
      <c r="C159" s="6">
        <v>4300</v>
      </c>
      <c r="D159" t="s">
        <v>35</v>
      </c>
      <c r="E159" s="57">
        <v>77871</v>
      </c>
    </row>
    <row r="160" spans="1:5" ht="12.75">
      <c r="A160"/>
      <c r="B160"/>
      <c r="C160" s="6">
        <v>4360</v>
      </c>
      <c r="D160" t="s">
        <v>205</v>
      </c>
      <c r="E160" s="57">
        <v>4600</v>
      </c>
    </row>
    <row r="161" spans="1:5" ht="12.75">
      <c r="A161"/>
      <c r="B161"/>
      <c r="C161" s="6">
        <v>4410</v>
      </c>
      <c r="D161" t="s">
        <v>36</v>
      </c>
      <c r="E161" s="57">
        <v>1000</v>
      </c>
    </row>
    <row r="162" spans="1:5" ht="12.75">
      <c r="A162"/>
      <c r="B162"/>
      <c r="C162" s="6">
        <v>4430</v>
      </c>
      <c r="D162" t="s">
        <v>37</v>
      </c>
      <c r="E162" s="57">
        <v>1150</v>
      </c>
    </row>
    <row r="163" spans="1:5" ht="12.75">
      <c r="A163"/>
      <c r="B163"/>
      <c r="C163" s="6">
        <v>4440</v>
      </c>
      <c r="D163" t="s">
        <v>38</v>
      </c>
      <c r="E163" s="57">
        <v>5821</v>
      </c>
    </row>
    <row r="164" spans="1:5" ht="12.75">
      <c r="A164"/>
      <c r="B164"/>
      <c r="C164" s="6">
        <v>4480</v>
      </c>
      <c r="D164" t="s">
        <v>47</v>
      </c>
      <c r="E164" s="57">
        <v>1000</v>
      </c>
    </row>
    <row r="165" spans="1:5" ht="12.75">
      <c r="A165" s="3"/>
      <c r="B165" s="3"/>
      <c r="C165" s="6">
        <v>4520</v>
      </c>
      <c r="D165" t="s">
        <v>230</v>
      </c>
      <c r="E165" s="57">
        <v>800</v>
      </c>
    </row>
    <row r="166" spans="3:5" ht="12.75">
      <c r="C166" s="6">
        <v>4700</v>
      </c>
      <c r="D166" t="s">
        <v>170</v>
      </c>
      <c r="E166" s="57">
        <v>2379</v>
      </c>
    </row>
    <row r="167" ht="12.75">
      <c r="D167" t="s">
        <v>171</v>
      </c>
    </row>
    <row r="168" spans="2:5" ht="12.75">
      <c r="B168" s="6">
        <v>85153</v>
      </c>
      <c r="D168" t="s">
        <v>159</v>
      </c>
      <c r="E168" s="71">
        <f>SUM(E169:E170)</f>
        <v>3000</v>
      </c>
    </row>
    <row r="169" spans="3:5" ht="12.75">
      <c r="C169" s="6">
        <v>4210</v>
      </c>
      <c r="D169" t="s">
        <v>32</v>
      </c>
      <c r="E169" s="57">
        <v>1000</v>
      </c>
    </row>
    <row r="170" spans="3:5" ht="12.75">
      <c r="C170" s="6">
        <v>4300</v>
      </c>
      <c r="D170" t="s">
        <v>35</v>
      </c>
      <c r="E170" s="57">
        <v>2000</v>
      </c>
    </row>
    <row r="171" spans="2:5" ht="12.75">
      <c r="B171" s="6">
        <v>85195</v>
      </c>
      <c r="D171" t="s">
        <v>387</v>
      </c>
      <c r="E171" s="71">
        <f>SUM(E172:E174)</f>
        <v>4000</v>
      </c>
    </row>
    <row r="172" spans="3:5" ht="12.75">
      <c r="C172" s="6">
        <v>4010</v>
      </c>
      <c r="D172" t="s">
        <v>27</v>
      </c>
      <c r="E172" s="57">
        <v>3300</v>
      </c>
    </row>
    <row r="173" spans="3:5" ht="12.75">
      <c r="C173" s="6">
        <v>4110</v>
      </c>
      <c r="D173" t="s">
        <v>29</v>
      </c>
      <c r="E173" s="57">
        <v>580</v>
      </c>
    </row>
    <row r="174" spans="3:5" ht="12.75">
      <c r="C174" s="6">
        <v>4120</v>
      </c>
      <c r="D174" t="s">
        <v>334</v>
      </c>
      <c r="E174" s="57">
        <v>120</v>
      </c>
    </row>
    <row r="176" spans="1:5" s="44" customFormat="1" ht="12.75">
      <c r="A176" s="45">
        <v>855</v>
      </c>
      <c r="B176" s="45"/>
      <c r="C176" s="45"/>
      <c r="D176" s="44" t="s">
        <v>285</v>
      </c>
      <c r="E176" s="71">
        <f>E177+E190</f>
        <v>451879</v>
      </c>
    </row>
    <row r="177" spans="2:5" ht="12.75">
      <c r="B177" s="40">
        <v>85504</v>
      </c>
      <c r="C177" s="40"/>
      <c r="D177" s="46" t="s">
        <v>229</v>
      </c>
      <c r="E177" s="71">
        <f>SUM(E178:E189)</f>
        <v>211879</v>
      </c>
    </row>
    <row r="178" spans="2:5" ht="12.75">
      <c r="B178" s="40"/>
      <c r="C178" s="6">
        <v>3020</v>
      </c>
      <c r="D178" t="s">
        <v>26</v>
      </c>
      <c r="E178" s="73">
        <v>1500</v>
      </c>
    </row>
    <row r="179" spans="2:5" ht="12.75">
      <c r="B179" s="40"/>
      <c r="C179" s="6">
        <v>4010</v>
      </c>
      <c r="D179" t="s">
        <v>27</v>
      </c>
      <c r="E179" s="73">
        <v>147800</v>
      </c>
    </row>
    <row r="180" spans="2:5" ht="12.75">
      <c r="B180" s="40"/>
      <c r="C180" s="6">
        <v>4040</v>
      </c>
      <c r="D180" t="s">
        <v>28</v>
      </c>
      <c r="E180" s="73">
        <v>12300</v>
      </c>
    </row>
    <row r="181" spans="2:5" ht="12.75">
      <c r="B181" s="40"/>
      <c r="C181" s="6">
        <v>4110</v>
      </c>
      <c r="D181" t="s">
        <v>29</v>
      </c>
      <c r="E181" s="73">
        <v>27330</v>
      </c>
    </row>
    <row r="182" spans="2:5" ht="12.75">
      <c r="B182" s="40"/>
      <c r="C182" s="6">
        <v>4120</v>
      </c>
      <c r="D182" t="s">
        <v>334</v>
      </c>
      <c r="E182" s="73">
        <v>3820</v>
      </c>
    </row>
    <row r="183" spans="2:5" ht="12.75">
      <c r="B183" s="40"/>
      <c r="C183" s="6">
        <v>4210</v>
      </c>
      <c r="D183" t="s">
        <v>32</v>
      </c>
      <c r="E183" s="73">
        <v>1060</v>
      </c>
    </row>
    <row r="184" spans="1:5" ht="12.75">
      <c r="A184"/>
      <c r="B184" s="40"/>
      <c r="C184" s="6">
        <v>4260</v>
      </c>
      <c r="D184" t="s">
        <v>33</v>
      </c>
      <c r="E184" s="73">
        <v>2330</v>
      </c>
    </row>
    <row r="185" spans="1:5" ht="12.75">
      <c r="A185"/>
      <c r="B185" s="40"/>
      <c r="C185" s="6">
        <v>4300</v>
      </c>
      <c r="D185" t="s">
        <v>35</v>
      </c>
      <c r="E185" s="73">
        <v>5350</v>
      </c>
    </row>
    <row r="186" spans="1:5" ht="12.75">
      <c r="A186"/>
      <c r="B186" s="40"/>
      <c r="C186" s="6">
        <v>4360</v>
      </c>
      <c r="D186" t="s">
        <v>205</v>
      </c>
      <c r="E186" s="73">
        <v>2700</v>
      </c>
    </row>
    <row r="187" spans="1:5" ht="12.75">
      <c r="A187"/>
      <c r="B187" s="40"/>
      <c r="C187" s="6">
        <v>4410</v>
      </c>
      <c r="D187" t="s">
        <v>36</v>
      </c>
      <c r="E187" s="73">
        <v>2700</v>
      </c>
    </row>
    <row r="188" spans="1:5" ht="12.75">
      <c r="A188"/>
      <c r="B188" s="40"/>
      <c r="C188" s="6">
        <v>4440</v>
      </c>
      <c r="D188" t="s">
        <v>38</v>
      </c>
      <c r="E188" s="73">
        <v>4989</v>
      </c>
    </row>
    <row r="189" spans="1:5" ht="12.75">
      <c r="A189"/>
      <c r="B189" s="40"/>
      <c r="C189" s="6">
        <v>4700</v>
      </c>
      <c r="D189" t="s">
        <v>166</v>
      </c>
      <c r="E189" s="73">
        <v>0</v>
      </c>
    </row>
    <row r="190" spans="1:5" ht="12.75">
      <c r="A190"/>
      <c r="B190" s="25" t="s">
        <v>292</v>
      </c>
      <c r="C190" s="48"/>
      <c r="D190" s="53" t="s">
        <v>228</v>
      </c>
      <c r="E190" s="79">
        <f>E191</f>
        <v>240000</v>
      </c>
    </row>
    <row r="191" spans="1:5" ht="12.75">
      <c r="A191"/>
      <c r="B191" s="47"/>
      <c r="C191" s="48">
        <v>4330</v>
      </c>
      <c r="D191" s="36" t="s">
        <v>237</v>
      </c>
      <c r="E191" s="80">
        <v>240000</v>
      </c>
    </row>
    <row r="192" spans="1:5" ht="12.75">
      <c r="A192"/>
      <c r="B192" s="47"/>
      <c r="C192" s="48"/>
      <c r="D192" s="36" t="s">
        <v>148</v>
      </c>
      <c r="E192" s="80"/>
    </row>
    <row r="200" ht="12.75">
      <c r="E200" s="57" t="s">
        <v>16</v>
      </c>
    </row>
    <row r="201" spans="4:5" ht="12.75">
      <c r="D201" s="7" t="s">
        <v>353</v>
      </c>
      <c r="E201" s="57" t="s">
        <v>466</v>
      </c>
    </row>
    <row r="202" spans="4:5" ht="12.75">
      <c r="D202" s="7" t="s">
        <v>3</v>
      </c>
      <c r="E202" s="57" t="s">
        <v>100</v>
      </c>
    </row>
    <row r="203" ht="12.75">
      <c r="E203" s="58" t="s">
        <v>467</v>
      </c>
    </row>
    <row r="204" spans="1:5" ht="12.75">
      <c r="A204" s="1" t="s">
        <v>0</v>
      </c>
      <c r="B204" s="1" t="s">
        <v>4</v>
      </c>
      <c r="C204" s="1" t="s">
        <v>5</v>
      </c>
      <c r="D204" s="1" t="s">
        <v>6</v>
      </c>
      <c r="E204" s="60" t="s">
        <v>7</v>
      </c>
    </row>
    <row r="205" spans="1:5" ht="12.75">
      <c r="A205" s="7">
        <v>926</v>
      </c>
      <c r="B205" s="7"/>
      <c r="C205" s="7"/>
      <c r="D205" s="5" t="s">
        <v>212</v>
      </c>
      <c r="E205" s="70">
        <f>E210+E206</f>
        <v>4541696</v>
      </c>
    </row>
    <row r="206" spans="1:5" s="54" customFormat="1" ht="12.75">
      <c r="A206" s="55"/>
      <c r="B206" s="45">
        <v>92601</v>
      </c>
      <c r="C206" s="45"/>
      <c r="D206" s="44" t="s">
        <v>189</v>
      </c>
      <c r="E206" s="71">
        <f>SUM(E207:E208)</f>
        <v>1040000</v>
      </c>
    </row>
    <row r="207" spans="1:5" ht="12.75">
      <c r="A207" s="7"/>
      <c r="B207" s="7"/>
      <c r="C207" s="55">
        <v>6050</v>
      </c>
      <c r="D207" s="10" t="s">
        <v>164</v>
      </c>
      <c r="E207" s="89">
        <v>357050.22</v>
      </c>
    </row>
    <row r="208" spans="1:5" ht="12.75">
      <c r="A208" s="7"/>
      <c r="B208" s="7"/>
      <c r="C208" s="55">
        <v>6100</v>
      </c>
      <c r="D208" s="10" t="s">
        <v>456</v>
      </c>
      <c r="E208" s="89">
        <v>682949.78</v>
      </c>
    </row>
    <row r="209" spans="1:5" s="54" customFormat="1" ht="12.75">
      <c r="A209" s="55"/>
      <c r="B209" s="55"/>
      <c r="C209" s="55"/>
      <c r="D209" t="s">
        <v>457</v>
      </c>
      <c r="E209" s="89"/>
    </row>
    <row r="210" spans="1:5" ht="12.75">
      <c r="A210"/>
      <c r="B210" s="45">
        <v>92604</v>
      </c>
      <c r="C210" s="45"/>
      <c r="D210" s="44" t="s">
        <v>46</v>
      </c>
      <c r="E210" s="71">
        <f>SUM(E211:E232)</f>
        <v>3501696</v>
      </c>
    </row>
    <row r="211" spans="1:5" ht="12.75">
      <c r="A211"/>
      <c r="C211" s="6">
        <v>3020</v>
      </c>
      <c r="D211" t="s">
        <v>26</v>
      </c>
      <c r="E211" s="57">
        <v>14000</v>
      </c>
    </row>
    <row r="212" spans="1:5" ht="12.75">
      <c r="A212"/>
      <c r="C212" s="6">
        <v>4010</v>
      </c>
      <c r="D212" t="s">
        <v>27</v>
      </c>
      <c r="E212" s="57">
        <v>1555200</v>
      </c>
    </row>
    <row r="213" spans="1:5" ht="12.75">
      <c r="A213"/>
      <c r="C213" s="6">
        <v>4040</v>
      </c>
      <c r="D213" t="s">
        <v>28</v>
      </c>
      <c r="E213" s="57">
        <v>105600</v>
      </c>
    </row>
    <row r="214" spans="1:5" ht="12.75">
      <c r="A214"/>
      <c r="C214" s="6">
        <v>4110</v>
      </c>
      <c r="D214" t="s">
        <v>29</v>
      </c>
      <c r="E214" s="57">
        <v>272800</v>
      </c>
    </row>
    <row r="215" spans="1:5" ht="12.75">
      <c r="A215"/>
      <c r="C215" s="6">
        <v>4120</v>
      </c>
      <c r="D215" t="s">
        <v>334</v>
      </c>
      <c r="E215" s="57">
        <v>37000</v>
      </c>
    </row>
    <row r="216" spans="1:5" ht="12.75">
      <c r="A216"/>
      <c r="C216" s="6">
        <v>4170</v>
      </c>
      <c r="D216" t="s">
        <v>150</v>
      </c>
      <c r="E216" s="57">
        <v>5000</v>
      </c>
    </row>
    <row r="217" spans="1:5" ht="12.75">
      <c r="A217"/>
      <c r="C217" s="6">
        <v>4190</v>
      </c>
      <c r="D217" t="s">
        <v>275</v>
      </c>
      <c r="E217" s="57">
        <v>1000</v>
      </c>
    </row>
    <row r="218" spans="1:5" ht="12.75">
      <c r="A218"/>
      <c r="B218"/>
      <c r="C218" s="6">
        <v>4210</v>
      </c>
      <c r="D218" t="s">
        <v>32</v>
      </c>
      <c r="E218" s="57">
        <v>161500</v>
      </c>
    </row>
    <row r="219" spans="1:5" ht="12.75">
      <c r="A219"/>
      <c r="B219"/>
      <c r="C219" s="6">
        <v>4260</v>
      </c>
      <c r="D219" t="s">
        <v>33</v>
      </c>
      <c r="E219" s="57">
        <v>973000</v>
      </c>
    </row>
    <row r="220" spans="1:5" ht="12.75">
      <c r="A220"/>
      <c r="B220"/>
      <c r="C220" s="6">
        <v>4270</v>
      </c>
      <c r="D220" t="s">
        <v>34</v>
      </c>
      <c r="E220" s="57">
        <v>58000</v>
      </c>
    </row>
    <row r="221" spans="1:5" ht="12.75">
      <c r="A221"/>
      <c r="B221"/>
      <c r="C221" s="6">
        <v>4280</v>
      </c>
      <c r="D221" t="s">
        <v>165</v>
      </c>
      <c r="E221" s="57">
        <v>3000</v>
      </c>
    </row>
    <row r="222" spans="1:5" ht="12.75">
      <c r="A222"/>
      <c r="B222"/>
      <c r="C222" s="6">
        <v>4300</v>
      </c>
      <c r="D222" t="s">
        <v>35</v>
      </c>
      <c r="E222" s="57">
        <v>136800</v>
      </c>
    </row>
    <row r="223" spans="1:5" ht="12.75">
      <c r="A223"/>
      <c r="B223"/>
      <c r="C223" s="6">
        <v>4360</v>
      </c>
      <c r="D223" t="s">
        <v>205</v>
      </c>
      <c r="E223" s="57">
        <v>5700</v>
      </c>
    </row>
    <row r="224" spans="1:5" ht="12.75">
      <c r="A224"/>
      <c r="B224"/>
      <c r="C224" s="6">
        <v>4410</v>
      </c>
      <c r="D224" t="s">
        <v>36</v>
      </c>
      <c r="E224" s="57">
        <v>3100</v>
      </c>
    </row>
    <row r="225" spans="1:5" ht="12.75">
      <c r="A225"/>
      <c r="B225"/>
      <c r="C225" s="6">
        <v>4430</v>
      </c>
      <c r="D225" t="s">
        <v>37</v>
      </c>
      <c r="E225" s="57">
        <v>22900</v>
      </c>
    </row>
    <row r="226" spans="1:5" ht="12.75">
      <c r="A226"/>
      <c r="B226"/>
      <c r="C226" s="6">
        <v>4440</v>
      </c>
      <c r="D226" t="s">
        <v>38</v>
      </c>
      <c r="E226" s="57">
        <v>52844</v>
      </c>
    </row>
    <row r="227" spans="1:5" ht="12.75">
      <c r="A227"/>
      <c r="B227"/>
      <c r="C227" s="6">
        <v>4480</v>
      </c>
      <c r="D227" t="s">
        <v>47</v>
      </c>
      <c r="E227" s="57">
        <v>78982</v>
      </c>
    </row>
    <row r="228" spans="1:5" ht="12.75">
      <c r="A228"/>
      <c r="B228"/>
      <c r="C228" s="6">
        <v>4520</v>
      </c>
      <c r="D228" t="s">
        <v>294</v>
      </c>
      <c r="E228" s="57">
        <v>3270</v>
      </c>
    </row>
    <row r="229" spans="1:4" ht="12.75">
      <c r="A229"/>
      <c r="B229"/>
      <c r="D229" t="s">
        <v>161</v>
      </c>
    </row>
    <row r="230" spans="1:5" ht="12.75">
      <c r="A230"/>
      <c r="B230"/>
      <c r="C230" s="6">
        <v>4530</v>
      </c>
      <c r="D230" t="s">
        <v>272</v>
      </c>
      <c r="E230" s="57">
        <v>8000</v>
      </c>
    </row>
    <row r="231" spans="1:5" ht="12.75">
      <c r="A231"/>
      <c r="B231"/>
      <c r="C231" s="6">
        <v>4700</v>
      </c>
      <c r="D231" t="s">
        <v>166</v>
      </c>
      <c r="E231" s="57">
        <v>2000</v>
      </c>
    </row>
    <row r="232" spans="1:5" ht="12.75">
      <c r="A232"/>
      <c r="B232"/>
      <c r="C232" s="6">
        <v>4710</v>
      </c>
      <c r="D232" t="s">
        <v>322</v>
      </c>
      <c r="E232" s="57">
        <v>2000</v>
      </c>
    </row>
    <row r="247" ht="12.75">
      <c r="E247" s="57" t="s">
        <v>172</v>
      </c>
    </row>
    <row r="248" spans="4:5" ht="12.75">
      <c r="D248" s="7" t="s">
        <v>354</v>
      </c>
      <c r="E248" s="57" t="s">
        <v>466</v>
      </c>
    </row>
    <row r="249" spans="4:5" ht="12.75">
      <c r="D249" s="6" t="s">
        <v>11</v>
      </c>
      <c r="E249" s="57" t="s">
        <v>100</v>
      </c>
    </row>
    <row r="250" ht="12.75">
      <c r="E250" s="58" t="s">
        <v>467</v>
      </c>
    </row>
    <row r="251" spans="1:5" ht="12.75">
      <c r="A251" s="1" t="s">
        <v>0</v>
      </c>
      <c r="B251" s="1" t="s">
        <v>4</v>
      </c>
      <c r="C251" s="1" t="s">
        <v>5</v>
      </c>
      <c r="D251" s="1" t="s">
        <v>6</v>
      </c>
      <c r="E251" s="60" t="s">
        <v>7</v>
      </c>
    </row>
    <row r="252" spans="1:5" s="5" customFormat="1" ht="12.75">
      <c r="A252" s="7">
        <v>801</v>
      </c>
      <c r="B252" s="7"/>
      <c r="C252" s="7"/>
      <c r="D252" s="5" t="s">
        <v>8</v>
      </c>
      <c r="E252" s="70">
        <f>E253+E289+E280+E295</f>
        <v>2092718.36</v>
      </c>
    </row>
    <row r="253" spans="1:5" s="44" customFormat="1" ht="12.75">
      <c r="A253" s="45"/>
      <c r="B253" s="45">
        <v>80104</v>
      </c>
      <c r="C253" s="45"/>
      <c r="D253" s="44" t="s">
        <v>98</v>
      </c>
      <c r="E253" s="71">
        <f>SUM(E254:E278)</f>
        <v>2041004</v>
      </c>
    </row>
    <row r="254" spans="3:5" ht="12.75">
      <c r="C254" s="6">
        <v>3020</v>
      </c>
      <c r="D254" t="s">
        <v>26</v>
      </c>
      <c r="E254" s="57">
        <v>37344</v>
      </c>
    </row>
    <row r="255" spans="3:5" ht="12.75">
      <c r="C255" s="6">
        <v>3050</v>
      </c>
      <c r="D255" t="s">
        <v>174</v>
      </c>
      <c r="E255" s="57">
        <v>1440</v>
      </c>
    </row>
    <row r="256" spans="1:5" ht="12.75">
      <c r="A256"/>
      <c r="B256"/>
      <c r="C256" s="6">
        <v>4010</v>
      </c>
      <c r="D256" t="s">
        <v>27</v>
      </c>
      <c r="E256" s="57">
        <v>565260</v>
      </c>
    </row>
    <row r="257" spans="1:5" ht="12.75">
      <c r="A257"/>
      <c r="B257"/>
      <c r="C257" s="6">
        <v>4040</v>
      </c>
      <c r="D257" t="s">
        <v>28</v>
      </c>
      <c r="E257" s="57">
        <v>46541</v>
      </c>
    </row>
    <row r="258" spans="1:5" ht="12.75">
      <c r="A258"/>
      <c r="B258"/>
      <c r="C258" s="6">
        <v>4110</v>
      </c>
      <c r="D258" t="s">
        <v>29</v>
      </c>
      <c r="E258" s="57">
        <v>221784</v>
      </c>
    </row>
    <row r="259" spans="1:5" ht="12.75">
      <c r="A259"/>
      <c r="B259"/>
      <c r="C259" s="6">
        <v>4120</v>
      </c>
      <c r="D259" t="s">
        <v>334</v>
      </c>
      <c r="E259" s="57">
        <v>27010</v>
      </c>
    </row>
    <row r="260" spans="1:5" ht="12.75">
      <c r="A260"/>
      <c r="B260"/>
      <c r="C260" s="6">
        <v>4140</v>
      </c>
      <c r="D260" t="s">
        <v>30</v>
      </c>
      <c r="E260" s="57">
        <v>15600</v>
      </c>
    </row>
    <row r="261" spans="1:4" ht="12.75">
      <c r="A261"/>
      <c r="B261"/>
      <c r="D261" t="s">
        <v>31</v>
      </c>
    </row>
    <row r="262" spans="1:5" ht="12.75">
      <c r="A262"/>
      <c r="B262"/>
      <c r="C262" s="6">
        <v>4170</v>
      </c>
      <c r="D262" t="s">
        <v>150</v>
      </c>
      <c r="E262" s="57">
        <v>7500</v>
      </c>
    </row>
    <row r="263" spans="1:5" ht="12.75">
      <c r="A263"/>
      <c r="B263"/>
      <c r="C263" s="6">
        <v>4210</v>
      </c>
      <c r="D263" t="s">
        <v>32</v>
      </c>
      <c r="E263" s="57">
        <v>10440</v>
      </c>
    </row>
    <row r="264" spans="1:5" ht="12.75">
      <c r="A264"/>
      <c r="B264"/>
      <c r="C264" s="6">
        <v>4240</v>
      </c>
      <c r="D264" t="s">
        <v>268</v>
      </c>
      <c r="E264" s="57">
        <v>5750</v>
      </c>
    </row>
    <row r="265" spans="1:5" ht="12.75">
      <c r="A265"/>
      <c r="B265"/>
      <c r="C265" s="6">
        <v>4260</v>
      </c>
      <c r="D265" t="s">
        <v>33</v>
      </c>
      <c r="E265" s="57">
        <v>72000</v>
      </c>
    </row>
    <row r="266" spans="1:5" ht="12.75">
      <c r="A266"/>
      <c r="B266"/>
      <c r="C266" s="6">
        <v>4270</v>
      </c>
      <c r="D266" t="s">
        <v>34</v>
      </c>
      <c r="E266" s="57">
        <v>30000</v>
      </c>
    </row>
    <row r="267" spans="1:5" ht="12.75">
      <c r="A267"/>
      <c r="B267"/>
      <c r="C267" s="6">
        <v>4280</v>
      </c>
      <c r="D267" t="s">
        <v>165</v>
      </c>
      <c r="E267" s="57">
        <v>2500</v>
      </c>
    </row>
    <row r="268" spans="1:5" ht="12.75">
      <c r="A268"/>
      <c r="B268"/>
      <c r="C268" s="6">
        <v>4300</v>
      </c>
      <c r="D268" t="s">
        <v>35</v>
      </c>
      <c r="E268" s="57">
        <v>11050</v>
      </c>
    </row>
    <row r="269" spans="1:5" ht="12.75">
      <c r="A269"/>
      <c r="B269"/>
      <c r="C269" s="6">
        <v>4360</v>
      </c>
      <c r="D269" t="s">
        <v>205</v>
      </c>
      <c r="E269" s="57">
        <v>3000</v>
      </c>
    </row>
    <row r="270" spans="1:5" ht="12.75">
      <c r="A270"/>
      <c r="B270"/>
      <c r="C270" s="6">
        <v>4410</v>
      </c>
      <c r="D270" t="s">
        <v>36</v>
      </c>
      <c r="E270" s="57">
        <v>850</v>
      </c>
    </row>
    <row r="271" spans="1:5" ht="12.75">
      <c r="A271"/>
      <c r="B271"/>
      <c r="C271" s="6">
        <v>4430</v>
      </c>
      <c r="D271" t="s">
        <v>37</v>
      </c>
      <c r="E271" s="57">
        <v>1560</v>
      </c>
    </row>
    <row r="272" spans="1:5" ht="12.75">
      <c r="A272" s="3"/>
      <c r="B272" s="3"/>
      <c r="C272" s="6">
        <v>4440</v>
      </c>
      <c r="D272" t="s">
        <v>38</v>
      </c>
      <c r="E272" s="68">
        <v>80654</v>
      </c>
    </row>
    <row r="273" spans="1:5" ht="12.75">
      <c r="A273" s="3"/>
      <c r="B273" s="3"/>
      <c r="C273" s="6">
        <v>4700</v>
      </c>
      <c r="D273" t="s">
        <v>170</v>
      </c>
      <c r="E273" s="68">
        <v>2700</v>
      </c>
    </row>
    <row r="274" spans="1:5" ht="12.75">
      <c r="A274" s="3"/>
      <c r="B274" s="3"/>
      <c r="D274" t="s">
        <v>171</v>
      </c>
      <c r="E274" s="68"/>
    </row>
    <row r="275" spans="1:5" ht="12.75">
      <c r="A275" s="3"/>
      <c r="B275" s="3"/>
      <c r="C275" s="6">
        <v>4710</v>
      </c>
      <c r="D275" t="s">
        <v>322</v>
      </c>
      <c r="E275" s="68">
        <v>2500</v>
      </c>
    </row>
    <row r="276" spans="1:5" ht="12.75">
      <c r="A276" s="3"/>
      <c r="B276" s="3"/>
      <c r="C276" s="6">
        <v>4790</v>
      </c>
      <c r="D276" t="s">
        <v>356</v>
      </c>
      <c r="E276" s="68">
        <v>788501</v>
      </c>
    </row>
    <row r="277" spans="1:5" ht="12.75">
      <c r="A277" s="3"/>
      <c r="B277" s="3"/>
      <c r="C277" s="6">
        <v>4800</v>
      </c>
      <c r="D277" t="s">
        <v>357</v>
      </c>
      <c r="E277" s="68">
        <v>67020</v>
      </c>
    </row>
    <row r="278" spans="1:5" ht="12.75">
      <c r="A278" s="3"/>
      <c r="B278" s="3"/>
      <c r="C278" s="6">
        <v>6050</v>
      </c>
      <c r="D278" t="s">
        <v>164</v>
      </c>
      <c r="E278" s="68">
        <v>40000</v>
      </c>
    </row>
    <row r="279" spans="1:5" ht="12.75">
      <c r="A279" s="3"/>
      <c r="B279" s="3"/>
      <c r="E279" s="68"/>
    </row>
    <row r="280" spans="1:5" ht="12.75">
      <c r="A280" s="3"/>
      <c r="B280" s="7">
        <v>80104</v>
      </c>
      <c r="C280" s="7"/>
      <c r="D280" s="5" t="s">
        <v>407</v>
      </c>
      <c r="E280" s="96">
        <f>SUM(E282:E287)</f>
        <v>18799.36</v>
      </c>
    </row>
    <row r="281" spans="1:5" ht="12.75">
      <c r="A281" s="3"/>
      <c r="B281" s="7"/>
      <c r="C281" s="7"/>
      <c r="D281" s="116" t="s">
        <v>406</v>
      </c>
      <c r="E281" s="68"/>
    </row>
    <row r="282" spans="1:5" ht="12.75">
      <c r="A282" s="3"/>
      <c r="B282" s="7"/>
      <c r="C282" s="6">
        <v>4110</v>
      </c>
      <c r="D282" t="s">
        <v>29</v>
      </c>
      <c r="E282" s="68">
        <v>0</v>
      </c>
    </row>
    <row r="283" spans="1:5" ht="12.75">
      <c r="A283" s="3"/>
      <c r="B283" s="7"/>
      <c r="C283" s="6">
        <v>4120</v>
      </c>
      <c r="D283" t="s">
        <v>334</v>
      </c>
      <c r="E283" s="68">
        <v>0</v>
      </c>
    </row>
    <row r="284" spans="1:5" ht="12.75">
      <c r="A284" s="3"/>
      <c r="B284" s="7"/>
      <c r="C284" s="6">
        <v>4750</v>
      </c>
      <c r="D284" s="97" t="s">
        <v>438</v>
      </c>
      <c r="E284" s="68">
        <v>15770.33</v>
      </c>
    </row>
    <row r="285" spans="1:5" ht="12.75">
      <c r="A285" s="3"/>
      <c r="B285" s="7"/>
      <c r="D285" s="97" t="s">
        <v>439</v>
      </c>
      <c r="E285" s="68"/>
    </row>
    <row r="286" spans="1:5" ht="12.75">
      <c r="A286" s="3"/>
      <c r="B286" s="7"/>
      <c r="C286" s="6">
        <v>4790</v>
      </c>
      <c r="D286" t="s">
        <v>356</v>
      </c>
      <c r="E286" s="68">
        <v>0</v>
      </c>
    </row>
    <row r="287" spans="1:5" ht="12.75">
      <c r="A287" s="3"/>
      <c r="B287" s="7"/>
      <c r="C287" s="6">
        <v>4850</v>
      </c>
      <c r="D287" s="97" t="s">
        <v>436</v>
      </c>
      <c r="E287" s="68">
        <v>3029.03</v>
      </c>
    </row>
    <row r="288" spans="1:5" ht="12.75">
      <c r="A288" s="3"/>
      <c r="B288" s="3"/>
      <c r="D288" s="97" t="s">
        <v>437</v>
      </c>
      <c r="E288" s="68"/>
    </row>
    <row r="289" spans="1:5" s="44" customFormat="1" ht="12.75">
      <c r="A289" s="45"/>
      <c r="B289" s="45">
        <v>80146</v>
      </c>
      <c r="C289" s="45"/>
      <c r="D289" s="44" t="s">
        <v>94</v>
      </c>
      <c r="E289" s="71">
        <f>SUM(E290:E293)</f>
        <v>6292</v>
      </c>
    </row>
    <row r="290" spans="1:5" ht="12.75">
      <c r="A290" s="7"/>
      <c r="B290" s="7"/>
      <c r="C290" s="6">
        <v>4210</v>
      </c>
      <c r="D290" t="s">
        <v>32</v>
      </c>
      <c r="E290" s="73">
        <v>500</v>
      </c>
    </row>
    <row r="291" spans="1:5" ht="12.75">
      <c r="A291" s="7"/>
      <c r="B291" s="7"/>
      <c r="C291" s="6">
        <v>4410</v>
      </c>
      <c r="D291" t="s">
        <v>36</v>
      </c>
      <c r="E291" s="73">
        <v>300</v>
      </c>
    </row>
    <row r="292" spans="3:5" ht="12.75">
      <c r="C292" s="6">
        <v>4700</v>
      </c>
      <c r="D292" t="s">
        <v>170</v>
      </c>
      <c r="E292" s="57">
        <v>5492</v>
      </c>
    </row>
    <row r="293" ht="12.75">
      <c r="D293" t="s">
        <v>171</v>
      </c>
    </row>
    <row r="295" spans="2:5" ht="15">
      <c r="B295" s="104" t="s">
        <v>258</v>
      </c>
      <c r="C295" s="105"/>
      <c r="D295" s="100" t="s">
        <v>269</v>
      </c>
      <c r="E295" s="71">
        <f>SUM(E298:E301)</f>
        <v>26623</v>
      </c>
    </row>
    <row r="296" spans="2:4" ht="15">
      <c r="B296" s="106"/>
      <c r="C296" s="105"/>
      <c r="D296" s="100" t="s">
        <v>318</v>
      </c>
    </row>
    <row r="297" spans="2:4" ht="15">
      <c r="B297" s="106"/>
      <c r="C297" s="105"/>
      <c r="D297" s="100" t="s">
        <v>271</v>
      </c>
    </row>
    <row r="298" spans="3:5" ht="12.75">
      <c r="C298" s="6">
        <v>4110</v>
      </c>
      <c r="D298" t="s">
        <v>29</v>
      </c>
      <c r="E298" s="57">
        <v>3558</v>
      </c>
    </row>
    <row r="299" spans="3:5" ht="12.75">
      <c r="C299" s="6">
        <v>4120</v>
      </c>
      <c r="D299" t="s">
        <v>334</v>
      </c>
      <c r="E299" s="57">
        <v>515</v>
      </c>
    </row>
    <row r="300" spans="3:5" ht="12.75">
      <c r="C300" s="6">
        <v>4240</v>
      </c>
      <c r="D300" t="s">
        <v>268</v>
      </c>
      <c r="E300" s="57">
        <v>2000</v>
      </c>
    </row>
    <row r="301" spans="3:5" ht="12.75">
      <c r="C301" s="6">
        <v>4790</v>
      </c>
      <c r="D301" t="s">
        <v>356</v>
      </c>
      <c r="E301" s="57">
        <v>20550</v>
      </c>
    </row>
    <row r="308" spans="1:5" ht="12.75">
      <c r="A308" s="3"/>
      <c r="B308" s="3"/>
      <c r="E308" s="68"/>
    </row>
    <row r="309" spans="1:5" ht="12.75">
      <c r="A309"/>
      <c r="B309"/>
      <c r="C309"/>
      <c r="E309" s="57" t="s">
        <v>14</v>
      </c>
    </row>
    <row r="310" spans="1:5" ht="12.75">
      <c r="A310"/>
      <c r="B310"/>
      <c r="C310"/>
      <c r="D310" s="7" t="s">
        <v>354</v>
      </c>
      <c r="E310" s="57" t="s">
        <v>466</v>
      </c>
    </row>
    <row r="311" spans="1:5" ht="12.75">
      <c r="A311"/>
      <c r="B311"/>
      <c r="C311"/>
      <c r="D311" s="6" t="s">
        <v>13</v>
      </c>
      <c r="E311" s="57" t="s">
        <v>100</v>
      </c>
    </row>
    <row r="312" ht="12.75">
      <c r="E312" s="58" t="s">
        <v>467</v>
      </c>
    </row>
    <row r="313" spans="1:5" ht="12.75">
      <c r="A313" s="1" t="s">
        <v>0</v>
      </c>
      <c r="B313" s="1" t="s">
        <v>4</v>
      </c>
      <c r="C313" s="1" t="s">
        <v>5</v>
      </c>
      <c r="D313" s="1" t="s">
        <v>6</v>
      </c>
      <c r="E313" s="60" t="s">
        <v>7</v>
      </c>
    </row>
    <row r="314" spans="1:5" s="5" customFormat="1" ht="12.75">
      <c r="A314" s="7">
        <v>801</v>
      </c>
      <c r="B314" s="7"/>
      <c r="C314" s="7"/>
      <c r="D314" s="5" t="s">
        <v>8</v>
      </c>
      <c r="E314" s="70">
        <f>E315+E348+E354+E338</f>
        <v>2202650.97</v>
      </c>
    </row>
    <row r="315" spans="1:5" s="44" customFormat="1" ht="12.75">
      <c r="A315" s="45"/>
      <c r="B315" s="45">
        <v>80104</v>
      </c>
      <c r="C315" s="45"/>
      <c r="D315" s="44" t="s">
        <v>98</v>
      </c>
      <c r="E315" s="71">
        <f>SUM(E316:E336)</f>
        <v>1961291</v>
      </c>
    </row>
    <row r="316" spans="3:5" ht="12.75">
      <c r="C316" s="6">
        <v>3020</v>
      </c>
      <c r="D316" t="s">
        <v>26</v>
      </c>
      <c r="E316" s="57">
        <v>11000</v>
      </c>
    </row>
    <row r="317" spans="3:5" ht="12.75">
      <c r="C317" s="6">
        <v>4010</v>
      </c>
      <c r="D317" t="s">
        <v>27</v>
      </c>
      <c r="E317" s="57">
        <v>527760</v>
      </c>
    </row>
    <row r="318" spans="3:5" ht="12.75">
      <c r="C318" s="6">
        <v>4040</v>
      </c>
      <c r="D318" t="s">
        <v>28</v>
      </c>
      <c r="E318" s="57">
        <v>39276</v>
      </c>
    </row>
    <row r="319" spans="3:5" ht="12.75">
      <c r="C319" s="6">
        <v>4110</v>
      </c>
      <c r="D319" t="s">
        <v>29</v>
      </c>
      <c r="E319" s="57">
        <v>227784</v>
      </c>
    </row>
    <row r="320" spans="3:5" ht="12.75">
      <c r="C320" s="6">
        <v>4120</v>
      </c>
      <c r="D320" t="s">
        <v>334</v>
      </c>
      <c r="E320" s="57">
        <v>30010</v>
      </c>
    </row>
    <row r="321" spans="3:5" ht="12.75">
      <c r="C321" s="6">
        <v>4170</v>
      </c>
      <c r="D321" t="s">
        <v>150</v>
      </c>
      <c r="E321" s="57">
        <v>7000</v>
      </c>
    </row>
    <row r="322" spans="3:5" ht="12.75">
      <c r="C322" s="6">
        <v>4210</v>
      </c>
      <c r="D322" t="s">
        <v>32</v>
      </c>
      <c r="E322" s="57">
        <v>10000</v>
      </c>
    </row>
    <row r="323" spans="3:5" ht="12.75">
      <c r="C323" s="6">
        <v>4240</v>
      </c>
      <c r="D323" t="s">
        <v>268</v>
      </c>
      <c r="E323" s="57">
        <v>5250</v>
      </c>
    </row>
    <row r="324" spans="3:5" ht="12.75">
      <c r="C324" s="6">
        <v>4260</v>
      </c>
      <c r="D324" t="s">
        <v>33</v>
      </c>
      <c r="E324" s="57">
        <v>75048</v>
      </c>
    </row>
    <row r="325" spans="3:5" ht="12.75">
      <c r="C325" s="6">
        <v>4270</v>
      </c>
      <c r="D325" t="s">
        <v>34</v>
      </c>
      <c r="E325" s="57">
        <v>11000</v>
      </c>
    </row>
    <row r="326" spans="3:5" ht="12.75">
      <c r="C326" s="6">
        <v>4280</v>
      </c>
      <c r="D326" t="s">
        <v>165</v>
      </c>
      <c r="E326" s="57">
        <v>2000</v>
      </c>
    </row>
    <row r="327" spans="3:5" ht="12.75">
      <c r="C327" s="6">
        <v>4300</v>
      </c>
      <c r="D327" t="s">
        <v>35</v>
      </c>
      <c r="E327" s="57">
        <v>12550</v>
      </c>
    </row>
    <row r="328" spans="3:5" ht="12.75">
      <c r="C328" s="6">
        <v>4360</v>
      </c>
      <c r="D328" t="s">
        <v>205</v>
      </c>
      <c r="E328" s="57">
        <v>3000</v>
      </c>
    </row>
    <row r="329" spans="3:5" ht="12.75">
      <c r="C329" s="6">
        <v>4410</v>
      </c>
      <c r="D329" t="s">
        <v>36</v>
      </c>
      <c r="E329" s="57">
        <v>850</v>
      </c>
    </row>
    <row r="330" spans="3:5" ht="12.75">
      <c r="C330" s="6">
        <v>4430</v>
      </c>
      <c r="D330" t="s">
        <v>37</v>
      </c>
      <c r="E330" s="57">
        <v>2220</v>
      </c>
    </row>
    <row r="331" spans="1:5" ht="12.75">
      <c r="A331" s="3"/>
      <c r="B331" s="3"/>
      <c r="C331" s="6">
        <v>4440</v>
      </c>
      <c r="D331" t="s">
        <v>38</v>
      </c>
      <c r="E331" s="68">
        <v>69362</v>
      </c>
    </row>
    <row r="332" spans="1:5" ht="12.75">
      <c r="A332" s="3"/>
      <c r="B332" s="3"/>
      <c r="C332" s="6">
        <v>4700</v>
      </c>
      <c r="D332" t="s">
        <v>170</v>
      </c>
      <c r="E332" s="68">
        <v>700</v>
      </c>
    </row>
    <row r="333" spans="1:5" ht="12.75">
      <c r="A333" s="3"/>
      <c r="B333" s="3"/>
      <c r="D333" t="s">
        <v>171</v>
      </c>
      <c r="E333" s="68"/>
    </row>
    <row r="334" spans="1:5" ht="12.75">
      <c r="A334" s="3"/>
      <c r="B334" s="3"/>
      <c r="C334" s="6">
        <v>4710</v>
      </c>
      <c r="D334" t="s">
        <v>322</v>
      </c>
      <c r="E334" s="68">
        <v>3000</v>
      </c>
    </row>
    <row r="335" spans="1:5" ht="12.75">
      <c r="A335" s="3"/>
      <c r="B335" s="3"/>
      <c r="C335" s="6">
        <v>4790</v>
      </c>
      <c r="D335" t="s">
        <v>358</v>
      </c>
      <c r="E335" s="68">
        <v>856013</v>
      </c>
    </row>
    <row r="336" spans="1:5" ht="12.75">
      <c r="A336" s="3"/>
      <c r="B336" s="3"/>
      <c r="C336" s="6">
        <v>4800</v>
      </c>
      <c r="D336" t="s">
        <v>359</v>
      </c>
      <c r="E336" s="68">
        <v>67468</v>
      </c>
    </row>
    <row r="337" spans="1:5" ht="12.75">
      <c r="A337" s="3"/>
      <c r="B337" s="3"/>
      <c r="E337" s="68"/>
    </row>
    <row r="338" spans="1:5" ht="12.75">
      <c r="A338" s="3"/>
      <c r="B338" s="7">
        <v>80104</v>
      </c>
      <c r="C338" s="7"/>
      <c r="D338" s="5" t="s">
        <v>407</v>
      </c>
      <c r="E338" s="96">
        <f>SUM(E340:E345)</f>
        <v>28911.97</v>
      </c>
    </row>
    <row r="339" spans="1:5" ht="12.75">
      <c r="A339" s="3"/>
      <c r="B339" s="7"/>
      <c r="C339" s="7"/>
      <c r="D339" s="116" t="s">
        <v>406</v>
      </c>
      <c r="E339" s="68"/>
    </row>
    <row r="340" spans="1:5" ht="12.75">
      <c r="A340" s="3"/>
      <c r="B340" s="7"/>
      <c r="C340" s="99">
        <v>4110</v>
      </c>
      <c r="D340" s="97" t="s">
        <v>29</v>
      </c>
      <c r="E340" s="68">
        <v>0</v>
      </c>
    </row>
    <row r="341" spans="1:5" ht="12.75">
      <c r="A341" s="3"/>
      <c r="B341" s="7"/>
      <c r="C341" s="99">
        <v>4120</v>
      </c>
      <c r="D341" t="s">
        <v>334</v>
      </c>
      <c r="E341" s="68">
        <v>0</v>
      </c>
    </row>
    <row r="342" spans="1:5" ht="12.75">
      <c r="A342" s="3"/>
      <c r="B342" s="7"/>
      <c r="C342" s="6">
        <v>4750</v>
      </c>
      <c r="D342" s="97" t="s">
        <v>438</v>
      </c>
      <c r="E342" s="68">
        <v>24407.22</v>
      </c>
    </row>
    <row r="343" spans="1:5" ht="12.75">
      <c r="A343" s="3"/>
      <c r="B343" s="7"/>
      <c r="D343" s="97" t="s">
        <v>439</v>
      </c>
      <c r="E343" s="68"/>
    </row>
    <row r="344" spans="1:5" ht="12.75">
      <c r="A344" s="3"/>
      <c r="B344" s="7"/>
      <c r="C344" s="6">
        <v>4790</v>
      </c>
      <c r="D344" t="s">
        <v>356</v>
      </c>
      <c r="E344" s="68">
        <v>0</v>
      </c>
    </row>
    <row r="345" spans="1:5" ht="12.75">
      <c r="A345" s="3"/>
      <c r="B345" s="7"/>
      <c r="C345" s="6">
        <v>4850</v>
      </c>
      <c r="D345" s="97" t="s">
        <v>436</v>
      </c>
      <c r="E345" s="68">
        <v>4504.75</v>
      </c>
    </row>
    <row r="346" spans="1:5" ht="12.75">
      <c r="A346" s="3"/>
      <c r="B346" s="7"/>
      <c r="D346" s="97" t="s">
        <v>437</v>
      </c>
      <c r="E346" s="68"/>
    </row>
    <row r="347" spans="1:5" ht="12.75">
      <c r="A347" s="3"/>
      <c r="B347" s="3"/>
      <c r="E347" s="68"/>
    </row>
    <row r="348" spans="1:10" s="44" customFormat="1" ht="12.75">
      <c r="A348" s="45"/>
      <c r="B348" s="45">
        <v>80146</v>
      </c>
      <c r="C348" s="45"/>
      <c r="D348" s="44" t="s">
        <v>94</v>
      </c>
      <c r="E348" s="71">
        <f>SUM(E349:E353)</f>
        <v>7742</v>
      </c>
      <c r="G348" s="45"/>
      <c r="H348" s="45"/>
      <c r="J348" s="107"/>
    </row>
    <row r="349" spans="1:10" ht="12.75">
      <c r="A349" s="7"/>
      <c r="B349" s="7"/>
      <c r="C349" s="6">
        <v>4210</v>
      </c>
      <c r="D349" t="s">
        <v>32</v>
      </c>
      <c r="E349" s="73">
        <v>942</v>
      </c>
      <c r="G349" s="6"/>
      <c r="H349" s="6"/>
      <c r="J349" s="4"/>
    </row>
    <row r="350" spans="1:10" ht="12.75">
      <c r="A350" s="7"/>
      <c r="B350" s="7"/>
      <c r="C350" s="6">
        <v>4300</v>
      </c>
      <c r="D350" t="s">
        <v>35</v>
      </c>
      <c r="E350" s="73">
        <v>4500</v>
      </c>
      <c r="G350" s="6"/>
      <c r="H350" s="6"/>
      <c r="J350" s="4"/>
    </row>
    <row r="351" spans="1:10" ht="12.75">
      <c r="A351" s="7"/>
      <c r="B351" s="7"/>
      <c r="C351" s="6">
        <v>4410</v>
      </c>
      <c r="D351" t="s">
        <v>36</v>
      </c>
      <c r="E351" s="73">
        <v>0</v>
      </c>
      <c r="G351" s="6"/>
      <c r="H351" s="6"/>
      <c r="J351" s="4"/>
    </row>
    <row r="352" spans="3:10" ht="12.75">
      <c r="C352" s="6">
        <v>4700</v>
      </c>
      <c r="D352" t="s">
        <v>170</v>
      </c>
      <c r="E352" s="57">
        <v>2300</v>
      </c>
      <c r="G352" s="6"/>
      <c r="H352" s="6"/>
      <c r="J352" s="4"/>
    </row>
    <row r="353" spans="4:10" ht="12.75">
      <c r="D353" t="s">
        <v>171</v>
      </c>
      <c r="G353" s="6"/>
      <c r="H353" s="6"/>
      <c r="J353" s="4"/>
    </row>
    <row r="354" spans="1:10" s="44" customFormat="1" ht="15">
      <c r="A354" s="45"/>
      <c r="B354" s="104" t="s">
        <v>258</v>
      </c>
      <c r="C354" s="105"/>
      <c r="D354" s="100" t="s">
        <v>269</v>
      </c>
      <c r="E354" s="71">
        <f>SUM(E357:E364)</f>
        <v>204706</v>
      </c>
      <c r="G354" s="45"/>
      <c r="H354" s="45"/>
      <c r="J354" s="107"/>
    </row>
    <row r="355" spans="1:10" s="44" customFormat="1" ht="15">
      <c r="A355" s="45"/>
      <c r="B355" s="106"/>
      <c r="C355" s="105"/>
      <c r="D355" s="100" t="s">
        <v>270</v>
      </c>
      <c r="E355" s="71"/>
      <c r="G355" s="45"/>
      <c r="H355" s="45"/>
      <c r="J355" s="107"/>
    </row>
    <row r="356" spans="1:10" s="44" customFormat="1" ht="15">
      <c r="A356" s="45"/>
      <c r="B356" s="106"/>
      <c r="C356" s="105"/>
      <c r="D356" s="100" t="s">
        <v>271</v>
      </c>
      <c r="E356" s="71"/>
      <c r="G356" s="45"/>
      <c r="H356" s="45"/>
      <c r="J356" s="107"/>
    </row>
    <row r="357" spans="2:10" ht="15">
      <c r="B357" s="98"/>
      <c r="C357" s="6">
        <v>3020</v>
      </c>
      <c r="D357" t="s">
        <v>26</v>
      </c>
      <c r="E357" s="89">
        <v>450</v>
      </c>
      <c r="G357" s="6"/>
      <c r="H357" s="6"/>
      <c r="J357" s="4"/>
    </row>
    <row r="358" spans="1:10" ht="15">
      <c r="A358"/>
      <c r="B358" s="98"/>
      <c r="C358" s="99">
        <v>4110</v>
      </c>
      <c r="D358" s="97" t="s">
        <v>29</v>
      </c>
      <c r="E358" s="89">
        <v>27800</v>
      </c>
      <c r="G358" s="6"/>
      <c r="H358" s="6"/>
      <c r="J358" s="4"/>
    </row>
    <row r="359" spans="1:10" ht="15">
      <c r="A359"/>
      <c r="B359" s="98"/>
      <c r="C359" s="99">
        <v>4120</v>
      </c>
      <c r="D359" t="s">
        <v>334</v>
      </c>
      <c r="E359" s="89">
        <v>3700</v>
      </c>
      <c r="G359" s="6"/>
      <c r="H359" s="6"/>
      <c r="J359" s="4"/>
    </row>
    <row r="360" spans="1:10" ht="15">
      <c r="A360"/>
      <c r="B360" s="98"/>
      <c r="C360" s="99">
        <v>4240</v>
      </c>
      <c r="D360" s="111" t="s">
        <v>360</v>
      </c>
      <c r="E360" s="89">
        <v>2000</v>
      </c>
      <c r="G360" s="6"/>
      <c r="H360" s="6"/>
      <c r="J360" s="4"/>
    </row>
    <row r="361" spans="1:10" ht="12.75">
      <c r="A361"/>
      <c r="C361" s="6">
        <v>4440</v>
      </c>
      <c r="D361" t="s">
        <v>38</v>
      </c>
      <c r="E361" s="57">
        <v>6700</v>
      </c>
      <c r="G361" s="6"/>
      <c r="H361" s="6"/>
      <c r="J361" s="4"/>
    </row>
    <row r="362" spans="1:10" ht="12.75">
      <c r="A362"/>
      <c r="C362" s="6">
        <v>4710</v>
      </c>
      <c r="D362" t="s">
        <v>322</v>
      </c>
      <c r="E362" s="57">
        <v>1000</v>
      </c>
      <c r="G362" s="6"/>
      <c r="H362" s="6"/>
      <c r="J362" s="4"/>
    </row>
    <row r="363" spans="1:10" ht="12.75">
      <c r="A363"/>
      <c r="C363" s="6">
        <v>4790</v>
      </c>
      <c r="D363" t="s">
        <v>358</v>
      </c>
      <c r="E363" s="57">
        <v>151700</v>
      </c>
      <c r="G363" s="6"/>
      <c r="H363" s="6"/>
      <c r="J363" s="4"/>
    </row>
    <row r="364" spans="1:10" ht="12.75">
      <c r="A364"/>
      <c r="C364" s="6">
        <v>4800</v>
      </c>
      <c r="D364" t="s">
        <v>359</v>
      </c>
      <c r="E364" s="57">
        <v>11356</v>
      </c>
      <c r="G364" s="6"/>
      <c r="H364" s="6"/>
      <c r="J364" s="4"/>
    </row>
    <row r="365" spans="1:10" ht="12.75">
      <c r="A365"/>
      <c r="G365" s="6"/>
      <c r="H365" s="6"/>
      <c r="J365" s="4"/>
    </row>
    <row r="366" spans="1:10" ht="12.75">
      <c r="A366"/>
      <c r="G366" s="6"/>
      <c r="H366" s="6"/>
      <c r="J366" s="4"/>
    </row>
    <row r="367" spans="1:10" ht="12.75">
      <c r="A367"/>
      <c r="G367" s="6"/>
      <c r="H367" s="6"/>
      <c r="J367" s="4"/>
    </row>
    <row r="368" spans="1:10" ht="12.75">
      <c r="A368"/>
      <c r="G368" s="6"/>
      <c r="H368" s="6"/>
      <c r="J368" s="4"/>
    </row>
    <row r="369" spans="1:10" ht="14.25" customHeight="1">
      <c r="A369"/>
      <c r="G369" s="6"/>
      <c r="H369" s="6"/>
      <c r="J369" s="4"/>
    </row>
    <row r="370" spans="1:10" ht="12.75">
      <c r="A370"/>
      <c r="G370" s="6"/>
      <c r="H370" s="6"/>
      <c r="J370" s="4"/>
    </row>
    <row r="371" spans="1:10" ht="12.75">
      <c r="A371"/>
      <c r="G371" s="6"/>
      <c r="H371" s="6"/>
      <c r="J371" s="4"/>
    </row>
    <row r="372" spans="1:10" ht="12.75">
      <c r="A372"/>
      <c r="G372" s="6"/>
      <c r="H372" s="6"/>
      <c r="J372" s="4"/>
    </row>
    <row r="373" spans="7:10" ht="12.75">
      <c r="G373" s="6"/>
      <c r="H373" s="6"/>
      <c r="J373" s="4"/>
    </row>
    <row r="374" spans="1:10" ht="12.75">
      <c r="A374" s="3"/>
      <c r="B374" s="3"/>
      <c r="E374" s="59"/>
      <c r="G374" s="6"/>
      <c r="H374" s="6"/>
      <c r="J374" s="4"/>
    </row>
    <row r="375" spans="1:10" ht="12.75">
      <c r="A375" s="16"/>
      <c r="B375" s="16"/>
      <c r="C375" s="16"/>
      <c r="D375" s="17"/>
      <c r="E375" s="90"/>
      <c r="G375" s="6"/>
      <c r="H375" s="6"/>
      <c r="J375" s="4"/>
    </row>
    <row r="376" spans="5:10" ht="12.75">
      <c r="E376" s="57" t="s">
        <v>9</v>
      </c>
      <c r="G376" s="6"/>
      <c r="H376" s="6"/>
      <c r="J376" s="4"/>
    </row>
    <row r="377" spans="4:10" ht="12.75">
      <c r="D377" s="7" t="s">
        <v>354</v>
      </c>
      <c r="E377" s="57" t="s">
        <v>466</v>
      </c>
      <c r="G377" s="6"/>
      <c r="H377" s="6"/>
      <c r="J377" s="4"/>
    </row>
    <row r="378" spans="4:10" ht="12.75">
      <c r="D378" s="6" t="s">
        <v>12</v>
      </c>
      <c r="E378" s="57" t="s">
        <v>100</v>
      </c>
      <c r="G378" s="6"/>
      <c r="H378" s="6"/>
      <c r="J378" s="4"/>
    </row>
    <row r="379" spans="5:10" ht="12.75">
      <c r="E379" s="58" t="s">
        <v>467</v>
      </c>
      <c r="G379" s="6"/>
      <c r="H379" s="6"/>
      <c r="J379" s="4"/>
    </row>
    <row r="380" spans="1:10" ht="12.75">
      <c r="A380" s="1" t="s">
        <v>0</v>
      </c>
      <c r="B380" s="1" t="s">
        <v>4</v>
      </c>
      <c r="C380" s="1" t="s">
        <v>5</v>
      </c>
      <c r="D380" s="1" t="s">
        <v>6</v>
      </c>
      <c r="E380" s="60" t="s">
        <v>7</v>
      </c>
      <c r="G380" s="6"/>
      <c r="H380" s="6"/>
      <c r="J380" s="4"/>
    </row>
    <row r="381" spans="1:10" s="5" customFormat="1" ht="12.75">
      <c r="A381" s="7">
        <v>801</v>
      </c>
      <c r="B381" s="7"/>
      <c r="C381" s="7"/>
      <c r="D381" s="5" t="s">
        <v>8</v>
      </c>
      <c r="E381" s="70">
        <f>E382+E417+E422+E407</f>
        <v>2404008.23</v>
      </c>
      <c r="G381" s="7"/>
      <c r="H381" s="7"/>
      <c r="J381" s="8"/>
    </row>
    <row r="382" spans="1:10" s="44" customFormat="1" ht="12.75">
      <c r="A382" s="45"/>
      <c r="B382" s="45">
        <v>80104</v>
      </c>
      <c r="C382" s="45"/>
      <c r="D382" s="44" t="s">
        <v>98</v>
      </c>
      <c r="E382" s="71">
        <f>SUM(E383:E405)</f>
        <v>2348607</v>
      </c>
      <c r="G382" s="45"/>
      <c r="H382" s="45"/>
      <c r="J382" s="107"/>
    </row>
    <row r="383" spans="3:10" ht="12.75">
      <c r="C383" s="6">
        <v>3020</v>
      </c>
      <c r="D383" t="s">
        <v>26</v>
      </c>
      <c r="E383" s="57">
        <v>10700</v>
      </c>
      <c r="G383" s="6"/>
      <c r="H383" s="6"/>
      <c r="J383" s="4"/>
    </row>
    <row r="384" spans="3:10" ht="12.75">
      <c r="C384" s="6">
        <v>4010</v>
      </c>
      <c r="D384" t="s">
        <v>27</v>
      </c>
      <c r="E384" s="57">
        <v>626818</v>
      </c>
      <c r="G384" s="6"/>
      <c r="H384" s="6"/>
      <c r="J384" s="4"/>
    </row>
    <row r="385" spans="3:10" ht="12.75">
      <c r="C385" s="6">
        <v>4040</v>
      </c>
      <c r="D385" t="s">
        <v>28</v>
      </c>
      <c r="E385" s="57">
        <v>48509</v>
      </c>
      <c r="G385" s="6"/>
      <c r="H385" s="6"/>
      <c r="J385" s="4"/>
    </row>
    <row r="386" spans="3:10" ht="12.75">
      <c r="C386" s="6">
        <v>4110</v>
      </c>
      <c r="D386" t="s">
        <v>29</v>
      </c>
      <c r="E386" s="57">
        <v>275664</v>
      </c>
      <c r="G386" s="6"/>
      <c r="H386" s="6"/>
      <c r="J386" s="4"/>
    </row>
    <row r="387" spans="3:10" ht="12.75">
      <c r="C387" s="6">
        <v>4120</v>
      </c>
      <c r="D387" t="s">
        <v>334</v>
      </c>
      <c r="E387" s="57">
        <v>34010</v>
      </c>
      <c r="G387" s="6"/>
      <c r="H387" s="6"/>
      <c r="J387" s="4"/>
    </row>
    <row r="388" spans="3:10" ht="12.75">
      <c r="C388" s="6">
        <v>4170</v>
      </c>
      <c r="D388" t="s">
        <v>150</v>
      </c>
      <c r="E388" s="57">
        <v>6700</v>
      </c>
      <c r="G388" s="6"/>
      <c r="H388" s="6"/>
      <c r="J388" s="4"/>
    </row>
    <row r="389" spans="3:10" ht="12.75">
      <c r="C389" s="6">
        <v>4210</v>
      </c>
      <c r="D389" t="s">
        <v>32</v>
      </c>
      <c r="E389" s="57">
        <v>10000</v>
      </c>
      <c r="G389" s="6"/>
      <c r="H389" s="6"/>
      <c r="J389" s="4"/>
    </row>
    <row r="390" spans="3:10" ht="12.75">
      <c r="C390" s="6">
        <v>4240</v>
      </c>
      <c r="D390" t="s">
        <v>268</v>
      </c>
      <c r="E390" s="57">
        <v>5750</v>
      </c>
      <c r="G390" s="6"/>
      <c r="H390" s="6"/>
      <c r="J390" s="4"/>
    </row>
    <row r="391" spans="3:10" ht="12.75">
      <c r="C391" s="6">
        <v>4260</v>
      </c>
      <c r="D391" t="s">
        <v>33</v>
      </c>
      <c r="E391" s="57">
        <v>80000</v>
      </c>
      <c r="G391" s="6"/>
      <c r="H391" s="6"/>
      <c r="J391" s="4"/>
    </row>
    <row r="392" spans="3:10" ht="12.75">
      <c r="C392" s="6">
        <v>4270</v>
      </c>
      <c r="D392" t="s">
        <v>34</v>
      </c>
      <c r="E392" s="57">
        <v>8300</v>
      </c>
      <c r="G392" s="6"/>
      <c r="H392" s="6"/>
      <c r="J392" s="4"/>
    </row>
    <row r="393" spans="3:10" ht="12.75">
      <c r="C393" s="6">
        <v>4280</v>
      </c>
      <c r="D393" t="s">
        <v>165</v>
      </c>
      <c r="E393" s="57">
        <v>2000</v>
      </c>
      <c r="G393" s="6"/>
      <c r="H393" s="6"/>
      <c r="J393" s="4"/>
    </row>
    <row r="394" spans="3:10" ht="12.75">
      <c r="C394" s="6">
        <v>4300</v>
      </c>
      <c r="D394" t="s">
        <v>35</v>
      </c>
      <c r="E394" s="57">
        <v>20349</v>
      </c>
      <c r="G394" s="6"/>
      <c r="H394" s="6"/>
      <c r="J394" s="4"/>
    </row>
    <row r="395" spans="3:10" ht="12.75">
      <c r="C395" s="6">
        <v>4360</v>
      </c>
      <c r="D395" t="s">
        <v>205</v>
      </c>
      <c r="E395" s="57">
        <v>3840</v>
      </c>
      <c r="G395" s="6"/>
      <c r="H395" s="6"/>
      <c r="J395" s="4"/>
    </row>
    <row r="396" spans="3:10" ht="12.75">
      <c r="C396" s="6">
        <v>4400</v>
      </c>
      <c r="D396" t="s">
        <v>183</v>
      </c>
      <c r="E396" s="57">
        <v>16200</v>
      </c>
      <c r="G396" s="6"/>
      <c r="H396" s="6"/>
      <c r="J396" s="4"/>
    </row>
    <row r="397" spans="4:10" ht="12.75">
      <c r="D397" t="s">
        <v>175</v>
      </c>
      <c r="G397" s="6"/>
      <c r="H397" s="6"/>
      <c r="J397" s="4"/>
    </row>
    <row r="398" spans="3:10" ht="12.75">
      <c r="C398" s="6">
        <v>4410</v>
      </c>
      <c r="D398" t="s">
        <v>36</v>
      </c>
      <c r="E398" s="57">
        <v>850</v>
      </c>
      <c r="G398" s="6"/>
      <c r="H398" s="6"/>
      <c r="J398" s="4"/>
    </row>
    <row r="399" spans="3:10" ht="12.75">
      <c r="C399" s="6">
        <v>4430</v>
      </c>
      <c r="D399" t="s">
        <v>37</v>
      </c>
      <c r="E399" s="57">
        <v>2500</v>
      </c>
      <c r="G399" s="6"/>
      <c r="H399" s="6"/>
      <c r="J399" s="4"/>
    </row>
    <row r="400" spans="1:10" ht="12.75">
      <c r="A400" s="3"/>
      <c r="B400" s="3"/>
      <c r="C400" s="6">
        <v>4440</v>
      </c>
      <c r="D400" t="s">
        <v>38</v>
      </c>
      <c r="E400" s="68">
        <v>88338</v>
      </c>
      <c r="G400" s="6"/>
      <c r="H400" s="6"/>
      <c r="J400" s="4"/>
    </row>
    <row r="401" spans="1:10" ht="12.75">
      <c r="A401" s="3"/>
      <c r="B401" s="3"/>
      <c r="C401" s="6">
        <v>4700</v>
      </c>
      <c r="D401" t="s">
        <v>170</v>
      </c>
      <c r="E401" s="68">
        <v>700</v>
      </c>
      <c r="G401" s="6"/>
      <c r="H401" s="6"/>
      <c r="J401" s="4"/>
    </row>
    <row r="402" spans="1:10" ht="12.75">
      <c r="A402" s="3"/>
      <c r="B402" s="3"/>
      <c r="D402" t="s">
        <v>171</v>
      </c>
      <c r="G402" s="6"/>
      <c r="H402" s="6"/>
      <c r="J402" s="4"/>
    </row>
    <row r="403" spans="1:10" ht="12.75">
      <c r="A403" s="3"/>
      <c r="B403" s="3"/>
      <c r="C403" s="6">
        <v>4710</v>
      </c>
      <c r="D403" t="s">
        <v>322</v>
      </c>
      <c r="E403" s="68">
        <v>1000</v>
      </c>
      <c r="G403" s="6"/>
      <c r="H403" s="6"/>
      <c r="J403" s="4"/>
    </row>
    <row r="404" spans="1:10" ht="12.75">
      <c r="A404" s="3"/>
      <c r="B404" s="3"/>
      <c r="C404" s="6">
        <v>4790</v>
      </c>
      <c r="D404" t="s">
        <v>356</v>
      </c>
      <c r="E404" s="68">
        <v>1025003</v>
      </c>
      <c r="G404" s="6"/>
      <c r="H404" s="6"/>
      <c r="J404" s="4"/>
    </row>
    <row r="405" spans="1:10" ht="12.75">
      <c r="A405" s="3"/>
      <c r="B405" s="3"/>
      <c r="C405" s="6">
        <v>4800</v>
      </c>
      <c r="D405" t="s">
        <v>357</v>
      </c>
      <c r="E405" s="68">
        <v>81376</v>
      </c>
      <c r="G405" s="6"/>
      <c r="H405" s="6"/>
      <c r="J405" s="4"/>
    </row>
    <row r="406" spans="1:10" ht="12.75">
      <c r="A406" s="3"/>
      <c r="B406" s="3"/>
      <c r="E406" s="68"/>
      <c r="G406" s="6"/>
      <c r="H406" s="6"/>
      <c r="J406" s="4"/>
    </row>
    <row r="407" spans="1:10" ht="12.75">
      <c r="A407" s="3"/>
      <c r="B407" s="7">
        <v>80104</v>
      </c>
      <c r="C407" s="7"/>
      <c r="D407" s="5" t="s">
        <v>407</v>
      </c>
      <c r="E407" s="96">
        <f>SUM(E409:E414)</f>
        <v>23503.23</v>
      </c>
      <c r="G407" s="6"/>
      <c r="H407" s="6"/>
      <c r="J407" s="4"/>
    </row>
    <row r="408" spans="1:10" ht="12.75">
      <c r="A408" s="3"/>
      <c r="B408" s="7"/>
      <c r="C408" s="7"/>
      <c r="D408" s="116" t="s">
        <v>406</v>
      </c>
      <c r="E408" s="68"/>
      <c r="G408" s="6"/>
      <c r="H408" s="6"/>
      <c r="J408" s="4"/>
    </row>
    <row r="409" spans="1:10" ht="12.75">
      <c r="A409" s="3"/>
      <c r="B409" s="7"/>
      <c r="C409" s="99">
        <v>4110</v>
      </c>
      <c r="D409" s="97" t="s">
        <v>29</v>
      </c>
      <c r="E409" s="68">
        <v>0</v>
      </c>
      <c r="G409" s="6"/>
      <c r="H409" s="6"/>
      <c r="J409" s="4"/>
    </row>
    <row r="410" spans="1:10" ht="12.75">
      <c r="A410" s="3"/>
      <c r="B410" s="7"/>
      <c r="C410" s="99">
        <v>4120</v>
      </c>
      <c r="D410" t="s">
        <v>334</v>
      </c>
      <c r="E410" s="68">
        <v>0</v>
      </c>
      <c r="G410" s="6"/>
      <c r="H410" s="6"/>
      <c r="J410" s="4"/>
    </row>
    <row r="411" spans="1:10" ht="12.75">
      <c r="A411" s="3"/>
      <c r="B411" s="7"/>
      <c r="C411" s="6">
        <v>4750</v>
      </c>
      <c r="D411" s="97" t="s">
        <v>438</v>
      </c>
      <c r="E411" s="68">
        <v>19821.87</v>
      </c>
      <c r="G411" s="6"/>
      <c r="H411" s="6"/>
      <c r="J411" s="4"/>
    </row>
    <row r="412" spans="1:10" ht="12.75">
      <c r="A412" s="3"/>
      <c r="B412" s="7"/>
      <c r="D412" s="97" t="s">
        <v>439</v>
      </c>
      <c r="E412" s="68"/>
      <c r="G412" s="6"/>
      <c r="H412" s="6"/>
      <c r="J412" s="4"/>
    </row>
    <row r="413" spans="1:10" ht="12.75">
      <c r="A413" s="3"/>
      <c r="B413" s="7"/>
      <c r="C413" s="6">
        <v>4790</v>
      </c>
      <c r="D413" t="s">
        <v>356</v>
      </c>
      <c r="E413" s="68">
        <v>0</v>
      </c>
      <c r="G413" s="6"/>
      <c r="H413" s="6"/>
      <c r="J413" s="4"/>
    </row>
    <row r="414" spans="1:10" ht="12.75">
      <c r="A414" s="3"/>
      <c r="B414" s="7"/>
      <c r="C414" s="6">
        <v>4850</v>
      </c>
      <c r="D414" s="97" t="s">
        <v>436</v>
      </c>
      <c r="E414" s="68">
        <v>3681.36</v>
      </c>
      <c r="G414" s="6"/>
      <c r="H414" s="6"/>
      <c r="J414" s="4"/>
    </row>
    <row r="415" spans="1:10" ht="12.75">
      <c r="A415" s="3"/>
      <c r="B415" s="7"/>
      <c r="D415" s="97" t="s">
        <v>437</v>
      </c>
      <c r="E415" s="68"/>
      <c r="G415" s="6"/>
      <c r="H415" s="6"/>
      <c r="J415" s="4"/>
    </row>
    <row r="416" spans="1:10" ht="12.75">
      <c r="A416" s="3"/>
      <c r="B416" s="3"/>
      <c r="E416" s="68"/>
      <c r="G416" s="6"/>
      <c r="H416" s="6"/>
      <c r="J416" s="4"/>
    </row>
    <row r="417" spans="1:10" ht="12" customHeight="1">
      <c r="A417" s="7"/>
      <c r="B417" s="7">
        <v>80146</v>
      </c>
      <c r="C417" s="7"/>
      <c r="D417" s="5" t="s">
        <v>94</v>
      </c>
      <c r="E417" s="70">
        <f>SUM(E418:E421)</f>
        <v>8044</v>
      </c>
      <c r="G417" s="6"/>
      <c r="H417" s="6"/>
      <c r="J417" s="4"/>
    </row>
    <row r="418" spans="1:10" ht="12" customHeight="1">
      <c r="A418" s="7"/>
      <c r="B418" s="7"/>
      <c r="C418" s="6">
        <v>4210</v>
      </c>
      <c r="D418" t="s">
        <v>32</v>
      </c>
      <c r="E418" s="89">
        <v>2413</v>
      </c>
      <c r="G418" s="6"/>
      <c r="H418" s="6"/>
      <c r="J418" s="4"/>
    </row>
    <row r="419" spans="3:10" ht="12.75" customHeight="1">
      <c r="C419" s="6">
        <v>4700</v>
      </c>
      <c r="D419" t="s">
        <v>170</v>
      </c>
      <c r="E419" s="57">
        <v>5631</v>
      </c>
      <c r="G419" s="6"/>
      <c r="H419" s="6"/>
      <c r="J419" s="4"/>
    </row>
    <row r="420" spans="4:10" ht="12.75" customHeight="1">
      <c r="D420" t="s">
        <v>171</v>
      </c>
      <c r="G420" s="6"/>
      <c r="H420" s="6"/>
      <c r="J420" s="4"/>
    </row>
    <row r="421" spans="7:10" ht="12.75" customHeight="1">
      <c r="G421" s="6"/>
      <c r="H421" s="6"/>
      <c r="J421" s="4"/>
    </row>
    <row r="422" spans="2:10" ht="12.75" customHeight="1">
      <c r="B422" s="104" t="s">
        <v>258</v>
      </c>
      <c r="C422" s="105"/>
      <c r="D422" s="100" t="s">
        <v>269</v>
      </c>
      <c r="E422" s="71">
        <f>SUM(E425:E428)</f>
        <v>23854</v>
      </c>
      <c r="G422" s="6"/>
      <c r="H422" s="6"/>
      <c r="J422" s="4"/>
    </row>
    <row r="423" spans="2:10" ht="12.75" customHeight="1">
      <c r="B423" s="106"/>
      <c r="C423" s="105"/>
      <c r="D423" s="100" t="s">
        <v>270</v>
      </c>
      <c r="G423" s="6"/>
      <c r="H423" s="6"/>
      <c r="J423" s="4"/>
    </row>
    <row r="424" spans="2:10" ht="12.75" customHeight="1">
      <c r="B424" s="106"/>
      <c r="C424" s="105"/>
      <c r="D424" s="100" t="s">
        <v>271</v>
      </c>
      <c r="G424" s="6"/>
      <c r="H424" s="6"/>
      <c r="J424" s="4"/>
    </row>
    <row r="425" spans="2:10" ht="12.75" customHeight="1">
      <c r="B425" s="106"/>
      <c r="C425" s="99">
        <v>4110</v>
      </c>
      <c r="D425" s="97" t="s">
        <v>29</v>
      </c>
      <c r="E425" s="57">
        <v>2700</v>
      </c>
      <c r="G425" s="6"/>
      <c r="H425" s="6"/>
      <c r="J425" s="4"/>
    </row>
    <row r="426" spans="2:10" ht="12.75" customHeight="1">
      <c r="B426" s="106"/>
      <c r="C426" s="99">
        <v>4120</v>
      </c>
      <c r="D426" t="s">
        <v>334</v>
      </c>
      <c r="E426" s="57">
        <v>400</v>
      </c>
      <c r="G426" s="6"/>
      <c r="H426" s="6"/>
      <c r="J426" s="4"/>
    </row>
    <row r="427" spans="3:10" ht="12.75" customHeight="1">
      <c r="C427" s="6">
        <v>4790</v>
      </c>
      <c r="D427" t="s">
        <v>358</v>
      </c>
      <c r="E427" s="57">
        <v>20104</v>
      </c>
      <c r="G427" s="6"/>
      <c r="H427" s="6"/>
      <c r="J427" s="4"/>
    </row>
    <row r="428" spans="3:10" ht="12.75" customHeight="1">
      <c r="C428" s="6">
        <v>4800</v>
      </c>
      <c r="D428" t="s">
        <v>359</v>
      </c>
      <c r="E428" s="57">
        <v>650</v>
      </c>
      <c r="G428" s="6"/>
      <c r="H428" s="6"/>
      <c r="J428" s="4"/>
    </row>
    <row r="429" spans="7:10" ht="12.75" customHeight="1">
      <c r="G429" s="6"/>
      <c r="H429" s="6"/>
      <c r="J429" s="4"/>
    </row>
    <row r="430" spans="7:10" ht="12.75" customHeight="1">
      <c r="G430" s="6"/>
      <c r="H430" s="6"/>
      <c r="J430" s="4"/>
    </row>
    <row r="431" spans="7:10" ht="12.75" customHeight="1">
      <c r="G431" s="6"/>
      <c r="H431" s="6"/>
      <c r="J431" s="4"/>
    </row>
    <row r="432" spans="7:10" ht="12.75" customHeight="1">
      <c r="G432" s="6"/>
      <c r="H432" s="6"/>
      <c r="J432" s="4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1"/>
  <sheetViews>
    <sheetView zoomScale="112" zoomScaleNormal="112" zoomScalePageLayoutView="0" workbookViewId="0" topLeftCell="A1">
      <selection activeCell="D366" sqref="D366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26" customWidth="1"/>
    <col min="4" max="4" width="57.375" style="11" customWidth="1"/>
    <col min="5" max="5" width="21.125" style="65" customWidth="1"/>
  </cols>
  <sheetData>
    <row r="1" spans="1:5" ht="12.75">
      <c r="A1" s="6" t="s">
        <v>51</v>
      </c>
      <c r="E1" s="56" t="s">
        <v>306</v>
      </c>
    </row>
    <row r="2" ht="12.75">
      <c r="E2" s="118" t="s">
        <v>466</v>
      </c>
    </row>
    <row r="3" spans="4:5" ht="15">
      <c r="D3" s="32" t="s">
        <v>76</v>
      </c>
      <c r="E3" s="118" t="s">
        <v>100</v>
      </c>
    </row>
    <row r="4" spans="1:5" ht="12.75">
      <c r="A4" s="16"/>
      <c r="B4" s="16"/>
      <c r="C4" s="29"/>
      <c r="D4" s="33"/>
      <c r="E4" s="119" t="s">
        <v>467</v>
      </c>
    </row>
    <row r="5" spans="1:5" ht="12.75">
      <c r="A5" s="3" t="s">
        <v>0</v>
      </c>
      <c r="B5" s="3" t="s">
        <v>22</v>
      </c>
      <c r="C5" s="25" t="s">
        <v>55</v>
      </c>
      <c r="D5" s="14" t="s">
        <v>56</v>
      </c>
      <c r="E5" s="59" t="s">
        <v>355</v>
      </c>
    </row>
    <row r="6" spans="1:5" ht="12.75">
      <c r="A6" s="1">
        <v>1</v>
      </c>
      <c r="B6" s="1">
        <v>2</v>
      </c>
      <c r="C6" s="23" t="s">
        <v>57</v>
      </c>
      <c r="D6" s="1">
        <v>4</v>
      </c>
      <c r="E6" s="91">
        <v>5</v>
      </c>
    </row>
    <row r="7" spans="1:5" ht="12.75">
      <c r="A7" s="18"/>
      <c r="B7" s="18"/>
      <c r="C7" s="27"/>
      <c r="D7" s="37" t="s">
        <v>162</v>
      </c>
      <c r="E7" s="61">
        <f>E34+E73+E98+E105+E150+E195+E329+E170+E14+E275+E67+E21+E187+E269+E9+E261</f>
        <v>142764987.56</v>
      </c>
    </row>
    <row r="8" spans="1:5" ht="12.75">
      <c r="A8" s="16"/>
      <c r="B8" s="16"/>
      <c r="C8" s="29"/>
      <c r="D8" s="34" t="s">
        <v>163</v>
      </c>
      <c r="E8" s="62"/>
    </row>
    <row r="9" spans="1:5" ht="12.75">
      <c r="A9" s="25" t="s">
        <v>48</v>
      </c>
      <c r="B9" s="25"/>
      <c r="C9" s="25"/>
      <c r="D9" s="21" t="s">
        <v>83</v>
      </c>
      <c r="E9" s="63">
        <f>E10</f>
        <v>10761.44</v>
      </c>
    </row>
    <row r="10" spans="1:5" ht="12.75">
      <c r="A10" s="25"/>
      <c r="B10" s="25" t="s">
        <v>405</v>
      </c>
      <c r="C10" s="25"/>
      <c r="D10" s="21" t="s">
        <v>387</v>
      </c>
      <c r="E10" s="64">
        <f>E11</f>
        <v>10761.44</v>
      </c>
    </row>
    <row r="11" spans="1:5" ht="12.75">
      <c r="A11" s="3"/>
      <c r="B11" s="3"/>
      <c r="C11" s="25" t="s">
        <v>126</v>
      </c>
      <c r="D11" s="14" t="s">
        <v>71</v>
      </c>
      <c r="E11" s="64">
        <v>10761.44</v>
      </c>
    </row>
    <row r="12" spans="1:5" ht="12.75">
      <c r="A12" s="3"/>
      <c r="B12" s="3"/>
      <c r="C12" s="25"/>
      <c r="D12" s="13" t="s">
        <v>72</v>
      </c>
      <c r="E12" s="63"/>
    </row>
    <row r="13" spans="1:5" ht="12.75">
      <c r="A13" s="16"/>
      <c r="B13" s="16"/>
      <c r="C13" s="29"/>
      <c r="D13" s="17" t="s">
        <v>73</v>
      </c>
      <c r="E13" s="62"/>
    </row>
    <row r="14" spans="1:5" ht="12.75">
      <c r="A14" s="42">
        <v>150</v>
      </c>
      <c r="B14" s="42"/>
      <c r="C14" s="41"/>
      <c r="D14" s="50" t="s">
        <v>235</v>
      </c>
      <c r="E14" s="109">
        <f>E15</f>
        <v>590000</v>
      </c>
    </row>
    <row r="15" spans="1:5" s="54" customFormat="1" ht="12.75">
      <c r="A15" s="94"/>
      <c r="B15" s="94">
        <v>15011</v>
      </c>
      <c r="C15" s="93"/>
      <c r="D15" s="113" t="s">
        <v>236</v>
      </c>
      <c r="E15" s="64">
        <f>SUM(E16:E20)</f>
        <v>590000</v>
      </c>
    </row>
    <row r="16" spans="1:5" ht="12.75">
      <c r="A16" s="3"/>
      <c r="B16" s="3"/>
      <c r="C16" s="26" t="s">
        <v>109</v>
      </c>
      <c r="D16" s="11" t="s">
        <v>59</v>
      </c>
      <c r="E16" s="64">
        <v>450000</v>
      </c>
    </row>
    <row r="17" spans="1:5" ht="12.75">
      <c r="A17" s="3"/>
      <c r="B17" s="3"/>
      <c r="C17" s="25"/>
      <c r="D17" s="14" t="s">
        <v>84</v>
      </c>
      <c r="E17" s="63"/>
    </row>
    <row r="18" spans="1:5" ht="12.75">
      <c r="A18" s="3"/>
      <c r="B18" s="3"/>
      <c r="C18" s="25"/>
      <c r="D18" s="14" t="s">
        <v>85</v>
      </c>
      <c r="E18" s="63"/>
    </row>
    <row r="19" spans="1:5" ht="12.75">
      <c r="A19" s="3"/>
      <c r="B19" s="3"/>
      <c r="C19" s="25"/>
      <c r="D19" s="14" t="s">
        <v>86</v>
      </c>
      <c r="E19" s="64"/>
    </row>
    <row r="20" spans="1:5" ht="12.75">
      <c r="A20" s="16"/>
      <c r="B20" s="16"/>
      <c r="C20" s="29" t="s">
        <v>107</v>
      </c>
      <c r="D20" s="33" t="s">
        <v>54</v>
      </c>
      <c r="E20" s="92">
        <v>140000</v>
      </c>
    </row>
    <row r="21" spans="1:5" ht="12.75">
      <c r="A21" s="42">
        <v>600</v>
      </c>
      <c r="B21" s="42"/>
      <c r="C21" s="41"/>
      <c r="D21" s="50" t="s">
        <v>339</v>
      </c>
      <c r="E21" s="109">
        <f>E29+E22</f>
        <v>2934260</v>
      </c>
    </row>
    <row r="22" spans="1:5" s="54" customFormat="1" ht="12.75">
      <c r="A22" s="94"/>
      <c r="B22" s="94">
        <v>60016</v>
      </c>
      <c r="C22" s="93"/>
      <c r="D22" s="14" t="s">
        <v>25</v>
      </c>
      <c r="E22" s="64">
        <f>SUM(E23:E26)</f>
        <v>2334260</v>
      </c>
    </row>
    <row r="23" spans="1:5" s="54" customFormat="1" ht="12.75">
      <c r="A23" s="94"/>
      <c r="B23" s="94"/>
      <c r="C23" s="25" t="s">
        <v>413</v>
      </c>
      <c r="D23" s="14" t="s">
        <v>414</v>
      </c>
      <c r="E23" s="64">
        <v>1575</v>
      </c>
    </row>
    <row r="24" spans="1:5" s="54" customFormat="1" ht="12.75">
      <c r="A24" s="94"/>
      <c r="B24" s="94"/>
      <c r="C24" s="93"/>
      <c r="D24" s="14" t="s">
        <v>415</v>
      </c>
      <c r="E24" s="64"/>
    </row>
    <row r="25" spans="1:5" s="54" customFormat="1" ht="12.75">
      <c r="A25" s="94"/>
      <c r="B25" s="94"/>
      <c r="C25" s="93"/>
      <c r="D25" s="14" t="s">
        <v>376</v>
      </c>
      <c r="E25" s="64"/>
    </row>
    <row r="26" spans="1:5" s="54" customFormat="1" ht="12.75">
      <c r="A26" s="94"/>
      <c r="B26" s="94"/>
      <c r="C26" s="25" t="s">
        <v>382</v>
      </c>
      <c r="D26" s="14" t="s">
        <v>383</v>
      </c>
      <c r="E26" s="64">
        <v>2332685</v>
      </c>
    </row>
    <row r="27" spans="1:5" s="54" customFormat="1" ht="12.75">
      <c r="A27" s="94"/>
      <c r="B27" s="94"/>
      <c r="C27" s="93"/>
      <c r="D27" s="14" t="s">
        <v>384</v>
      </c>
      <c r="E27" s="64"/>
    </row>
    <row r="28" spans="1:5" s="54" customFormat="1" ht="12.75">
      <c r="A28" s="94"/>
      <c r="B28" s="94"/>
      <c r="C28" s="93"/>
      <c r="D28" s="14" t="s">
        <v>385</v>
      </c>
      <c r="E28" s="64"/>
    </row>
    <row r="29" spans="1:6" s="54" customFormat="1" ht="12.75">
      <c r="A29" s="94"/>
      <c r="B29" s="94">
        <v>60019</v>
      </c>
      <c r="C29" s="93"/>
      <c r="D29" s="113" t="s">
        <v>361</v>
      </c>
      <c r="E29" s="64">
        <f>SUM(E30:E32)</f>
        <v>600000</v>
      </c>
      <c r="F29" s="114"/>
    </row>
    <row r="30" spans="1:6" ht="12.75">
      <c r="A30" s="3"/>
      <c r="B30" s="3"/>
      <c r="C30" s="31" t="s">
        <v>144</v>
      </c>
      <c r="D30" s="39" t="s">
        <v>180</v>
      </c>
      <c r="E30" s="64">
        <v>590000</v>
      </c>
      <c r="F30" s="13"/>
    </row>
    <row r="31" spans="1:6" ht="12.75">
      <c r="A31" s="3"/>
      <c r="B31" s="3"/>
      <c r="C31" s="25"/>
      <c r="D31" s="14" t="s">
        <v>181</v>
      </c>
      <c r="E31" s="64"/>
      <c r="F31" s="13"/>
    </row>
    <row r="32" spans="1:6" ht="12.75">
      <c r="A32" s="3"/>
      <c r="B32" s="3"/>
      <c r="C32" s="25" t="s">
        <v>299</v>
      </c>
      <c r="D32" s="14" t="s">
        <v>300</v>
      </c>
      <c r="E32" s="64">
        <v>10000</v>
      </c>
      <c r="F32" s="13"/>
    </row>
    <row r="33" spans="1:6" ht="12.75">
      <c r="A33" s="16"/>
      <c r="B33" s="16"/>
      <c r="C33" s="29"/>
      <c r="D33" s="33" t="s">
        <v>301</v>
      </c>
      <c r="E33" s="92"/>
      <c r="F33" s="13"/>
    </row>
    <row r="34" spans="1:5" ht="12.75">
      <c r="A34" s="45">
        <v>700</v>
      </c>
      <c r="B34" s="45"/>
      <c r="C34" s="52"/>
      <c r="D34" s="110" t="s">
        <v>58</v>
      </c>
      <c r="E34" s="108">
        <f>E35+E48</f>
        <v>12001648</v>
      </c>
    </row>
    <row r="35" spans="1:5" s="54" customFormat="1" ht="12.75">
      <c r="A35" s="55"/>
      <c r="B35" s="55">
        <v>70005</v>
      </c>
      <c r="C35" s="102"/>
      <c r="D35" s="112" t="s">
        <v>24</v>
      </c>
      <c r="E35" s="115">
        <f>SUM(E36:E47)</f>
        <v>747000</v>
      </c>
    </row>
    <row r="36" spans="3:5" ht="12.75">
      <c r="C36" s="26" t="s">
        <v>108</v>
      </c>
      <c r="D36" s="11" t="s">
        <v>238</v>
      </c>
      <c r="E36" s="65">
        <v>50000</v>
      </c>
    </row>
    <row r="37" spans="3:5" ht="12.75">
      <c r="C37" s="26" t="s">
        <v>239</v>
      </c>
      <c r="D37" s="11" t="s">
        <v>240</v>
      </c>
      <c r="E37" s="65">
        <v>100000</v>
      </c>
    </row>
    <row r="38" spans="3:5" ht="12.75">
      <c r="C38" s="26" t="s">
        <v>109</v>
      </c>
      <c r="D38" s="11" t="s">
        <v>242</v>
      </c>
      <c r="E38" s="65">
        <v>350000</v>
      </c>
    </row>
    <row r="39" ht="12.75">
      <c r="D39" s="11" t="s">
        <v>84</v>
      </c>
    </row>
    <row r="40" ht="12.75">
      <c r="D40" s="11" t="s">
        <v>85</v>
      </c>
    </row>
    <row r="41" ht="12.75">
      <c r="D41" s="11" t="s">
        <v>86</v>
      </c>
    </row>
    <row r="42" spans="3:5" ht="12.75">
      <c r="C42" s="26" t="s">
        <v>154</v>
      </c>
      <c r="D42" s="11" t="s">
        <v>225</v>
      </c>
      <c r="E42" s="65">
        <v>80000</v>
      </c>
    </row>
    <row r="43" ht="12.75">
      <c r="D43" s="11" t="s">
        <v>226</v>
      </c>
    </row>
    <row r="44" spans="1:5" ht="12.75">
      <c r="A44" s="3"/>
      <c r="B44" s="3"/>
      <c r="C44" s="25" t="s">
        <v>110</v>
      </c>
      <c r="D44" s="14" t="s">
        <v>219</v>
      </c>
      <c r="E44" s="66">
        <v>150000</v>
      </c>
    </row>
    <row r="45" spans="1:5" ht="12.75">
      <c r="A45" s="3"/>
      <c r="B45" s="3"/>
      <c r="C45" s="25"/>
      <c r="D45" s="14" t="s">
        <v>220</v>
      </c>
      <c r="E45" s="66"/>
    </row>
    <row r="46" spans="1:5" ht="12.75">
      <c r="A46" s="3"/>
      <c r="B46" s="3"/>
      <c r="C46" s="25" t="s">
        <v>107</v>
      </c>
      <c r="D46" s="14" t="s">
        <v>54</v>
      </c>
      <c r="E46" s="66">
        <v>15000</v>
      </c>
    </row>
    <row r="47" spans="1:5" ht="12.75">
      <c r="A47" s="3"/>
      <c r="B47" s="3"/>
      <c r="C47" s="25" t="s">
        <v>111</v>
      </c>
      <c r="D47" s="14" t="s">
        <v>243</v>
      </c>
      <c r="E47" s="66">
        <v>2000</v>
      </c>
    </row>
    <row r="48" spans="1:5" ht="12.75">
      <c r="A48" s="3"/>
      <c r="B48" s="3">
        <v>70007</v>
      </c>
      <c r="C48" s="25"/>
      <c r="D48" s="14" t="s">
        <v>362</v>
      </c>
      <c r="E48" s="66">
        <f>SUM(E49:E64)</f>
        <v>11254648</v>
      </c>
    </row>
    <row r="49" spans="1:5" ht="12.75">
      <c r="A49" s="3"/>
      <c r="B49" s="3"/>
      <c r="C49" s="26" t="s">
        <v>295</v>
      </c>
      <c r="D49" s="11" t="s">
        <v>296</v>
      </c>
      <c r="E49" s="66">
        <v>50000</v>
      </c>
    </row>
    <row r="50" spans="1:5" ht="12.75">
      <c r="A50" s="3"/>
      <c r="B50" s="3"/>
      <c r="D50" s="11" t="s">
        <v>297</v>
      </c>
      <c r="E50" s="66"/>
    </row>
    <row r="51" spans="1:5" ht="12.75">
      <c r="A51" s="3"/>
      <c r="B51" s="3"/>
      <c r="D51" s="11" t="s">
        <v>298</v>
      </c>
      <c r="E51" s="66"/>
    </row>
    <row r="52" spans="1:5" ht="12.75">
      <c r="A52" s="3"/>
      <c r="B52" s="3"/>
      <c r="C52" s="26" t="s">
        <v>109</v>
      </c>
      <c r="D52" s="11" t="s">
        <v>242</v>
      </c>
      <c r="E52" s="66">
        <v>1800000</v>
      </c>
    </row>
    <row r="53" spans="1:5" ht="12.75">
      <c r="A53" s="3"/>
      <c r="B53" s="3"/>
      <c r="D53" s="11" t="s">
        <v>84</v>
      </c>
      <c r="E53" s="66"/>
    </row>
    <row r="54" spans="1:5" ht="12.75">
      <c r="A54" s="3"/>
      <c r="B54" s="3"/>
      <c r="D54" s="11" t="s">
        <v>85</v>
      </c>
      <c r="E54" s="66"/>
    </row>
    <row r="55" spans="1:5" ht="12.75">
      <c r="A55" s="3"/>
      <c r="B55" s="3"/>
      <c r="D55" s="11" t="s">
        <v>86</v>
      </c>
      <c r="E55" s="66"/>
    </row>
    <row r="56" spans="1:5" ht="12.75">
      <c r="A56" s="3"/>
      <c r="B56" s="3"/>
      <c r="C56" s="25" t="s">
        <v>110</v>
      </c>
      <c r="D56" s="14" t="s">
        <v>219</v>
      </c>
      <c r="E56" s="66">
        <v>892000</v>
      </c>
    </row>
    <row r="57" spans="1:5" ht="12.75">
      <c r="A57" s="3"/>
      <c r="B57" s="3"/>
      <c r="C57" s="25"/>
      <c r="D57" s="14" t="s">
        <v>220</v>
      </c>
      <c r="E57" s="66"/>
    </row>
    <row r="58" spans="1:5" ht="13.5" customHeight="1">
      <c r="A58" s="3"/>
      <c r="B58" s="3"/>
      <c r="C58" s="25" t="s">
        <v>107</v>
      </c>
      <c r="D58" s="14" t="s">
        <v>54</v>
      </c>
      <c r="E58" s="66">
        <v>2300000</v>
      </c>
    </row>
    <row r="59" spans="1:5" ht="12.75">
      <c r="A59" s="3"/>
      <c r="B59" s="3"/>
      <c r="C59" s="25" t="s">
        <v>111</v>
      </c>
      <c r="D59" s="14" t="s">
        <v>243</v>
      </c>
      <c r="E59" s="66">
        <v>50000</v>
      </c>
    </row>
    <row r="60" spans="1:5" ht="12.75">
      <c r="A60" s="3"/>
      <c r="B60" s="3"/>
      <c r="C60" s="25" t="s">
        <v>416</v>
      </c>
      <c r="D60" s="14" t="s">
        <v>417</v>
      </c>
      <c r="E60" s="66">
        <v>180852</v>
      </c>
    </row>
    <row r="61" spans="1:5" ht="12.75">
      <c r="A61" s="3"/>
      <c r="B61" s="3"/>
      <c r="C61" s="25" t="s">
        <v>363</v>
      </c>
      <c r="D61" s="14" t="s">
        <v>346</v>
      </c>
      <c r="E61" s="66">
        <v>0</v>
      </c>
    </row>
    <row r="62" spans="1:6" ht="12.75">
      <c r="A62" s="3"/>
      <c r="B62" s="3"/>
      <c r="C62" s="25"/>
      <c r="D62" s="14" t="s">
        <v>364</v>
      </c>
      <c r="E62" s="66"/>
      <c r="F62" s="13"/>
    </row>
    <row r="63" spans="1:6" ht="12.75">
      <c r="A63" s="3"/>
      <c r="B63" s="3"/>
      <c r="C63" s="25"/>
      <c r="D63" s="14" t="s">
        <v>371</v>
      </c>
      <c r="E63" s="66"/>
      <c r="F63" s="13"/>
    </row>
    <row r="64" spans="1:6" ht="12.75">
      <c r="A64" s="3"/>
      <c r="B64" s="3"/>
      <c r="C64" s="25" t="s">
        <v>448</v>
      </c>
      <c r="D64" s="14" t="s">
        <v>449</v>
      </c>
      <c r="E64" s="66">
        <v>5981796</v>
      </c>
      <c r="F64" s="13"/>
    </row>
    <row r="65" spans="1:6" ht="12.75">
      <c r="A65" s="3"/>
      <c r="B65" s="3"/>
      <c r="C65" s="25"/>
      <c r="D65" s="14" t="s">
        <v>450</v>
      </c>
      <c r="E65" s="66"/>
      <c r="F65" s="13"/>
    </row>
    <row r="66" spans="1:6" ht="12.75">
      <c r="A66" s="16"/>
      <c r="B66" s="16"/>
      <c r="C66" s="29"/>
      <c r="D66" s="33" t="s">
        <v>451</v>
      </c>
      <c r="E66" s="67"/>
      <c r="F66" s="13"/>
    </row>
    <row r="67" spans="1:5" ht="12.75">
      <c r="A67" s="42">
        <v>710</v>
      </c>
      <c r="B67" s="42"/>
      <c r="C67" s="41"/>
      <c r="D67" s="50" t="s">
        <v>241</v>
      </c>
      <c r="E67" s="109">
        <f>E68</f>
        <v>271600</v>
      </c>
    </row>
    <row r="68" spans="1:5" s="54" customFormat="1" ht="12.75">
      <c r="A68" s="94"/>
      <c r="B68" s="94">
        <v>71035</v>
      </c>
      <c r="C68" s="93"/>
      <c r="D68" s="113" t="s">
        <v>263</v>
      </c>
      <c r="E68" s="64">
        <f>SUM(E69:E70)</f>
        <v>271600</v>
      </c>
    </row>
    <row r="69" spans="1:5" ht="12.75">
      <c r="A69" s="3"/>
      <c r="B69" s="3"/>
      <c r="C69" s="25" t="s">
        <v>107</v>
      </c>
      <c r="D69" s="14" t="s">
        <v>54</v>
      </c>
      <c r="E69" s="66">
        <v>265000</v>
      </c>
    </row>
    <row r="70" spans="1:5" ht="12.75">
      <c r="A70" s="3"/>
      <c r="B70" s="3"/>
      <c r="C70" s="25" t="s">
        <v>393</v>
      </c>
      <c r="D70" s="14" t="s">
        <v>394</v>
      </c>
      <c r="E70" s="66">
        <v>6600</v>
      </c>
    </row>
    <row r="71" spans="1:5" ht="12.75">
      <c r="A71" s="3"/>
      <c r="B71" s="3"/>
      <c r="C71" s="25"/>
      <c r="D71" s="14" t="s">
        <v>395</v>
      </c>
      <c r="E71" s="66"/>
    </row>
    <row r="72" spans="1:5" ht="12.75">
      <c r="A72" s="16"/>
      <c r="B72" s="16"/>
      <c r="C72" s="29"/>
      <c r="D72" s="33" t="s">
        <v>396</v>
      </c>
      <c r="E72" s="67"/>
    </row>
    <row r="73" spans="1:5" ht="12.75">
      <c r="A73" s="45">
        <v>750</v>
      </c>
      <c r="B73" s="45"/>
      <c r="C73" s="52"/>
      <c r="D73" s="110" t="s">
        <v>60</v>
      </c>
      <c r="E73" s="108">
        <f>E74+E84+E96</f>
        <v>692011.25</v>
      </c>
    </row>
    <row r="74" spans="1:5" ht="12.75">
      <c r="A74" s="45"/>
      <c r="B74" s="45">
        <v>75011</v>
      </c>
      <c r="C74" s="52"/>
      <c r="D74" s="110" t="s">
        <v>70</v>
      </c>
      <c r="E74" s="108">
        <f>SUM(E75:E82)</f>
        <v>349411.25</v>
      </c>
    </row>
    <row r="75" spans="1:5" ht="12.75">
      <c r="A75" s="45"/>
      <c r="B75" s="45"/>
      <c r="C75" s="25" t="s">
        <v>112</v>
      </c>
      <c r="D75" s="14" t="s">
        <v>80</v>
      </c>
      <c r="E75" s="115">
        <v>0</v>
      </c>
    </row>
    <row r="76" spans="1:5" ht="12.75">
      <c r="A76" s="3"/>
      <c r="B76" s="3"/>
      <c r="C76" s="25" t="s">
        <v>126</v>
      </c>
      <c r="D76" s="14" t="s">
        <v>71</v>
      </c>
      <c r="E76" s="66">
        <v>338250</v>
      </c>
    </row>
    <row r="77" spans="1:5" ht="12.75">
      <c r="A77" s="3"/>
      <c r="B77" s="3"/>
      <c r="C77" s="25"/>
      <c r="D77" s="13" t="s">
        <v>72</v>
      </c>
      <c r="E77" s="68"/>
    </row>
    <row r="78" spans="1:5" ht="12.75">
      <c r="A78" s="3"/>
      <c r="B78" s="3"/>
      <c r="C78" s="25"/>
      <c r="D78" s="13" t="s">
        <v>73</v>
      </c>
      <c r="E78" s="68"/>
    </row>
    <row r="79" spans="1:5" ht="12.75">
      <c r="A79" s="3"/>
      <c r="B79" s="3"/>
      <c r="C79" s="25" t="s">
        <v>433</v>
      </c>
      <c r="D79" s="13" t="s">
        <v>434</v>
      </c>
      <c r="E79" s="68">
        <v>11130.25</v>
      </c>
    </row>
    <row r="80" spans="1:5" ht="12.75">
      <c r="A80" s="3"/>
      <c r="B80" s="3"/>
      <c r="C80" s="25"/>
      <c r="D80" s="36" t="s">
        <v>435</v>
      </c>
      <c r="E80" s="68"/>
    </row>
    <row r="81" spans="1:5" ht="12.75">
      <c r="A81" s="3"/>
      <c r="B81" s="3"/>
      <c r="C81" s="25" t="s">
        <v>135</v>
      </c>
      <c r="D81" s="14" t="s">
        <v>136</v>
      </c>
      <c r="E81" s="68">
        <v>31</v>
      </c>
    </row>
    <row r="82" spans="1:5" ht="12.75">
      <c r="A82" s="3"/>
      <c r="B82" s="3"/>
      <c r="C82" s="25"/>
      <c r="D82" s="14" t="s">
        <v>197</v>
      </c>
      <c r="E82" s="68"/>
    </row>
    <row r="83" spans="1:5" ht="12.75">
      <c r="A83" s="3"/>
      <c r="B83" s="3"/>
      <c r="C83" s="25"/>
      <c r="D83" s="14" t="s">
        <v>137</v>
      </c>
      <c r="E83" s="68"/>
    </row>
    <row r="84" spans="1:5" s="54" customFormat="1" ht="12.75">
      <c r="A84" s="94"/>
      <c r="B84" s="94">
        <v>75023</v>
      </c>
      <c r="C84" s="93"/>
      <c r="D84" s="113" t="s">
        <v>91</v>
      </c>
      <c r="E84" s="64">
        <f>SUM(E85:E92)</f>
        <v>324600</v>
      </c>
    </row>
    <row r="85" spans="1:5" ht="12.75">
      <c r="A85" s="3"/>
      <c r="B85" s="3"/>
      <c r="C85" s="25" t="s">
        <v>107</v>
      </c>
      <c r="D85" s="14" t="s">
        <v>54</v>
      </c>
      <c r="E85" s="66">
        <v>125000</v>
      </c>
    </row>
    <row r="86" spans="1:5" ht="12.75">
      <c r="A86" s="3"/>
      <c r="B86" s="3"/>
      <c r="C86" s="25" t="s">
        <v>402</v>
      </c>
      <c r="D86" s="14" t="s">
        <v>325</v>
      </c>
      <c r="E86" s="66">
        <v>144400</v>
      </c>
    </row>
    <row r="87" spans="1:5" ht="12.75">
      <c r="A87" s="3"/>
      <c r="B87" s="3"/>
      <c r="C87" s="25"/>
      <c r="D87" s="14" t="s">
        <v>326</v>
      </c>
      <c r="E87" s="66"/>
    </row>
    <row r="88" spans="1:5" ht="12.75">
      <c r="A88" s="3"/>
      <c r="B88" s="3"/>
      <c r="C88" s="25"/>
      <c r="D88" s="14" t="s">
        <v>327</v>
      </c>
      <c r="E88" s="66"/>
    </row>
    <row r="89" spans="1:5" ht="12.75">
      <c r="A89" s="3"/>
      <c r="B89" s="3"/>
      <c r="C89" s="25"/>
      <c r="D89" s="14" t="s">
        <v>328</v>
      </c>
      <c r="E89" s="66"/>
    </row>
    <row r="90" spans="1:5" ht="12.75">
      <c r="A90" s="3"/>
      <c r="B90" s="3"/>
      <c r="C90" s="25"/>
      <c r="D90" s="14" t="s">
        <v>161</v>
      </c>
      <c r="E90" s="66"/>
    </row>
    <row r="91" spans="1:5" ht="12.75">
      <c r="A91" s="3"/>
      <c r="B91" s="3"/>
      <c r="C91" s="25" t="s">
        <v>324</v>
      </c>
      <c r="D91" s="14" t="s">
        <v>325</v>
      </c>
      <c r="E91" s="66">
        <v>55200</v>
      </c>
    </row>
    <row r="92" spans="1:5" ht="12.75">
      <c r="A92" s="3"/>
      <c r="B92" s="3"/>
      <c r="C92" s="25"/>
      <c r="D92" s="14" t="s">
        <v>326</v>
      </c>
      <c r="E92" s="66"/>
    </row>
    <row r="93" spans="1:5" ht="12.75">
      <c r="A93" s="3"/>
      <c r="B93" s="3"/>
      <c r="C93" s="25"/>
      <c r="D93" s="14" t="s">
        <v>327</v>
      </c>
      <c r="E93" s="66"/>
    </row>
    <row r="94" spans="1:5" ht="12.75">
      <c r="A94" s="3"/>
      <c r="B94" s="3"/>
      <c r="C94" s="25"/>
      <c r="D94" s="14" t="s">
        <v>328</v>
      </c>
      <c r="E94" s="66"/>
    </row>
    <row r="95" spans="1:5" ht="12.75">
      <c r="A95" s="3"/>
      <c r="B95" s="3"/>
      <c r="C95" s="25"/>
      <c r="D95" s="14" t="s">
        <v>161</v>
      </c>
      <c r="E95" s="66"/>
    </row>
    <row r="96" spans="1:5" ht="12.75">
      <c r="A96" s="3"/>
      <c r="B96" s="3">
        <v>75075</v>
      </c>
      <c r="C96" s="25"/>
      <c r="D96" s="14" t="s">
        <v>155</v>
      </c>
      <c r="E96" s="66">
        <f>E97</f>
        <v>18000</v>
      </c>
    </row>
    <row r="97" spans="1:5" ht="12.75">
      <c r="A97" s="16"/>
      <c r="B97" s="16"/>
      <c r="C97" s="29" t="s">
        <v>107</v>
      </c>
      <c r="D97" s="33" t="s">
        <v>54</v>
      </c>
      <c r="E97" s="67">
        <v>18000</v>
      </c>
    </row>
    <row r="98" spans="1:5" ht="12.75">
      <c r="A98" s="45">
        <v>751</v>
      </c>
      <c r="B98" s="45"/>
      <c r="C98" s="52"/>
      <c r="D98" s="110" t="s">
        <v>87</v>
      </c>
      <c r="E98" s="71">
        <f>E100</f>
        <v>5294</v>
      </c>
    </row>
    <row r="99" spans="1:5" ht="12.75">
      <c r="A99" s="45"/>
      <c r="B99" s="45"/>
      <c r="C99" s="52"/>
      <c r="D99" s="44" t="s">
        <v>88</v>
      </c>
      <c r="E99" s="57"/>
    </row>
    <row r="100" spans="1:5" s="54" customFormat="1" ht="12.75">
      <c r="A100" s="94"/>
      <c r="B100" s="94">
        <v>75101</v>
      </c>
      <c r="C100" s="93"/>
      <c r="D100" s="114" t="s">
        <v>74</v>
      </c>
      <c r="E100" s="103">
        <f>E102</f>
        <v>5294</v>
      </c>
    </row>
    <row r="101" spans="1:5" ht="12.75">
      <c r="A101" s="3"/>
      <c r="B101" s="3"/>
      <c r="C101" s="25"/>
      <c r="D101" s="14" t="s">
        <v>75</v>
      </c>
      <c r="E101" s="59"/>
    </row>
    <row r="102" spans="1:5" ht="12.75">
      <c r="A102" s="3"/>
      <c r="B102" s="3"/>
      <c r="C102" s="25" t="s">
        <v>126</v>
      </c>
      <c r="D102" s="13" t="s">
        <v>71</v>
      </c>
      <c r="E102" s="68">
        <v>5294</v>
      </c>
    </row>
    <row r="103" spans="1:5" s="13" customFormat="1" ht="12.75">
      <c r="A103" s="3"/>
      <c r="B103" s="3"/>
      <c r="C103" s="25"/>
      <c r="D103" s="13" t="s">
        <v>72</v>
      </c>
      <c r="E103" s="68"/>
    </row>
    <row r="104" spans="1:5" s="13" customFormat="1" ht="12.75">
      <c r="A104" s="16"/>
      <c r="B104" s="16"/>
      <c r="C104" s="29"/>
      <c r="D104" s="33" t="s">
        <v>73</v>
      </c>
      <c r="E104" s="58"/>
    </row>
    <row r="105" spans="1:5" ht="12.75">
      <c r="A105" s="45">
        <v>756</v>
      </c>
      <c r="B105" s="45"/>
      <c r="C105" s="52"/>
      <c r="D105" s="110" t="s">
        <v>103</v>
      </c>
      <c r="E105" s="108">
        <f>SUM(+E109+E112+E136+E147+E122+E144)</f>
        <v>53552362</v>
      </c>
    </row>
    <row r="106" spans="1:4" ht="12.75">
      <c r="A106" s="45"/>
      <c r="B106" s="45"/>
      <c r="C106" s="52"/>
      <c r="D106" s="110" t="s">
        <v>104</v>
      </c>
    </row>
    <row r="107" spans="1:4" ht="12.75">
      <c r="A107" s="45"/>
      <c r="B107" s="45"/>
      <c r="C107" s="52"/>
      <c r="D107" s="110" t="s">
        <v>105</v>
      </c>
    </row>
    <row r="108" spans="1:4" ht="12.75">
      <c r="A108" s="45"/>
      <c r="B108" s="45"/>
      <c r="C108" s="52"/>
      <c r="D108" s="110" t="s">
        <v>106</v>
      </c>
    </row>
    <row r="109" spans="1:5" s="54" customFormat="1" ht="12.75">
      <c r="A109" s="55"/>
      <c r="B109" s="55">
        <v>75601</v>
      </c>
      <c r="C109" s="102"/>
      <c r="D109" s="112" t="s">
        <v>61</v>
      </c>
      <c r="E109" s="115">
        <f>E110</f>
        <v>310000</v>
      </c>
    </row>
    <row r="110" spans="3:5" ht="12.75">
      <c r="C110" s="26" t="s">
        <v>113</v>
      </c>
      <c r="D110" s="11" t="s">
        <v>244</v>
      </c>
      <c r="E110" s="65">
        <v>310000</v>
      </c>
    </row>
    <row r="111" ht="12.75">
      <c r="D111" s="11" t="s">
        <v>62</v>
      </c>
    </row>
    <row r="112" spans="1:5" s="54" customFormat="1" ht="12.75">
      <c r="A112" s="55"/>
      <c r="B112" s="55">
        <v>75615</v>
      </c>
      <c r="C112" s="102"/>
      <c r="D112" s="112" t="s">
        <v>63</v>
      </c>
      <c r="E112" s="115">
        <f>SUM(E115:E121)</f>
        <v>17623520</v>
      </c>
    </row>
    <row r="113" ht="12.75">
      <c r="D113" s="11" t="s">
        <v>139</v>
      </c>
    </row>
    <row r="114" spans="4:5" ht="12.75">
      <c r="D114" t="s">
        <v>140</v>
      </c>
      <c r="E114" s="57"/>
    </row>
    <row r="115" spans="3:5" ht="12.75">
      <c r="C115" s="26" t="s">
        <v>114</v>
      </c>
      <c r="D115" s="35" t="s">
        <v>245</v>
      </c>
      <c r="E115" s="57">
        <v>17180000</v>
      </c>
    </row>
    <row r="116" spans="3:5" ht="12.75">
      <c r="C116" s="26" t="s">
        <v>115</v>
      </c>
      <c r="D116" s="35" t="s">
        <v>246</v>
      </c>
      <c r="E116" s="57">
        <v>320</v>
      </c>
    </row>
    <row r="117" spans="3:5" ht="12.75">
      <c r="C117" s="26" t="s">
        <v>116</v>
      </c>
      <c r="D117" t="s">
        <v>247</v>
      </c>
      <c r="E117" s="57">
        <v>385000</v>
      </c>
    </row>
    <row r="118" spans="3:5" ht="12.75">
      <c r="C118" s="26" t="s">
        <v>117</v>
      </c>
      <c r="D118" t="s">
        <v>248</v>
      </c>
      <c r="E118" s="57">
        <v>50000</v>
      </c>
    </row>
    <row r="119" spans="3:5" ht="12.75">
      <c r="C119" s="26" t="s">
        <v>299</v>
      </c>
      <c r="D119" t="s">
        <v>300</v>
      </c>
      <c r="E119" s="57">
        <v>200</v>
      </c>
    </row>
    <row r="120" spans="4:5" ht="12.75">
      <c r="D120" t="s">
        <v>301</v>
      </c>
      <c r="E120" s="57"/>
    </row>
    <row r="121" spans="1:5" ht="12.75">
      <c r="A121" s="3"/>
      <c r="B121" s="3"/>
      <c r="C121" s="25" t="s">
        <v>118</v>
      </c>
      <c r="D121" s="13" t="s">
        <v>410</v>
      </c>
      <c r="E121" s="68">
        <v>8000</v>
      </c>
    </row>
    <row r="122" spans="1:5" s="54" customFormat="1" ht="12.75">
      <c r="A122" s="94"/>
      <c r="B122" s="94">
        <v>75616</v>
      </c>
      <c r="C122" s="93"/>
      <c r="D122" s="53" t="s">
        <v>141</v>
      </c>
      <c r="E122" s="103">
        <f>SUM(E125:E135)</f>
        <v>7622620</v>
      </c>
    </row>
    <row r="123" spans="1:5" ht="12.75">
      <c r="A123" s="3"/>
      <c r="B123" s="3"/>
      <c r="C123" s="25"/>
      <c r="D123" s="36" t="s">
        <v>142</v>
      </c>
      <c r="E123" s="68"/>
    </row>
    <row r="124" spans="1:5" ht="12.75">
      <c r="A124" s="3"/>
      <c r="B124" s="3"/>
      <c r="C124" s="25"/>
      <c r="D124" s="36" t="s">
        <v>143</v>
      </c>
      <c r="E124" s="68"/>
    </row>
    <row r="125" spans="1:5" ht="12.75">
      <c r="A125" s="3"/>
      <c r="B125" s="3"/>
      <c r="C125" s="26" t="s">
        <v>114</v>
      </c>
      <c r="D125" s="35" t="s">
        <v>245</v>
      </c>
      <c r="E125" s="68">
        <v>5300000</v>
      </c>
    </row>
    <row r="126" spans="1:5" ht="12.75">
      <c r="A126" s="3"/>
      <c r="B126" s="3"/>
      <c r="C126" s="26" t="s">
        <v>115</v>
      </c>
      <c r="D126" s="35" t="s">
        <v>246</v>
      </c>
      <c r="E126" s="68">
        <v>50000</v>
      </c>
    </row>
    <row r="127" spans="1:5" ht="12.75">
      <c r="A127" s="3"/>
      <c r="B127" s="3"/>
      <c r="C127" s="25" t="s">
        <v>119</v>
      </c>
      <c r="D127" s="36" t="s">
        <v>251</v>
      </c>
      <c r="E127" s="68">
        <v>420</v>
      </c>
    </row>
    <row r="128" spans="1:5" ht="12.75">
      <c r="A128" s="3"/>
      <c r="B128" s="3"/>
      <c r="C128" s="26" t="s">
        <v>116</v>
      </c>
      <c r="D128" t="s">
        <v>247</v>
      </c>
      <c r="E128" s="68">
        <v>400000</v>
      </c>
    </row>
    <row r="129" spans="1:5" ht="12.75">
      <c r="A129" s="3"/>
      <c r="B129" s="3"/>
      <c r="C129" s="25" t="s">
        <v>120</v>
      </c>
      <c r="D129" s="13" t="s">
        <v>252</v>
      </c>
      <c r="E129" s="68">
        <v>400000</v>
      </c>
    </row>
    <row r="130" spans="1:5" ht="12.75">
      <c r="A130" s="3"/>
      <c r="B130" s="3"/>
      <c r="C130" s="25" t="s">
        <v>365</v>
      </c>
      <c r="D130" s="36" t="s">
        <v>366</v>
      </c>
      <c r="E130" s="68">
        <v>36000</v>
      </c>
    </row>
    <row r="131" spans="1:5" ht="12.75">
      <c r="A131" s="3"/>
      <c r="B131" s="3"/>
      <c r="C131" s="26" t="s">
        <v>117</v>
      </c>
      <c r="D131" t="s">
        <v>248</v>
      </c>
      <c r="E131" s="68">
        <v>1400000</v>
      </c>
    </row>
    <row r="132" spans="1:5" ht="12.75">
      <c r="A132" s="3"/>
      <c r="B132" s="3"/>
      <c r="C132" s="26" t="s">
        <v>299</v>
      </c>
      <c r="D132" t="s">
        <v>300</v>
      </c>
      <c r="E132" s="68">
        <v>11200</v>
      </c>
    </row>
    <row r="133" spans="1:5" ht="12.75">
      <c r="A133" s="3"/>
      <c r="B133" s="3"/>
      <c r="D133" t="s">
        <v>301</v>
      </c>
      <c r="E133" s="68"/>
    </row>
    <row r="134" spans="1:5" ht="12.75">
      <c r="A134" s="3"/>
      <c r="B134" s="3"/>
      <c r="C134" s="25" t="s">
        <v>118</v>
      </c>
      <c r="D134" s="13" t="s">
        <v>250</v>
      </c>
      <c r="E134" s="68">
        <v>25000</v>
      </c>
    </row>
    <row r="135" spans="1:5" ht="12.75">
      <c r="A135" s="3"/>
      <c r="B135" s="3"/>
      <c r="C135" s="25"/>
      <c r="D135" s="36" t="s">
        <v>249</v>
      </c>
      <c r="E135" s="68"/>
    </row>
    <row r="136" spans="1:5" s="54" customFormat="1" ht="12.75">
      <c r="A136" s="55"/>
      <c r="B136" s="55">
        <v>75618</v>
      </c>
      <c r="C136" s="102"/>
      <c r="D136" s="112" t="s">
        <v>92</v>
      </c>
      <c r="E136" s="115">
        <f>SUM(E138:E143)</f>
        <v>1545485</v>
      </c>
    </row>
    <row r="137" ht="12.75">
      <c r="D137" s="11" t="s">
        <v>93</v>
      </c>
    </row>
    <row r="138" spans="3:5" ht="12.75">
      <c r="C138" s="26" t="s">
        <v>368</v>
      </c>
      <c r="D138" s="11" t="s">
        <v>369</v>
      </c>
      <c r="E138" s="65">
        <v>240485</v>
      </c>
    </row>
    <row r="139" ht="12.75">
      <c r="D139" s="11" t="s">
        <v>370</v>
      </c>
    </row>
    <row r="140" spans="3:5" ht="12.75">
      <c r="C140" s="26" t="s">
        <v>121</v>
      </c>
      <c r="D140" s="11" t="s">
        <v>64</v>
      </c>
      <c r="E140" s="65">
        <v>470000</v>
      </c>
    </row>
    <row r="141" spans="3:5" ht="12.75">
      <c r="C141" s="26" t="s">
        <v>122</v>
      </c>
      <c r="D141" s="11" t="s">
        <v>95</v>
      </c>
      <c r="E141" s="65">
        <v>600000</v>
      </c>
    </row>
    <row r="142" spans="1:5" ht="12.75">
      <c r="A142" s="38"/>
      <c r="B142" s="38"/>
      <c r="C142" s="31" t="s">
        <v>144</v>
      </c>
      <c r="D142" s="39" t="s">
        <v>180</v>
      </c>
      <c r="E142" s="69">
        <v>235000</v>
      </c>
    </row>
    <row r="143" ht="12.75">
      <c r="D143" s="11" t="s">
        <v>181</v>
      </c>
    </row>
    <row r="144" spans="1:5" s="54" customFormat="1" ht="12.75">
      <c r="A144" s="55"/>
      <c r="B144" s="55">
        <v>75619</v>
      </c>
      <c r="C144" s="102"/>
      <c r="D144" s="112" t="s">
        <v>367</v>
      </c>
      <c r="E144" s="115">
        <f>E145</f>
        <v>0</v>
      </c>
    </row>
    <row r="145" spans="3:5" ht="12.75">
      <c r="C145" s="26" t="s">
        <v>368</v>
      </c>
      <c r="D145" s="11" t="s">
        <v>369</v>
      </c>
      <c r="E145" s="65">
        <v>0</v>
      </c>
    </row>
    <row r="146" ht="12.75">
      <c r="D146" s="11" t="s">
        <v>370</v>
      </c>
    </row>
    <row r="147" spans="1:5" s="54" customFormat="1" ht="12.75">
      <c r="A147" s="94"/>
      <c r="B147" s="94">
        <v>75621</v>
      </c>
      <c r="C147" s="93"/>
      <c r="D147" s="113" t="s">
        <v>341</v>
      </c>
      <c r="E147" s="64">
        <f>SUM(E148:E149)</f>
        <v>26450737</v>
      </c>
    </row>
    <row r="148" spans="1:5" ht="12.75">
      <c r="A148" s="3"/>
      <c r="B148" s="3"/>
      <c r="C148" s="25" t="s">
        <v>123</v>
      </c>
      <c r="D148" s="14" t="s">
        <v>61</v>
      </c>
      <c r="E148" s="66">
        <v>24721198</v>
      </c>
    </row>
    <row r="149" spans="1:5" ht="12.75">
      <c r="A149" s="16"/>
      <c r="B149" s="16"/>
      <c r="C149" s="29" t="s">
        <v>124</v>
      </c>
      <c r="D149" s="33" t="s">
        <v>253</v>
      </c>
      <c r="E149" s="67">
        <v>1729539</v>
      </c>
    </row>
    <row r="150" spans="1:5" ht="12.75">
      <c r="A150" s="45">
        <v>758</v>
      </c>
      <c r="B150" s="45"/>
      <c r="C150" s="52"/>
      <c r="D150" s="110" t="s">
        <v>65</v>
      </c>
      <c r="E150" s="108">
        <f>E151+E154+E168+E164</f>
        <v>22018304.48</v>
      </c>
    </row>
    <row r="151" spans="1:5" s="54" customFormat="1" ht="12.75">
      <c r="A151" s="55"/>
      <c r="B151" s="55">
        <v>75801</v>
      </c>
      <c r="C151" s="102"/>
      <c r="D151" s="112" t="s">
        <v>66</v>
      </c>
      <c r="E151" s="115">
        <f>E153</f>
        <v>20322280</v>
      </c>
    </row>
    <row r="152" ht="12.75">
      <c r="D152" s="11" t="s">
        <v>67</v>
      </c>
    </row>
    <row r="153" spans="3:5" ht="12.75">
      <c r="C153" s="26" t="s">
        <v>125</v>
      </c>
      <c r="D153" s="11" t="s">
        <v>68</v>
      </c>
      <c r="E153" s="65">
        <v>20322280</v>
      </c>
    </row>
    <row r="154" spans="1:5" s="54" customFormat="1" ht="12.75">
      <c r="A154" s="94"/>
      <c r="B154" s="94">
        <v>75814</v>
      </c>
      <c r="C154" s="93"/>
      <c r="D154" s="113" t="s">
        <v>69</v>
      </c>
      <c r="E154" s="64">
        <f>SUM(E155:E163)</f>
        <v>1422970.48</v>
      </c>
    </row>
    <row r="155" spans="1:5" ht="12.75">
      <c r="A155" s="3"/>
      <c r="B155" s="3"/>
      <c r="C155" s="25" t="s">
        <v>111</v>
      </c>
      <c r="D155" s="14" t="s">
        <v>254</v>
      </c>
      <c r="E155" s="66">
        <v>210000</v>
      </c>
    </row>
    <row r="156" spans="1:5" ht="12.75">
      <c r="A156" s="3"/>
      <c r="B156" s="3"/>
      <c r="C156" s="25" t="s">
        <v>416</v>
      </c>
      <c r="D156" s="14" t="s">
        <v>417</v>
      </c>
      <c r="E156" s="66">
        <v>69828</v>
      </c>
    </row>
    <row r="157" spans="1:5" ht="12.75">
      <c r="A157" s="3"/>
      <c r="B157" s="3"/>
      <c r="C157" s="25" t="s">
        <v>433</v>
      </c>
      <c r="D157" s="13" t="s">
        <v>434</v>
      </c>
      <c r="E157" s="66">
        <v>892144.48</v>
      </c>
    </row>
    <row r="158" spans="1:5" ht="12.75">
      <c r="A158" s="3"/>
      <c r="B158" s="3"/>
      <c r="C158" s="25"/>
      <c r="D158" s="36" t="s">
        <v>435</v>
      </c>
      <c r="E158" s="66"/>
    </row>
    <row r="159" spans="1:5" ht="12.75">
      <c r="A159" s="3"/>
      <c r="B159" s="3"/>
      <c r="C159" s="25" t="s">
        <v>398</v>
      </c>
      <c r="D159" s="14" t="s">
        <v>399</v>
      </c>
      <c r="E159" s="66">
        <v>0</v>
      </c>
    </row>
    <row r="160" spans="1:5" ht="12.75">
      <c r="A160" s="3"/>
      <c r="B160" s="3"/>
      <c r="C160" s="25"/>
      <c r="D160" s="14" t="s">
        <v>400</v>
      </c>
      <c r="E160" s="66"/>
    </row>
    <row r="161" spans="1:5" ht="12.75">
      <c r="A161" s="3"/>
      <c r="B161" s="3"/>
      <c r="C161" s="25"/>
      <c r="D161" s="14" t="s">
        <v>401</v>
      </c>
      <c r="E161" s="66"/>
    </row>
    <row r="162" spans="1:5" ht="12.75">
      <c r="A162" s="3"/>
      <c r="B162" s="3"/>
      <c r="C162" s="25" t="s">
        <v>418</v>
      </c>
      <c r="D162" s="14" t="s">
        <v>419</v>
      </c>
      <c r="E162" s="66">
        <v>250998</v>
      </c>
    </row>
    <row r="163" spans="1:5" ht="12.75">
      <c r="A163" s="3"/>
      <c r="B163" s="3"/>
      <c r="C163" s="25"/>
      <c r="D163" s="14" t="s">
        <v>420</v>
      </c>
      <c r="E163" s="66"/>
    </row>
    <row r="164" spans="1:5" ht="12.75">
      <c r="A164" s="3"/>
      <c r="B164" s="3">
        <v>75816</v>
      </c>
      <c r="C164" s="25"/>
      <c r="D164" s="14" t="s">
        <v>452</v>
      </c>
      <c r="E164" s="66">
        <f>SUM(E165:E166)</f>
        <v>26624</v>
      </c>
    </row>
    <row r="165" spans="1:5" ht="12.75">
      <c r="A165" s="3"/>
      <c r="B165" s="3"/>
      <c r="C165" s="25" t="s">
        <v>111</v>
      </c>
      <c r="D165" s="14" t="s">
        <v>254</v>
      </c>
      <c r="E165" s="66">
        <v>10840</v>
      </c>
    </row>
    <row r="166" spans="1:5" ht="12.75">
      <c r="A166" s="3"/>
      <c r="B166" s="3"/>
      <c r="C166" s="25" t="s">
        <v>453</v>
      </c>
      <c r="D166" s="14" t="s">
        <v>454</v>
      </c>
      <c r="E166" s="66">
        <v>15784</v>
      </c>
    </row>
    <row r="167" spans="1:5" ht="12.75">
      <c r="A167" s="3"/>
      <c r="B167" s="3"/>
      <c r="C167" s="25"/>
      <c r="D167" s="14" t="s">
        <v>455</v>
      </c>
      <c r="E167" s="66"/>
    </row>
    <row r="168" spans="1:5" s="54" customFormat="1" ht="12.75">
      <c r="A168" s="94"/>
      <c r="B168" s="94">
        <v>75831</v>
      </c>
      <c r="C168" s="93"/>
      <c r="D168" s="113" t="s">
        <v>195</v>
      </c>
      <c r="E168" s="64">
        <f>E169</f>
        <v>246430</v>
      </c>
    </row>
    <row r="169" spans="1:5" ht="12.75">
      <c r="A169" s="16"/>
      <c r="B169" s="16"/>
      <c r="C169" s="29" t="s">
        <v>125</v>
      </c>
      <c r="D169" s="33" t="s">
        <v>68</v>
      </c>
      <c r="E169" s="67">
        <v>246430</v>
      </c>
    </row>
    <row r="170" spans="1:5" ht="12.75">
      <c r="A170" s="42">
        <v>801</v>
      </c>
      <c r="B170" s="42"/>
      <c r="C170" s="41"/>
      <c r="D170" s="50" t="s">
        <v>206</v>
      </c>
      <c r="E170" s="109">
        <f>E174+E171+E181</f>
        <v>3424084.64</v>
      </c>
    </row>
    <row r="171" spans="1:5" s="54" customFormat="1" ht="12.75">
      <c r="A171" s="94"/>
      <c r="B171" s="94">
        <v>80101</v>
      </c>
      <c r="C171" s="93"/>
      <c r="D171" s="113" t="s">
        <v>411</v>
      </c>
      <c r="E171" s="64">
        <f>E172</f>
        <v>12000</v>
      </c>
    </row>
    <row r="172" spans="1:5" ht="12.75">
      <c r="A172" s="42"/>
      <c r="B172" s="42"/>
      <c r="C172" s="25" t="s">
        <v>132</v>
      </c>
      <c r="D172" s="14" t="s">
        <v>302</v>
      </c>
      <c r="E172" s="64">
        <v>12000</v>
      </c>
    </row>
    <row r="173" spans="1:5" ht="12.75">
      <c r="A173" s="42"/>
      <c r="B173" s="42"/>
      <c r="C173" s="25"/>
      <c r="D173" s="14" t="s">
        <v>133</v>
      </c>
      <c r="E173" s="64"/>
    </row>
    <row r="174" spans="1:5" s="54" customFormat="1" ht="12.75">
      <c r="A174" s="94"/>
      <c r="B174" s="94">
        <v>80104</v>
      </c>
      <c r="C174" s="93"/>
      <c r="D174" s="113" t="s">
        <v>210</v>
      </c>
      <c r="E174" s="64">
        <f>SUM(E175:E180)</f>
        <v>3275208</v>
      </c>
    </row>
    <row r="175" spans="1:5" ht="12.75">
      <c r="A175" s="3"/>
      <c r="B175" s="3"/>
      <c r="C175" s="26" t="s">
        <v>107</v>
      </c>
      <c r="D175" s="11" t="s">
        <v>54</v>
      </c>
      <c r="E175" s="66">
        <v>500000</v>
      </c>
    </row>
    <row r="176" spans="1:5" ht="12.75">
      <c r="A176" s="3"/>
      <c r="B176" s="3"/>
      <c r="C176" s="25" t="s">
        <v>132</v>
      </c>
      <c r="D176" s="14" t="s">
        <v>302</v>
      </c>
      <c r="E176" s="66">
        <v>1325208</v>
      </c>
    </row>
    <row r="177" spans="1:5" ht="12.75">
      <c r="A177" s="3"/>
      <c r="B177" s="3"/>
      <c r="C177" s="25"/>
      <c r="D177" s="14" t="s">
        <v>133</v>
      </c>
      <c r="E177" s="66"/>
    </row>
    <row r="178" spans="1:5" ht="12.75">
      <c r="A178" s="3"/>
      <c r="B178" s="3"/>
      <c r="C178" s="25" t="s">
        <v>221</v>
      </c>
      <c r="D178" s="14" t="s">
        <v>222</v>
      </c>
      <c r="E178" s="66">
        <v>1450000</v>
      </c>
    </row>
    <row r="179" spans="1:5" ht="12.75">
      <c r="A179" s="3"/>
      <c r="B179" s="3"/>
      <c r="C179" s="25"/>
      <c r="D179" s="14" t="s">
        <v>223</v>
      </c>
      <c r="E179" s="66"/>
    </row>
    <row r="180" spans="1:5" ht="12.75">
      <c r="A180" s="3"/>
      <c r="B180" s="3"/>
      <c r="C180" s="25"/>
      <c r="D180" s="14" t="s">
        <v>224</v>
      </c>
      <c r="E180" s="66"/>
    </row>
    <row r="181" spans="1:5" ht="12.75">
      <c r="A181" s="3"/>
      <c r="B181" s="3">
        <v>80153</v>
      </c>
      <c r="C181" s="25"/>
      <c r="D181" s="14" t="s">
        <v>427</v>
      </c>
      <c r="E181" s="66">
        <f>E184</f>
        <v>136876.64</v>
      </c>
    </row>
    <row r="182" spans="1:5" ht="12.75">
      <c r="A182" s="3"/>
      <c r="B182" s="3"/>
      <c r="C182" s="25"/>
      <c r="D182" s="14" t="s">
        <v>429</v>
      </c>
      <c r="E182" s="66"/>
    </row>
    <row r="183" spans="1:5" ht="12.75">
      <c r="A183" s="3"/>
      <c r="B183" s="3"/>
      <c r="C183" s="25"/>
      <c r="D183" s="14" t="s">
        <v>428</v>
      </c>
      <c r="E183" s="66"/>
    </row>
    <row r="184" spans="1:5" ht="12.75">
      <c r="A184" s="3"/>
      <c r="B184" s="3"/>
      <c r="C184" s="25" t="s">
        <v>126</v>
      </c>
      <c r="D184" s="14" t="s">
        <v>71</v>
      </c>
      <c r="E184" s="66">
        <v>136876.64</v>
      </c>
    </row>
    <row r="185" spans="1:5" ht="12.75">
      <c r="A185" s="3"/>
      <c r="B185" s="3"/>
      <c r="C185" s="25"/>
      <c r="D185" s="13" t="s">
        <v>72</v>
      </c>
      <c r="E185" s="66"/>
    </row>
    <row r="186" spans="1:5" ht="12.75">
      <c r="A186" s="16"/>
      <c r="B186" s="16"/>
      <c r="C186" s="29"/>
      <c r="D186" s="17" t="s">
        <v>73</v>
      </c>
      <c r="E186" s="67"/>
    </row>
    <row r="187" spans="1:5" s="44" customFormat="1" ht="12.75">
      <c r="A187" s="42">
        <v>851</v>
      </c>
      <c r="B187" s="42"/>
      <c r="C187" s="41"/>
      <c r="D187" s="50" t="s">
        <v>386</v>
      </c>
      <c r="E187" s="109">
        <f>E188</f>
        <v>6000</v>
      </c>
    </row>
    <row r="188" spans="1:5" ht="12.75">
      <c r="A188" s="3"/>
      <c r="B188" s="3">
        <v>85195</v>
      </c>
      <c r="C188" s="25"/>
      <c r="D188" s="14" t="s">
        <v>387</v>
      </c>
      <c r="E188" s="66">
        <f>SUM(E189:E193)</f>
        <v>6000</v>
      </c>
    </row>
    <row r="189" spans="1:5" ht="12.75">
      <c r="A189" s="3"/>
      <c r="B189" s="3"/>
      <c r="C189" s="25" t="s">
        <v>126</v>
      </c>
      <c r="D189" s="14" t="s">
        <v>71</v>
      </c>
      <c r="E189" s="66">
        <v>4000</v>
      </c>
    </row>
    <row r="190" spans="1:5" ht="12.75">
      <c r="A190" s="3"/>
      <c r="B190" s="3"/>
      <c r="C190" s="25"/>
      <c r="D190" s="13" t="s">
        <v>72</v>
      </c>
      <c r="E190" s="66"/>
    </row>
    <row r="191" spans="1:5" ht="12.75">
      <c r="A191" s="3"/>
      <c r="B191" s="3"/>
      <c r="C191" s="25"/>
      <c r="D191" s="13" t="s">
        <v>73</v>
      </c>
      <c r="E191" s="66"/>
    </row>
    <row r="192" spans="1:5" ht="12.75">
      <c r="A192" s="3"/>
      <c r="B192" s="3"/>
      <c r="C192" s="25" t="s">
        <v>388</v>
      </c>
      <c r="D192" s="14" t="s">
        <v>346</v>
      </c>
      <c r="E192" s="66">
        <v>2000</v>
      </c>
    </row>
    <row r="193" spans="1:5" ht="12.75">
      <c r="A193" s="3"/>
      <c r="B193" s="3"/>
      <c r="C193" s="25"/>
      <c r="D193" s="14" t="s">
        <v>389</v>
      </c>
      <c r="E193" s="66"/>
    </row>
    <row r="194" spans="1:5" ht="12.75">
      <c r="A194" s="16"/>
      <c r="B194" s="16"/>
      <c r="C194" s="29"/>
      <c r="D194" s="33" t="s">
        <v>390</v>
      </c>
      <c r="E194" s="67"/>
    </row>
    <row r="195" spans="1:5" ht="12.75">
      <c r="A195" s="45">
        <v>852</v>
      </c>
      <c r="B195" s="45"/>
      <c r="C195" s="52"/>
      <c r="D195" s="110" t="s">
        <v>128</v>
      </c>
      <c r="E195" s="109">
        <f>E212+E229+E196+E207+E226+E235+E222+E251+E244+E247+E203</f>
        <v>7912530.75</v>
      </c>
    </row>
    <row r="196" spans="1:5" s="54" customFormat="1" ht="12.75">
      <c r="A196" s="55"/>
      <c r="B196" s="55">
        <v>85203</v>
      </c>
      <c r="C196" s="102"/>
      <c r="D196" s="112" t="s">
        <v>96</v>
      </c>
      <c r="E196" s="64">
        <f>SUM(E197:E202)</f>
        <v>465660</v>
      </c>
    </row>
    <row r="197" spans="3:5" ht="12.75">
      <c r="C197" s="26" t="s">
        <v>126</v>
      </c>
      <c r="D197" s="11" t="s">
        <v>71</v>
      </c>
      <c r="E197" s="66">
        <v>465600</v>
      </c>
    </row>
    <row r="198" spans="4:5" ht="12.75">
      <c r="D198" s="11" t="s">
        <v>72</v>
      </c>
      <c r="E198" s="66"/>
    </row>
    <row r="199" spans="4:5" ht="12.75">
      <c r="D199" s="11" t="s">
        <v>73</v>
      </c>
      <c r="E199" s="66"/>
    </row>
    <row r="200" spans="3:5" ht="12.75">
      <c r="C200" s="25" t="s">
        <v>135</v>
      </c>
      <c r="D200" s="14" t="s">
        <v>136</v>
      </c>
      <c r="E200" s="66">
        <v>60</v>
      </c>
    </row>
    <row r="201" spans="1:5" ht="12.75">
      <c r="A201" s="3"/>
      <c r="B201" s="3"/>
      <c r="C201" s="25"/>
      <c r="D201" s="14" t="s">
        <v>197</v>
      </c>
      <c r="E201" s="66"/>
    </row>
    <row r="202" spans="1:5" ht="12.75">
      <c r="A202" s="3"/>
      <c r="B202" s="3"/>
      <c r="C202" s="25"/>
      <c r="D202" s="14" t="s">
        <v>137</v>
      </c>
      <c r="E202" s="66"/>
    </row>
    <row r="203" spans="1:5" ht="12.75">
      <c r="A203" s="3"/>
      <c r="B203" s="93" t="s">
        <v>273</v>
      </c>
      <c r="C203" s="94"/>
      <c r="D203" s="114" t="s">
        <v>274</v>
      </c>
      <c r="E203" s="66">
        <f>E204</f>
        <v>30820</v>
      </c>
    </row>
    <row r="204" spans="1:5" ht="12.75">
      <c r="A204" s="3"/>
      <c r="B204" s="3"/>
      <c r="C204" s="25" t="s">
        <v>393</v>
      </c>
      <c r="D204" s="14" t="s">
        <v>394</v>
      </c>
      <c r="E204" s="66">
        <v>30820</v>
      </c>
    </row>
    <row r="205" spans="1:5" ht="12.75">
      <c r="A205" s="3"/>
      <c r="B205" s="3"/>
      <c r="C205" s="25"/>
      <c r="D205" s="14" t="s">
        <v>395</v>
      </c>
      <c r="E205" s="66"/>
    </row>
    <row r="206" spans="1:5" ht="12.75">
      <c r="A206" s="3"/>
      <c r="B206" s="3"/>
      <c r="C206" s="25"/>
      <c r="D206" s="14" t="s">
        <v>396</v>
      </c>
      <c r="E206" s="66"/>
    </row>
    <row r="207" spans="2:5" s="54" customFormat="1" ht="12" customHeight="1">
      <c r="B207" s="55">
        <v>85213</v>
      </c>
      <c r="C207" s="102"/>
      <c r="D207" s="112" t="s">
        <v>81</v>
      </c>
      <c r="E207" s="64">
        <f>SUM(E210:E211)</f>
        <v>66000</v>
      </c>
    </row>
    <row r="208" spans="1:5" ht="12.75">
      <c r="A208"/>
      <c r="D208" s="11" t="s">
        <v>319</v>
      </c>
      <c r="E208" s="66"/>
    </row>
    <row r="209" spans="1:5" ht="12.75">
      <c r="A209"/>
      <c r="D209" s="11" t="s">
        <v>320</v>
      </c>
      <c r="E209" s="66"/>
    </row>
    <row r="210" spans="3:5" ht="12.75">
      <c r="C210" s="25" t="s">
        <v>132</v>
      </c>
      <c r="D210" s="14" t="s">
        <v>302</v>
      </c>
      <c r="E210" s="66">
        <v>66000</v>
      </c>
    </row>
    <row r="211" spans="3:5" ht="12.75">
      <c r="C211" s="25"/>
      <c r="D211" s="14" t="s">
        <v>133</v>
      </c>
      <c r="E211" s="66"/>
    </row>
    <row r="212" spans="1:5" s="54" customFormat="1" ht="12.75">
      <c r="A212" s="94"/>
      <c r="B212" s="55">
        <v>85214</v>
      </c>
      <c r="C212" s="102"/>
      <c r="D212" s="112" t="s">
        <v>321</v>
      </c>
      <c r="E212" s="64">
        <f>SUM(E214:E221)</f>
        <v>464759.02</v>
      </c>
    </row>
    <row r="213" spans="1:5" ht="12.75">
      <c r="A213" s="3"/>
      <c r="D213" s="11" t="s">
        <v>157</v>
      </c>
      <c r="E213" s="66"/>
    </row>
    <row r="214" spans="1:5" ht="12.75">
      <c r="A214" s="3"/>
      <c r="B214" s="3"/>
      <c r="C214" s="25" t="s">
        <v>132</v>
      </c>
      <c r="D214" s="14" t="s">
        <v>302</v>
      </c>
      <c r="E214" s="66">
        <v>450000</v>
      </c>
    </row>
    <row r="215" spans="1:5" ht="12" customHeight="1">
      <c r="A215" s="3"/>
      <c r="B215" s="3"/>
      <c r="C215" s="25"/>
      <c r="D215" s="14" t="s">
        <v>133</v>
      </c>
      <c r="E215" s="66"/>
    </row>
    <row r="216" spans="1:5" ht="12" customHeight="1">
      <c r="A216" s="3"/>
      <c r="B216" s="3"/>
      <c r="C216" s="25" t="s">
        <v>458</v>
      </c>
      <c r="D216" s="14" t="s">
        <v>459</v>
      </c>
      <c r="E216" s="66">
        <v>13020</v>
      </c>
    </row>
    <row r="217" spans="1:5" ht="12" customHeight="1">
      <c r="A217" s="3"/>
      <c r="B217" s="3"/>
      <c r="C217" s="25"/>
      <c r="D217" s="14" t="s">
        <v>460</v>
      </c>
      <c r="E217" s="66"/>
    </row>
    <row r="218" spans="1:5" ht="12" customHeight="1">
      <c r="A218" s="3"/>
      <c r="B218" s="3"/>
      <c r="C218" s="25"/>
      <c r="D218" s="14" t="s">
        <v>461</v>
      </c>
      <c r="E218" s="66"/>
    </row>
    <row r="219" spans="1:5" ht="12" customHeight="1">
      <c r="A219" s="3"/>
      <c r="B219" s="3"/>
      <c r="C219" s="25"/>
      <c r="D219" s="14" t="s">
        <v>462</v>
      </c>
      <c r="E219" s="66"/>
    </row>
    <row r="220" spans="1:5" ht="12" customHeight="1">
      <c r="A220" s="3"/>
      <c r="B220" s="3"/>
      <c r="C220" s="25" t="s">
        <v>433</v>
      </c>
      <c r="D220" s="13" t="s">
        <v>434</v>
      </c>
      <c r="E220" s="66">
        <v>1739.02</v>
      </c>
    </row>
    <row r="221" spans="1:5" ht="12" customHeight="1">
      <c r="A221" s="3"/>
      <c r="B221" s="3"/>
      <c r="C221" s="25"/>
      <c r="D221" s="36" t="s">
        <v>435</v>
      </c>
      <c r="E221" s="66"/>
    </row>
    <row r="222" spans="1:5" s="54" customFormat="1" ht="12.75">
      <c r="A222" s="94"/>
      <c r="B222" s="94">
        <v>85215</v>
      </c>
      <c r="C222" s="93"/>
      <c r="D222" s="113" t="s">
        <v>372</v>
      </c>
      <c r="E222" s="64">
        <f>E223</f>
        <v>1400</v>
      </c>
    </row>
    <row r="223" spans="1:5" ht="12.75">
      <c r="A223" s="3"/>
      <c r="B223" s="3"/>
      <c r="C223" s="26" t="s">
        <v>126</v>
      </c>
      <c r="D223" s="11" t="s">
        <v>71</v>
      </c>
      <c r="E223" s="66">
        <v>1400</v>
      </c>
    </row>
    <row r="224" spans="1:5" ht="12.75">
      <c r="A224" s="3"/>
      <c r="B224" s="3"/>
      <c r="D224" s="11" t="s">
        <v>72</v>
      </c>
      <c r="E224" s="66"/>
    </row>
    <row r="225" spans="1:5" ht="12.75">
      <c r="A225" s="3"/>
      <c r="B225" s="3"/>
      <c r="D225" s="11" t="s">
        <v>73</v>
      </c>
      <c r="E225" s="66"/>
    </row>
    <row r="226" spans="1:5" s="54" customFormat="1" ht="12.75">
      <c r="A226" s="94"/>
      <c r="B226" s="94">
        <v>85216</v>
      </c>
      <c r="C226" s="93"/>
      <c r="D226" s="113" t="s">
        <v>194</v>
      </c>
      <c r="E226" s="64">
        <f>SUM(E227:E228)</f>
        <v>760000</v>
      </c>
    </row>
    <row r="227" spans="1:5" ht="12.75">
      <c r="A227" s="3"/>
      <c r="B227" s="3"/>
      <c r="C227" s="25" t="s">
        <v>132</v>
      </c>
      <c r="D227" s="14" t="s">
        <v>302</v>
      </c>
      <c r="E227" s="66">
        <v>760000</v>
      </c>
    </row>
    <row r="228" spans="1:5" ht="12.75">
      <c r="A228" s="3"/>
      <c r="B228" s="3"/>
      <c r="C228" s="25"/>
      <c r="D228" s="14" t="s">
        <v>133</v>
      </c>
      <c r="E228" s="66"/>
    </row>
    <row r="229" spans="1:5" s="54" customFormat="1" ht="12.75">
      <c r="A229" s="94"/>
      <c r="B229" s="94">
        <v>85219</v>
      </c>
      <c r="C229" s="93"/>
      <c r="D229" s="113" t="s">
        <v>43</v>
      </c>
      <c r="E229" s="64">
        <f>SUM(E230:E233)</f>
        <v>263018</v>
      </c>
    </row>
    <row r="230" spans="1:5" ht="12.75">
      <c r="A230" s="3"/>
      <c r="B230" s="3"/>
      <c r="C230" s="26" t="s">
        <v>126</v>
      </c>
      <c r="D230" s="11" t="s">
        <v>71</v>
      </c>
      <c r="E230" s="66">
        <v>15225</v>
      </c>
    </row>
    <row r="231" spans="1:5" ht="12.75">
      <c r="A231" s="3"/>
      <c r="B231" s="3"/>
      <c r="D231" s="11" t="s">
        <v>72</v>
      </c>
      <c r="E231" s="66"/>
    </row>
    <row r="232" spans="1:5" ht="12.75">
      <c r="A232" s="3"/>
      <c r="B232" s="3"/>
      <c r="D232" s="11" t="s">
        <v>73</v>
      </c>
      <c r="E232" s="66"/>
    </row>
    <row r="233" spans="1:5" ht="12.75">
      <c r="A233" s="3"/>
      <c r="B233" s="3"/>
      <c r="C233" s="25" t="s">
        <v>132</v>
      </c>
      <c r="D233" s="14" t="s">
        <v>302</v>
      </c>
      <c r="E233" s="66">
        <v>247793</v>
      </c>
    </row>
    <row r="234" spans="1:5" ht="12.75">
      <c r="A234" s="3"/>
      <c r="B234" s="3"/>
      <c r="C234" s="25"/>
      <c r="D234" s="14" t="s">
        <v>133</v>
      </c>
      <c r="E234" s="66"/>
    </row>
    <row r="235" spans="1:5" s="54" customFormat="1" ht="12.75">
      <c r="A235" s="94"/>
      <c r="B235" s="94">
        <v>85228</v>
      </c>
      <c r="C235" s="93"/>
      <c r="D235" s="113" t="s">
        <v>209</v>
      </c>
      <c r="E235" s="64">
        <f>SUM(E236:E242)</f>
        <v>319550</v>
      </c>
    </row>
    <row r="236" spans="1:5" s="54" customFormat="1" ht="12.75">
      <c r="A236" s="94"/>
      <c r="B236" s="94"/>
      <c r="C236" s="25" t="s">
        <v>295</v>
      </c>
      <c r="D236" s="14" t="s">
        <v>300</v>
      </c>
      <c r="E236" s="64">
        <v>4050</v>
      </c>
    </row>
    <row r="237" spans="1:5" s="54" customFormat="1" ht="12.75">
      <c r="A237" s="94"/>
      <c r="B237" s="94"/>
      <c r="C237" s="25"/>
      <c r="D237" s="14" t="s">
        <v>301</v>
      </c>
      <c r="E237" s="64"/>
    </row>
    <row r="238" spans="1:5" ht="12.75">
      <c r="A238" s="3"/>
      <c r="B238" s="3"/>
      <c r="C238" s="26" t="s">
        <v>126</v>
      </c>
      <c r="D238" s="11" t="s">
        <v>71</v>
      </c>
      <c r="E238" s="66">
        <v>315000</v>
      </c>
    </row>
    <row r="239" spans="1:5" ht="12.75">
      <c r="A239" s="3"/>
      <c r="B239" s="3"/>
      <c r="C239" s="25"/>
      <c r="D239" s="14" t="s">
        <v>72</v>
      </c>
      <c r="E239" s="66"/>
    </row>
    <row r="240" spans="1:5" ht="12.75">
      <c r="A240" s="3"/>
      <c r="B240" s="3"/>
      <c r="C240" s="25"/>
      <c r="D240" s="14" t="s">
        <v>73</v>
      </c>
      <c r="E240" s="66"/>
    </row>
    <row r="241" spans="1:5" ht="12.75">
      <c r="A241" s="3"/>
      <c r="B241" s="3"/>
      <c r="C241" s="25" t="s">
        <v>135</v>
      </c>
      <c r="D241" s="14" t="s">
        <v>136</v>
      </c>
      <c r="E241" s="66">
        <v>500</v>
      </c>
    </row>
    <row r="242" spans="1:5" ht="12.75">
      <c r="A242" s="3"/>
      <c r="B242" s="3"/>
      <c r="C242" s="25"/>
      <c r="D242" s="14" t="s">
        <v>197</v>
      </c>
      <c r="E242" s="66"/>
    </row>
    <row r="243" spans="1:5" ht="12.75">
      <c r="A243" s="3"/>
      <c r="B243" s="3"/>
      <c r="C243" s="25"/>
      <c r="D243" s="14" t="s">
        <v>137</v>
      </c>
      <c r="E243" s="66"/>
    </row>
    <row r="244" spans="1:5" ht="12.75">
      <c r="A244" s="3"/>
      <c r="B244" s="3">
        <v>85230</v>
      </c>
      <c r="C244" s="25"/>
      <c r="D244" s="14" t="s">
        <v>293</v>
      </c>
      <c r="E244" s="66">
        <f>E245</f>
        <v>200000</v>
      </c>
    </row>
    <row r="245" spans="1:5" ht="12.75">
      <c r="A245" s="3"/>
      <c r="B245" s="3"/>
      <c r="C245" s="25" t="s">
        <v>132</v>
      </c>
      <c r="D245" s="14" t="s">
        <v>302</v>
      </c>
      <c r="E245" s="66">
        <v>200000</v>
      </c>
    </row>
    <row r="246" spans="1:5" ht="12.75">
      <c r="A246" s="3"/>
      <c r="B246" s="3"/>
      <c r="C246" s="25"/>
      <c r="D246" s="14" t="s">
        <v>133</v>
      </c>
      <c r="E246" s="66"/>
    </row>
    <row r="247" spans="1:5" ht="12.75">
      <c r="A247" s="3"/>
      <c r="B247" s="3">
        <v>85278</v>
      </c>
      <c r="C247" s="25"/>
      <c r="D247" s="14" t="s">
        <v>408</v>
      </c>
      <c r="E247" s="66">
        <f>E248</f>
        <v>71525</v>
      </c>
    </row>
    <row r="248" spans="1:5" ht="12.75">
      <c r="A248" s="3"/>
      <c r="B248" s="3"/>
      <c r="C248" s="26" t="s">
        <v>126</v>
      </c>
      <c r="D248" s="11" t="s">
        <v>71</v>
      </c>
      <c r="E248" s="66">
        <v>71525</v>
      </c>
    </row>
    <row r="249" spans="1:5" ht="12.75">
      <c r="A249" s="3"/>
      <c r="B249" s="3"/>
      <c r="C249" s="25"/>
      <c r="D249" s="14" t="s">
        <v>72</v>
      </c>
      <c r="E249" s="66"/>
    </row>
    <row r="250" spans="1:5" ht="12.75">
      <c r="A250" s="3"/>
      <c r="B250" s="3"/>
      <c r="C250" s="25"/>
      <c r="D250" s="14" t="s">
        <v>73</v>
      </c>
      <c r="E250" s="66"/>
    </row>
    <row r="251" spans="1:5" s="54" customFormat="1" ht="12.75">
      <c r="A251" s="94"/>
      <c r="B251" s="94">
        <v>85295</v>
      </c>
      <c r="C251" s="93"/>
      <c r="D251" s="113" t="s">
        <v>387</v>
      </c>
      <c r="E251" s="64">
        <f>SUM(E252:E259)</f>
        <v>5269798.73</v>
      </c>
    </row>
    <row r="252" spans="1:5" s="54" customFormat="1" ht="12.75">
      <c r="A252" s="94"/>
      <c r="B252" s="94"/>
      <c r="C252" s="26" t="s">
        <v>126</v>
      </c>
      <c r="D252" s="11" t="s">
        <v>71</v>
      </c>
      <c r="E252" s="64">
        <v>1567798.73</v>
      </c>
    </row>
    <row r="253" spans="1:5" s="54" customFormat="1" ht="12.75">
      <c r="A253" s="94"/>
      <c r="B253" s="94"/>
      <c r="C253" s="26"/>
      <c r="D253" s="11" t="s">
        <v>72</v>
      </c>
      <c r="E253" s="64"/>
    </row>
    <row r="254" spans="1:5" s="54" customFormat="1" ht="12.75">
      <c r="A254" s="94"/>
      <c r="B254" s="94"/>
      <c r="C254" s="26"/>
      <c r="D254" s="11" t="s">
        <v>73</v>
      </c>
      <c r="E254" s="64"/>
    </row>
    <row r="255" spans="1:5" ht="12.75">
      <c r="A255" s="3"/>
      <c r="B255" s="3"/>
      <c r="C255" s="25" t="s">
        <v>388</v>
      </c>
      <c r="D255" s="14" t="s">
        <v>346</v>
      </c>
      <c r="E255" s="66">
        <v>3702000</v>
      </c>
    </row>
    <row r="256" spans="1:5" ht="12.75">
      <c r="A256" s="3"/>
      <c r="B256" s="3"/>
      <c r="C256" s="25"/>
      <c r="D256" s="14" t="s">
        <v>389</v>
      </c>
      <c r="E256" s="66"/>
    </row>
    <row r="257" spans="1:5" ht="12.75">
      <c r="A257" s="3"/>
      <c r="B257" s="3"/>
      <c r="C257" s="25"/>
      <c r="D257" s="14" t="s">
        <v>390</v>
      </c>
      <c r="E257" s="66"/>
    </row>
    <row r="258" spans="1:5" ht="12.75">
      <c r="A258" s="3"/>
      <c r="B258" s="3"/>
      <c r="C258" s="25" t="s">
        <v>398</v>
      </c>
      <c r="D258" s="14" t="s">
        <v>399</v>
      </c>
      <c r="E258" s="66">
        <v>0</v>
      </c>
    </row>
    <row r="259" spans="1:5" ht="12.75">
      <c r="A259" s="3"/>
      <c r="B259" s="3"/>
      <c r="C259" s="25"/>
      <c r="D259" s="14" t="s">
        <v>400</v>
      </c>
      <c r="E259" s="66"/>
    </row>
    <row r="260" spans="1:5" ht="12.75">
      <c r="A260" s="16"/>
      <c r="B260" s="16"/>
      <c r="C260" s="29"/>
      <c r="D260" s="33" t="s">
        <v>401</v>
      </c>
      <c r="E260" s="67"/>
    </row>
    <row r="261" spans="1:5" s="44" customFormat="1" ht="12.75">
      <c r="A261" s="42">
        <v>853</v>
      </c>
      <c r="B261" s="42"/>
      <c r="C261" s="41"/>
      <c r="D261" s="50" t="s">
        <v>412</v>
      </c>
      <c r="E261" s="109">
        <f>E262</f>
        <v>2062044</v>
      </c>
    </row>
    <row r="262" spans="1:5" ht="12.75">
      <c r="A262" s="3"/>
      <c r="B262" s="3">
        <v>85395</v>
      </c>
      <c r="C262" s="25"/>
      <c r="D262" s="14" t="s">
        <v>387</v>
      </c>
      <c r="E262" s="66">
        <f>SUM(E263:E266)</f>
        <v>2062044</v>
      </c>
    </row>
    <row r="263" spans="1:5" ht="12.75">
      <c r="A263" s="3"/>
      <c r="B263" s="3"/>
      <c r="C263" s="25" t="s">
        <v>112</v>
      </c>
      <c r="D263" s="14" t="s">
        <v>80</v>
      </c>
      <c r="E263" s="66">
        <v>0</v>
      </c>
    </row>
    <row r="264" spans="1:5" ht="12.75">
      <c r="A264" s="3"/>
      <c r="B264" s="3"/>
      <c r="C264" s="25" t="s">
        <v>433</v>
      </c>
      <c r="D264" s="13" t="s">
        <v>434</v>
      </c>
      <c r="E264" s="66">
        <v>2062044</v>
      </c>
    </row>
    <row r="265" spans="1:5" ht="12.75">
      <c r="A265" s="3"/>
      <c r="B265" s="3"/>
      <c r="C265" s="25"/>
      <c r="D265" s="36" t="s">
        <v>435</v>
      </c>
      <c r="E265" s="66"/>
    </row>
    <row r="266" spans="1:5" ht="12.75">
      <c r="A266" s="3"/>
      <c r="B266" s="3"/>
      <c r="C266" s="25" t="s">
        <v>398</v>
      </c>
      <c r="D266" s="14" t="s">
        <v>399</v>
      </c>
      <c r="E266" s="66">
        <v>0</v>
      </c>
    </row>
    <row r="267" spans="1:5" ht="12.75">
      <c r="A267" s="3"/>
      <c r="B267" s="3"/>
      <c r="C267" s="25"/>
      <c r="D267" s="14" t="s">
        <v>400</v>
      </c>
      <c r="E267" s="66"/>
    </row>
    <row r="268" spans="1:5" ht="12.75">
      <c r="A268" s="16"/>
      <c r="B268" s="16"/>
      <c r="C268" s="29"/>
      <c r="D268" s="33" t="s">
        <v>401</v>
      </c>
      <c r="E268" s="67"/>
    </row>
    <row r="269" spans="1:5" s="44" customFormat="1" ht="12.75">
      <c r="A269" s="42">
        <v>854</v>
      </c>
      <c r="B269" s="42"/>
      <c r="C269" s="41"/>
      <c r="D269" s="50" t="s">
        <v>386</v>
      </c>
      <c r="E269" s="109">
        <f>E270</f>
        <v>23600</v>
      </c>
    </row>
    <row r="270" spans="1:5" ht="12.75">
      <c r="A270" s="3"/>
      <c r="B270" s="3">
        <v>85415</v>
      </c>
      <c r="C270" s="25"/>
      <c r="D270" s="14" t="s">
        <v>289</v>
      </c>
      <c r="E270" s="66">
        <f>SUM(E271:E273)</f>
        <v>23600</v>
      </c>
    </row>
    <row r="271" spans="1:5" ht="12.75">
      <c r="A271" s="3"/>
      <c r="B271" s="3"/>
      <c r="C271" s="25" t="s">
        <v>132</v>
      </c>
      <c r="D271" s="14" t="s">
        <v>302</v>
      </c>
      <c r="E271" s="66">
        <v>21600</v>
      </c>
    </row>
    <row r="272" spans="1:5" ht="12.75">
      <c r="A272" s="3"/>
      <c r="B272" s="3"/>
      <c r="C272" s="25"/>
      <c r="D272" s="14" t="s">
        <v>133</v>
      </c>
      <c r="E272" s="66"/>
    </row>
    <row r="273" spans="1:5" ht="12.75">
      <c r="A273" s="3"/>
      <c r="B273" s="3"/>
      <c r="C273" s="25" t="s">
        <v>433</v>
      </c>
      <c r="D273" s="13" t="s">
        <v>434</v>
      </c>
      <c r="E273" s="66">
        <v>2000</v>
      </c>
    </row>
    <row r="274" spans="1:5" ht="12.75">
      <c r="A274" s="16"/>
      <c r="B274" s="16"/>
      <c r="C274" s="29"/>
      <c r="D274" s="117" t="s">
        <v>435</v>
      </c>
      <c r="E274" s="67"/>
    </row>
    <row r="275" spans="1:5" ht="12.75">
      <c r="A275" s="42">
        <v>855</v>
      </c>
      <c r="B275" s="42"/>
      <c r="C275" s="41"/>
      <c r="D275" s="50" t="s">
        <v>283</v>
      </c>
      <c r="E275" s="109">
        <f>E276+E290+I303+E317+E325+E313</f>
        <v>19668883</v>
      </c>
    </row>
    <row r="276" spans="1:5" s="54" customFormat="1" ht="12.75">
      <c r="A276" s="94"/>
      <c r="B276" s="55">
        <v>85501</v>
      </c>
      <c r="C276" s="93"/>
      <c r="D276" s="101" t="s">
        <v>276</v>
      </c>
      <c r="E276" s="64">
        <f>SUM(E277:E286)</f>
        <v>10137159</v>
      </c>
    </row>
    <row r="277" spans="1:5" ht="12.75">
      <c r="A277" s="3"/>
      <c r="C277" s="26" t="s">
        <v>196</v>
      </c>
      <c r="D277" s="11" t="s">
        <v>256</v>
      </c>
      <c r="E277" s="66">
        <v>5100</v>
      </c>
    </row>
    <row r="278" spans="1:5" ht="12.75">
      <c r="A278" s="3"/>
      <c r="D278" s="11" t="s">
        <v>255</v>
      </c>
      <c r="E278" s="66"/>
    </row>
    <row r="279" spans="1:5" ht="12.75">
      <c r="A279" s="3"/>
      <c r="D279" s="11" t="s">
        <v>201</v>
      </c>
      <c r="E279" s="66"/>
    </row>
    <row r="280" spans="1:5" ht="12.75">
      <c r="A280" s="3"/>
      <c r="D280" s="11" t="s">
        <v>202</v>
      </c>
      <c r="E280" s="66"/>
    </row>
    <row r="281" spans="1:5" ht="12.75">
      <c r="A281" s="3"/>
      <c r="B281" s="3"/>
      <c r="C281" s="25" t="s">
        <v>277</v>
      </c>
      <c r="D281" s="101" t="s">
        <v>278</v>
      </c>
      <c r="E281" s="66">
        <v>10102159</v>
      </c>
    </row>
    <row r="282" spans="1:5" ht="12.75">
      <c r="A282" s="3"/>
      <c r="B282" s="3"/>
      <c r="C282" s="93"/>
      <c r="D282" s="101" t="s">
        <v>279</v>
      </c>
      <c r="E282" s="66"/>
    </row>
    <row r="283" spans="1:5" ht="12.75">
      <c r="A283" s="3"/>
      <c r="B283" s="3"/>
      <c r="C283" s="93"/>
      <c r="D283" s="101" t="s">
        <v>280</v>
      </c>
      <c r="E283" s="66"/>
    </row>
    <row r="284" spans="1:5" ht="12.75">
      <c r="A284" s="3"/>
      <c r="B284" s="3"/>
      <c r="C284" s="93"/>
      <c r="D284" s="101" t="s">
        <v>282</v>
      </c>
      <c r="E284" s="66"/>
    </row>
    <row r="285" spans="1:5" ht="12.75">
      <c r="A285" s="3"/>
      <c r="B285" s="3"/>
      <c r="C285" s="25"/>
      <c r="D285" s="14" t="s">
        <v>281</v>
      </c>
      <c r="E285" s="66"/>
    </row>
    <row r="286" spans="1:5" ht="12.75">
      <c r="A286" s="3"/>
      <c r="B286" s="3"/>
      <c r="C286" s="25" t="s">
        <v>198</v>
      </c>
      <c r="D286" s="14" t="s">
        <v>342</v>
      </c>
      <c r="E286" s="66">
        <v>29900</v>
      </c>
    </row>
    <row r="287" spans="1:5" ht="12.75">
      <c r="A287" s="3"/>
      <c r="B287" s="3"/>
      <c r="C287" s="25"/>
      <c r="D287" s="14" t="s">
        <v>343</v>
      </c>
      <c r="E287" s="66"/>
    </row>
    <row r="288" spans="1:5" ht="12.75">
      <c r="A288" s="3"/>
      <c r="B288" s="3"/>
      <c r="C288" s="25"/>
      <c r="D288" s="14" t="s">
        <v>344</v>
      </c>
      <c r="E288" s="66"/>
    </row>
    <row r="289" spans="1:5" ht="12.75">
      <c r="A289" s="3"/>
      <c r="B289" s="3"/>
      <c r="C289" s="25"/>
      <c r="D289" s="14" t="s">
        <v>345</v>
      </c>
      <c r="E289" s="66"/>
    </row>
    <row r="290" spans="1:5" s="54" customFormat="1" ht="12.75">
      <c r="A290" s="94"/>
      <c r="B290" s="94">
        <v>85502</v>
      </c>
      <c r="C290" s="93"/>
      <c r="D290" s="112" t="s">
        <v>185</v>
      </c>
      <c r="E290" s="64">
        <f>SUM(E293:E309)</f>
        <v>9316390</v>
      </c>
    </row>
    <row r="291" spans="1:5" ht="12.75">
      <c r="A291" s="3"/>
      <c r="B291" s="3"/>
      <c r="C291" s="25"/>
      <c r="D291" s="11" t="s">
        <v>186</v>
      </c>
      <c r="E291" s="66"/>
    </row>
    <row r="292" spans="1:5" ht="12.75">
      <c r="A292" s="3"/>
      <c r="B292" s="3"/>
      <c r="C292" s="25"/>
      <c r="D292" s="11" t="s">
        <v>187</v>
      </c>
      <c r="E292" s="66"/>
    </row>
    <row r="293" spans="1:5" ht="12.75">
      <c r="A293" s="3"/>
      <c r="B293" s="3"/>
      <c r="C293" s="26" t="s">
        <v>196</v>
      </c>
      <c r="D293" s="11" t="s">
        <v>256</v>
      </c>
      <c r="E293" s="66">
        <v>15000</v>
      </c>
    </row>
    <row r="294" spans="1:5" ht="12.75">
      <c r="A294" s="3"/>
      <c r="B294" s="3"/>
      <c r="D294" s="11" t="s">
        <v>255</v>
      </c>
      <c r="E294" s="66"/>
    </row>
    <row r="295" spans="1:5" ht="12.75">
      <c r="A295" s="3"/>
      <c r="B295" s="3"/>
      <c r="D295" s="11" t="s">
        <v>201</v>
      </c>
      <c r="E295" s="66"/>
    </row>
    <row r="296" spans="1:5" ht="12.75">
      <c r="A296" s="3"/>
      <c r="B296" s="3"/>
      <c r="D296" s="11" t="s">
        <v>202</v>
      </c>
      <c r="E296" s="66"/>
    </row>
    <row r="297" spans="1:5" ht="12.75">
      <c r="A297" s="3"/>
      <c r="B297" s="3"/>
      <c r="C297" s="25" t="s">
        <v>112</v>
      </c>
      <c r="D297" s="14" t="s">
        <v>80</v>
      </c>
      <c r="E297" s="66">
        <v>0</v>
      </c>
    </row>
    <row r="298" spans="1:5" ht="12.75">
      <c r="A298" s="3"/>
      <c r="B298" s="3"/>
      <c r="C298" s="26" t="s">
        <v>126</v>
      </c>
      <c r="D298" s="11" t="s">
        <v>71</v>
      </c>
      <c r="E298" s="66">
        <v>9020240</v>
      </c>
    </row>
    <row r="299" spans="1:5" ht="12.75">
      <c r="A299" s="3"/>
      <c r="B299" s="3"/>
      <c r="D299" s="11" t="s">
        <v>72</v>
      </c>
      <c r="E299" s="66"/>
    </row>
    <row r="300" spans="1:5" ht="12.75">
      <c r="A300" s="3"/>
      <c r="B300" s="3"/>
      <c r="D300" s="11" t="s">
        <v>73</v>
      </c>
      <c r="E300" s="66"/>
    </row>
    <row r="301" spans="1:5" ht="12.75">
      <c r="A301" s="3"/>
      <c r="B301" s="3"/>
      <c r="C301" s="25" t="s">
        <v>433</v>
      </c>
      <c r="D301" s="13" t="s">
        <v>434</v>
      </c>
      <c r="E301" s="66">
        <v>133150</v>
      </c>
    </row>
    <row r="302" spans="1:5" ht="12.75">
      <c r="A302" s="3"/>
      <c r="B302" s="3"/>
      <c r="C302" s="25"/>
      <c r="D302" s="36" t="s">
        <v>435</v>
      </c>
      <c r="E302" s="66"/>
    </row>
    <row r="303" spans="1:5" ht="12.75">
      <c r="A303" s="3"/>
      <c r="B303" s="3"/>
      <c r="C303" s="25" t="s">
        <v>135</v>
      </c>
      <c r="D303" s="14" t="s">
        <v>136</v>
      </c>
      <c r="E303" s="66">
        <v>100000</v>
      </c>
    </row>
    <row r="304" spans="1:5" ht="12.75">
      <c r="A304" s="3"/>
      <c r="B304" s="3"/>
      <c r="C304" s="25"/>
      <c r="D304" s="14" t="s">
        <v>197</v>
      </c>
      <c r="E304" s="66"/>
    </row>
    <row r="305" spans="1:5" ht="12.75">
      <c r="A305" s="3"/>
      <c r="B305" s="3"/>
      <c r="C305" s="25"/>
      <c r="D305" s="14" t="s">
        <v>137</v>
      </c>
      <c r="E305" s="66"/>
    </row>
    <row r="306" spans="1:5" ht="12.75">
      <c r="A306" s="3"/>
      <c r="B306" s="3"/>
      <c r="C306" s="25" t="s">
        <v>398</v>
      </c>
      <c r="D306" s="14" t="s">
        <v>399</v>
      </c>
      <c r="E306" s="66">
        <v>0</v>
      </c>
    </row>
    <row r="307" spans="1:5" ht="12.75">
      <c r="A307" s="3"/>
      <c r="B307" s="3"/>
      <c r="C307" s="25"/>
      <c r="D307" s="14" t="s">
        <v>400</v>
      </c>
      <c r="E307" s="66"/>
    </row>
    <row r="308" spans="1:5" ht="12.75">
      <c r="A308" s="3"/>
      <c r="B308" s="3"/>
      <c r="C308" s="25"/>
      <c r="D308" s="14" t="s">
        <v>401</v>
      </c>
      <c r="E308" s="66"/>
    </row>
    <row r="309" spans="1:5" ht="12.75">
      <c r="A309" s="3"/>
      <c r="B309" s="3"/>
      <c r="C309" s="25" t="s">
        <v>198</v>
      </c>
      <c r="D309" s="14" t="s">
        <v>203</v>
      </c>
      <c r="E309" s="66">
        <v>48000</v>
      </c>
    </row>
    <row r="310" spans="1:5" ht="12.75">
      <c r="A310" s="3"/>
      <c r="B310" s="3"/>
      <c r="C310" s="25"/>
      <c r="D310" s="14" t="s">
        <v>204</v>
      </c>
      <c r="E310" s="66"/>
    </row>
    <row r="311" spans="1:5" ht="12.75">
      <c r="A311" s="3"/>
      <c r="B311" s="3"/>
      <c r="C311" s="25"/>
      <c r="D311" s="14" t="s">
        <v>314</v>
      </c>
      <c r="E311" s="66"/>
    </row>
    <row r="312" spans="1:5" ht="12.75">
      <c r="A312" s="3"/>
      <c r="B312" s="3"/>
      <c r="C312" s="25"/>
      <c r="D312" s="14" t="s">
        <v>307</v>
      </c>
      <c r="E312" s="66"/>
    </row>
    <row r="313" spans="1:5" ht="12.75">
      <c r="A313" s="3"/>
      <c r="B313" s="3">
        <v>85503</v>
      </c>
      <c r="C313" s="25"/>
      <c r="D313" s="14" t="s">
        <v>291</v>
      </c>
      <c r="E313" s="66">
        <f>E314</f>
        <v>1150</v>
      </c>
    </row>
    <row r="314" spans="1:5" ht="12.75">
      <c r="A314" s="3"/>
      <c r="B314" s="3"/>
      <c r="C314" s="26" t="s">
        <v>126</v>
      </c>
      <c r="D314" s="11" t="s">
        <v>71</v>
      </c>
      <c r="E314" s="66">
        <v>1150</v>
      </c>
    </row>
    <row r="315" spans="1:5" ht="12.75">
      <c r="A315" s="3"/>
      <c r="B315" s="3"/>
      <c r="D315" s="11" t="s">
        <v>72</v>
      </c>
      <c r="E315" s="66"/>
    </row>
    <row r="316" spans="1:5" ht="12.75">
      <c r="A316" s="3"/>
      <c r="B316" s="3"/>
      <c r="D316" s="11" t="s">
        <v>73</v>
      </c>
      <c r="E316" s="66"/>
    </row>
    <row r="317" spans="1:5" s="54" customFormat="1" ht="12.75">
      <c r="A317" s="94"/>
      <c r="B317" s="94">
        <v>85513</v>
      </c>
      <c r="C317" s="93"/>
      <c r="D317" s="113" t="s">
        <v>309</v>
      </c>
      <c r="E317" s="64">
        <f>E322</f>
        <v>141184</v>
      </c>
    </row>
    <row r="318" spans="1:5" ht="12.75">
      <c r="A318" s="3"/>
      <c r="B318" s="3"/>
      <c r="C318" s="25"/>
      <c r="D318" s="14" t="s">
        <v>310</v>
      </c>
      <c r="E318" s="66"/>
    </row>
    <row r="319" spans="1:5" ht="12.75">
      <c r="A319" s="3"/>
      <c r="B319" s="3"/>
      <c r="C319" s="25"/>
      <c r="D319" s="14" t="s">
        <v>311</v>
      </c>
      <c r="E319" s="66"/>
    </row>
    <row r="320" spans="1:5" ht="12.75">
      <c r="A320" s="3"/>
      <c r="B320" s="3"/>
      <c r="C320" s="25"/>
      <c r="D320" s="14" t="s">
        <v>312</v>
      </c>
      <c r="E320" s="66"/>
    </row>
    <row r="321" spans="1:5" ht="12.75">
      <c r="A321" s="3"/>
      <c r="B321" s="3"/>
      <c r="C321" s="25"/>
      <c r="D321" s="14" t="s">
        <v>313</v>
      </c>
      <c r="E321" s="66"/>
    </row>
    <row r="322" spans="1:5" ht="12.75">
      <c r="A322" s="3"/>
      <c r="B322" s="3"/>
      <c r="C322" s="26" t="s">
        <v>126</v>
      </c>
      <c r="D322" s="11" t="s">
        <v>71</v>
      </c>
      <c r="E322" s="66">
        <v>141184</v>
      </c>
    </row>
    <row r="323" spans="1:5" ht="12.75">
      <c r="A323" s="3"/>
      <c r="B323" s="3"/>
      <c r="C323" s="25"/>
      <c r="D323" s="14" t="s">
        <v>72</v>
      </c>
      <c r="E323" s="66"/>
    </row>
    <row r="324" spans="1:5" ht="12.75">
      <c r="A324" s="3"/>
      <c r="B324" s="3"/>
      <c r="C324" s="25"/>
      <c r="D324" s="14" t="s">
        <v>73</v>
      </c>
      <c r="E324" s="66"/>
    </row>
    <row r="325" spans="1:5" s="54" customFormat="1" ht="12.75">
      <c r="A325" s="94"/>
      <c r="B325" s="94">
        <v>85516</v>
      </c>
      <c r="C325" s="93"/>
      <c r="D325" s="113" t="s">
        <v>323</v>
      </c>
      <c r="E325" s="64">
        <f>E326</f>
        <v>73000</v>
      </c>
    </row>
    <row r="326" spans="1:5" ht="12.75">
      <c r="A326" s="3"/>
      <c r="B326" s="3"/>
      <c r="C326" s="25" t="s">
        <v>221</v>
      </c>
      <c r="D326" s="14" t="s">
        <v>222</v>
      </c>
      <c r="E326" s="66">
        <v>73000</v>
      </c>
    </row>
    <row r="327" spans="1:5" ht="12.75">
      <c r="A327" s="3"/>
      <c r="B327" s="3"/>
      <c r="C327" s="25"/>
      <c r="D327" s="14" t="s">
        <v>223</v>
      </c>
      <c r="E327" s="66"/>
    </row>
    <row r="328" spans="1:5" ht="12.75">
      <c r="A328" s="16"/>
      <c r="B328" s="16"/>
      <c r="C328" s="29"/>
      <c r="D328" s="33" t="s">
        <v>224</v>
      </c>
      <c r="E328" s="67"/>
    </row>
    <row r="329" spans="1:5" ht="12.75">
      <c r="A329" s="3">
        <v>900</v>
      </c>
      <c r="B329" s="42"/>
      <c r="C329" s="41"/>
      <c r="D329" s="50" t="s">
        <v>199</v>
      </c>
      <c r="E329" s="109">
        <f>E357+E330+E335+E350+E360+E355+E364</f>
        <v>17591604</v>
      </c>
    </row>
    <row r="330" spans="1:5" s="54" customFormat="1" ht="12.75">
      <c r="A330" s="94"/>
      <c r="B330" s="94">
        <v>90002</v>
      </c>
      <c r="C330" s="93"/>
      <c r="D330" s="113" t="s">
        <v>257</v>
      </c>
      <c r="E330" s="64">
        <f>SUM(E331:E333)</f>
        <v>7604000</v>
      </c>
    </row>
    <row r="331" spans="1:5" ht="12.75">
      <c r="A331" s="3"/>
      <c r="B331" s="3"/>
      <c r="C331" s="31" t="s">
        <v>144</v>
      </c>
      <c r="D331" s="39" t="s">
        <v>180</v>
      </c>
      <c r="E331" s="66">
        <v>7600000</v>
      </c>
    </row>
    <row r="332" spans="1:5" ht="12.75">
      <c r="A332" s="3"/>
      <c r="B332" s="3"/>
      <c r="C332" s="25"/>
      <c r="D332" s="14" t="s">
        <v>181</v>
      </c>
      <c r="E332" s="66"/>
    </row>
    <row r="333" spans="1:5" ht="12.75">
      <c r="A333" s="3"/>
      <c r="B333" s="3"/>
      <c r="C333" s="25" t="s">
        <v>299</v>
      </c>
      <c r="D333" s="14" t="s">
        <v>300</v>
      </c>
      <c r="E333" s="66">
        <v>4000</v>
      </c>
    </row>
    <row r="334" spans="1:5" ht="12.75">
      <c r="A334" s="3"/>
      <c r="B334" s="3"/>
      <c r="C334" s="25"/>
      <c r="D334" s="14" t="s">
        <v>301</v>
      </c>
      <c r="E334" s="66"/>
    </row>
    <row r="335" spans="1:5" s="54" customFormat="1" ht="12.75">
      <c r="A335" s="94"/>
      <c r="B335" s="94">
        <v>90004</v>
      </c>
      <c r="C335" s="93"/>
      <c r="D335" s="113" t="s">
        <v>53</v>
      </c>
      <c r="E335" s="64">
        <f>SUM(E336:E346)</f>
        <v>9836372</v>
      </c>
    </row>
    <row r="336" spans="1:5" s="54" customFormat="1" ht="12.75">
      <c r="A336" s="94"/>
      <c r="B336" s="94"/>
      <c r="C336" s="25" t="s">
        <v>422</v>
      </c>
      <c r="D336" s="14" t="s">
        <v>423</v>
      </c>
      <c r="E336" s="64">
        <v>30217</v>
      </c>
    </row>
    <row r="337" spans="1:5" s="54" customFormat="1" ht="12.75">
      <c r="A337" s="94"/>
      <c r="B337" s="94"/>
      <c r="C337" s="25" t="s">
        <v>413</v>
      </c>
      <c r="D337" s="14" t="s">
        <v>414</v>
      </c>
      <c r="E337" s="64">
        <v>19845</v>
      </c>
    </row>
    <row r="338" spans="1:5" s="54" customFormat="1" ht="12.75">
      <c r="A338" s="94"/>
      <c r="B338" s="94"/>
      <c r="C338" s="93"/>
      <c r="D338" s="14" t="s">
        <v>415</v>
      </c>
      <c r="E338" s="64"/>
    </row>
    <row r="339" spans="1:5" s="54" customFormat="1" ht="12.75">
      <c r="A339" s="94"/>
      <c r="B339" s="94"/>
      <c r="C339" s="93"/>
      <c r="D339" s="14" t="s">
        <v>376</v>
      </c>
      <c r="E339" s="64"/>
    </row>
    <row r="340" spans="1:5" ht="12.75">
      <c r="A340" s="3"/>
      <c r="B340" s="3"/>
      <c r="C340" s="25" t="s">
        <v>324</v>
      </c>
      <c r="D340" s="14" t="s">
        <v>325</v>
      </c>
      <c r="E340" s="66">
        <v>8634979</v>
      </c>
    </row>
    <row r="341" spans="1:5" ht="12.75">
      <c r="A341" s="3"/>
      <c r="B341" s="3"/>
      <c r="C341" s="25"/>
      <c r="D341" s="14" t="s">
        <v>326</v>
      </c>
      <c r="E341" s="66"/>
    </row>
    <row r="342" spans="1:5" ht="12.75">
      <c r="A342" s="3"/>
      <c r="B342" s="3"/>
      <c r="C342" s="25"/>
      <c r="D342" s="14" t="s">
        <v>327</v>
      </c>
      <c r="E342" s="66"/>
    </row>
    <row r="343" spans="1:5" ht="12.75">
      <c r="A343" s="3"/>
      <c r="B343" s="3"/>
      <c r="C343" s="25"/>
      <c r="D343" s="14" t="s">
        <v>328</v>
      </c>
      <c r="E343" s="66"/>
    </row>
    <row r="344" spans="1:5" ht="12.75">
      <c r="A344" s="3"/>
      <c r="B344" s="3"/>
      <c r="C344" s="25"/>
      <c r="D344" s="14" t="s">
        <v>161</v>
      </c>
      <c r="E344" s="66"/>
    </row>
    <row r="345" spans="1:5" ht="12.75">
      <c r="A345" s="3"/>
      <c r="B345" s="3"/>
      <c r="C345" s="25" t="s">
        <v>329</v>
      </c>
      <c r="D345" s="14" t="s">
        <v>325</v>
      </c>
      <c r="E345" s="66">
        <v>1151331</v>
      </c>
    </row>
    <row r="346" spans="1:5" ht="12.75">
      <c r="A346" s="3"/>
      <c r="B346" s="3"/>
      <c r="C346" s="25"/>
      <c r="D346" s="14" t="s">
        <v>326</v>
      </c>
      <c r="E346" s="66"/>
    </row>
    <row r="347" spans="1:5" ht="12.75">
      <c r="A347" s="3"/>
      <c r="B347" s="3"/>
      <c r="C347" s="25"/>
      <c r="D347" s="14" t="s">
        <v>327</v>
      </c>
      <c r="E347" s="66"/>
    </row>
    <row r="348" spans="1:5" ht="12.75">
      <c r="A348" s="3"/>
      <c r="B348" s="3"/>
      <c r="C348" s="25"/>
      <c r="D348" s="14" t="s">
        <v>328</v>
      </c>
      <c r="E348" s="66"/>
    </row>
    <row r="349" spans="1:5" ht="12.75">
      <c r="A349" s="3"/>
      <c r="B349" s="3"/>
      <c r="C349" s="25"/>
      <c r="D349" s="14" t="s">
        <v>161</v>
      </c>
      <c r="E349" s="66"/>
    </row>
    <row r="350" spans="1:5" s="54" customFormat="1" ht="12.75">
      <c r="A350" s="94"/>
      <c r="B350" s="94">
        <v>90005</v>
      </c>
      <c r="C350" s="93"/>
      <c r="D350" s="113" t="s">
        <v>335</v>
      </c>
      <c r="E350" s="64">
        <f>SUM(E351:E352)</f>
        <v>39387</v>
      </c>
    </row>
    <row r="351" spans="1:5" s="54" customFormat="1" ht="12.75">
      <c r="A351" s="94"/>
      <c r="B351" s="94"/>
      <c r="C351" s="25" t="s">
        <v>112</v>
      </c>
      <c r="D351" s="14" t="s">
        <v>80</v>
      </c>
      <c r="E351" s="64">
        <v>1200</v>
      </c>
    </row>
    <row r="352" spans="1:5" ht="12.75">
      <c r="A352" s="3"/>
      <c r="B352" s="3"/>
      <c r="C352" s="25" t="s">
        <v>347</v>
      </c>
      <c r="D352" s="14" t="s">
        <v>348</v>
      </c>
      <c r="E352" s="66">
        <v>38187</v>
      </c>
    </row>
    <row r="353" spans="1:5" ht="12.75">
      <c r="A353" s="3"/>
      <c r="B353" s="3"/>
      <c r="C353" s="25"/>
      <c r="D353" s="14" t="s">
        <v>349</v>
      </c>
      <c r="E353" s="66"/>
    </row>
    <row r="354" spans="1:5" ht="12.75">
      <c r="A354" s="3"/>
      <c r="B354" s="3"/>
      <c r="C354" s="25"/>
      <c r="D354" s="14" t="s">
        <v>350</v>
      </c>
      <c r="E354" s="66"/>
    </row>
    <row r="355" spans="1:5" ht="12.75">
      <c r="A355" s="3"/>
      <c r="B355" s="3">
        <v>90015</v>
      </c>
      <c r="C355" s="25"/>
      <c r="D355" s="14" t="s">
        <v>421</v>
      </c>
      <c r="E355" s="66">
        <f>E356</f>
        <v>5901</v>
      </c>
    </row>
    <row r="356" spans="1:5" ht="12.75">
      <c r="A356" s="3"/>
      <c r="B356" s="3"/>
      <c r="C356" s="25" t="s">
        <v>422</v>
      </c>
      <c r="D356" s="14" t="s">
        <v>423</v>
      </c>
      <c r="E356" s="66">
        <v>5901</v>
      </c>
    </row>
    <row r="357" spans="1:5" s="54" customFormat="1" ht="12.75">
      <c r="A357" s="94"/>
      <c r="B357" s="94">
        <v>90019</v>
      </c>
      <c r="C357" s="93"/>
      <c r="D357" s="113" t="s">
        <v>207</v>
      </c>
      <c r="E357" s="64">
        <f>SUM(E359:E359)</f>
        <v>50000</v>
      </c>
    </row>
    <row r="358" spans="1:5" ht="12.75">
      <c r="A358" s="3"/>
      <c r="B358" s="3"/>
      <c r="C358" s="25"/>
      <c r="D358" s="14" t="s">
        <v>208</v>
      </c>
      <c r="E358" s="66"/>
    </row>
    <row r="359" spans="1:5" ht="12.75">
      <c r="A359" s="3"/>
      <c r="B359" s="3"/>
      <c r="C359" s="25" t="s">
        <v>178</v>
      </c>
      <c r="D359" s="14" t="s">
        <v>179</v>
      </c>
      <c r="E359" s="66">
        <v>50000</v>
      </c>
    </row>
    <row r="360" spans="1:5" ht="12.75">
      <c r="A360" s="3"/>
      <c r="B360" s="3">
        <v>90026</v>
      </c>
      <c r="C360" s="25"/>
      <c r="D360" s="14" t="s">
        <v>391</v>
      </c>
      <c r="E360" s="66">
        <f>E361</f>
        <v>23090</v>
      </c>
    </row>
    <row r="361" spans="1:5" ht="12.75">
      <c r="A361" s="3"/>
      <c r="B361" s="3"/>
      <c r="C361" s="25" t="s">
        <v>347</v>
      </c>
      <c r="D361" s="14" t="s">
        <v>348</v>
      </c>
      <c r="E361" s="66">
        <v>23090</v>
      </c>
    </row>
    <row r="362" spans="1:5" ht="12.75">
      <c r="A362" s="3"/>
      <c r="B362" s="3"/>
      <c r="C362" s="25"/>
      <c r="D362" s="14" t="s">
        <v>349</v>
      </c>
      <c r="E362" s="66"/>
    </row>
    <row r="363" spans="3:4" ht="13.5" customHeight="1">
      <c r="C363" s="25"/>
      <c r="D363" s="14" t="s">
        <v>350</v>
      </c>
    </row>
    <row r="364" spans="2:5" ht="13.5" customHeight="1">
      <c r="B364" s="6">
        <v>90095</v>
      </c>
      <c r="C364" s="25"/>
      <c r="D364" s="14" t="s">
        <v>387</v>
      </c>
      <c r="E364" s="65">
        <f>SUM(E365:E366)</f>
        <v>32854</v>
      </c>
    </row>
    <row r="365" spans="3:5" ht="13.5" customHeight="1">
      <c r="C365" s="25" t="s">
        <v>422</v>
      </c>
      <c r="D365" s="14" t="s">
        <v>423</v>
      </c>
      <c r="E365" s="65">
        <v>9877</v>
      </c>
    </row>
    <row r="366" spans="3:5" ht="13.5" customHeight="1">
      <c r="C366" s="25" t="s">
        <v>347</v>
      </c>
      <c r="D366" s="14" t="s">
        <v>348</v>
      </c>
      <c r="E366" s="65">
        <v>22977</v>
      </c>
    </row>
    <row r="367" spans="3:4" ht="13.5" customHeight="1">
      <c r="C367" s="25"/>
      <c r="D367" s="14" t="s">
        <v>424</v>
      </c>
    </row>
    <row r="368" spans="3:4" ht="13.5" customHeight="1">
      <c r="C368" s="25"/>
      <c r="D368" s="14" t="s">
        <v>352</v>
      </c>
    </row>
    <row r="369" spans="3:4" ht="13.5" customHeight="1">
      <c r="C369" s="25"/>
      <c r="D369" s="14"/>
    </row>
    <row r="370" spans="3:4" ht="13.5" customHeight="1">
      <c r="C370" s="25"/>
      <c r="D370" s="14"/>
    </row>
    <row r="371" spans="3:4" ht="13.5" customHeight="1">
      <c r="C371" s="25"/>
      <c r="D371" s="14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8"/>
  <sheetViews>
    <sheetView tabSelected="1" zoomScale="136" zoomScaleNormal="136" zoomScalePageLayoutView="0" workbookViewId="0" topLeftCell="A52">
      <selection activeCell="D219" sqref="D219"/>
    </sheetView>
  </sheetViews>
  <sheetFormatPr defaultColWidth="9.00390625" defaultRowHeight="12.75"/>
  <cols>
    <col min="1" max="1" width="4.375" style="28" customWidth="1"/>
    <col min="2" max="2" width="6.50390625" style="28" customWidth="1"/>
    <col min="3" max="3" width="6.00390625" style="6" customWidth="1"/>
    <col min="4" max="4" width="48.50390625" style="0" customWidth="1"/>
    <col min="5" max="5" width="21.875" style="74" customWidth="1"/>
  </cols>
  <sheetData>
    <row r="1" spans="1:5" ht="13.5" customHeight="1">
      <c r="A1" s="19"/>
      <c r="B1" s="25"/>
      <c r="D1" s="15" t="s">
        <v>20</v>
      </c>
      <c r="E1" s="84" t="s">
        <v>173</v>
      </c>
    </row>
    <row r="2" spans="1:5" ht="12.75">
      <c r="A2" s="19"/>
      <c r="B2" s="25"/>
      <c r="C2" s="3"/>
      <c r="D2" s="3" t="s">
        <v>101</v>
      </c>
      <c r="E2" s="57" t="s">
        <v>466</v>
      </c>
    </row>
    <row r="3" spans="1:5" ht="12.75">
      <c r="A3" s="19"/>
      <c r="B3" s="25"/>
      <c r="C3" s="3"/>
      <c r="D3" s="3"/>
      <c r="E3" s="57" t="s">
        <v>100</v>
      </c>
    </row>
    <row r="4" spans="1:5" s="44" customFormat="1" ht="12.75">
      <c r="A4" s="19"/>
      <c r="B4" s="25"/>
      <c r="C4" s="3"/>
      <c r="D4" s="3"/>
      <c r="E4" s="58" t="s">
        <v>467</v>
      </c>
    </row>
    <row r="5" spans="1:5" ht="12.75">
      <c r="A5" s="22" t="s">
        <v>21</v>
      </c>
      <c r="B5" s="23" t="s">
        <v>22</v>
      </c>
      <c r="C5" s="1"/>
      <c r="D5" s="1" t="s">
        <v>23</v>
      </c>
      <c r="E5" s="75" t="s">
        <v>354</v>
      </c>
    </row>
    <row r="6" spans="1:5" ht="12.75">
      <c r="A6" s="41" t="s">
        <v>231</v>
      </c>
      <c r="B6" s="41"/>
      <c r="C6" s="45"/>
      <c r="D6" s="43" t="s">
        <v>232</v>
      </c>
      <c r="E6" s="81">
        <f>E7</f>
        <v>1000</v>
      </c>
    </row>
    <row r="7" spans="1:5" ht="12.75">
      <c r="A7" s="25"/>
      <c r="B7" s="41" t="s">
        <v>233</v>
      </c>
      <c r="C7" s="45"/>
      <c r="D7" s="43" t="s">
        <v>234</v>
      </c>
      <c r="E7" s="81">
        <f>E8</f>
        <v>1000</v>
      </c>
    </row>
    <row r="8" spans="1:5" ht="12.75">
      <c r="A8" s="19"/>
      <c r="B8" s="25"/>
      <c r="C8" s="6">
        <v>2360</v>
      </c>
      <c r="D8" t="s">
        <v>214</v>
      </c>
      <c r="E8" s="82">
        <v>1000</v>
      </c>
    </row>
    <row r="9" spans="1:5" ht="12.75">
      <c r="A9" s="19"/>
      <c r="B9" s="25"/>
      <c r="D9" t="s">
        <v>215</v>
      </c>
      <c r="E9" s="82"/>
    </row>
    <row r="10" spans="1:5" ht="12.75">
      <c r="A10" s="19"/>
      <c r="B10" s="25"/>
      <c r="D10" t="s">
        <v>216</v>
      </c>
      <c r="E10" s="82"/>
    </row>
    <row r="11" spans="1:5" ht="12.75">
      <c r="A11" s="19"/>
      <c r="B11" s="25"/>
      <c r="D11" t="s">
        <v>217</v>
      </c>
      <c r="E11" s="76"/>
    </row>
    <row r="12" spans="1:5" ht="12.75">
      <c r="A12" s="19"/>
      <c r="B12" s="25"/>
      <c r="D12" t="s">
        <v>218</v>
      </c>
      <c r="E12" s="76"/>
    </row>
    <row r="13" spans="1:5" ht="12.75">
      <c r="A13" s="19"/>
      <c r="B13" s="25"/>
      <c r="C13" s="3"/>
      <c r="D13" s="3"/>
      <c r="E13" s="76"/>
    </row>
    <row r="14" spans="1:5" s="44" customFormat="1" ht="12.75">
      <c r="A14" s="95" t="s">
        <v>264</v>
      </c>
      <c r="B14" s="41"/>
      <c r="C14" s="42"/>
      <c r="D14" s="50" t="s">
        <v>265</v>
      </c>
      <c r="E14" s="81">
        <f>E15</f>
        <v>2000</v>
      </c>
    </row>
    <row r="15" spans="1:5" ht="12.75">
      <c r="A15" s="19"/>
      <c r="B15" s="41" t="s">
        <v>266</v>
      </c>
      <c r="C15" s="42"/>
      <c r="D15" s="50" t="s">
        <v>267</v>
      </c>
      <c r="E15" s="81">
        <f>E16</f>
        <v>2000</v>
      </c>
    </row>
    <row r="16" spans="1:5" ht="12.75">
      <c r="A16" s="19"/>
      <c r="B16" s="25"/>
      <c r="C16" s="6">
        <v>2360</v>
      </c>
      <c r="D16" t="s">
        <v>214</v>
      </c>
      <c r="E16" s="82">
        <v>2000</v>
      </c>
    </row>
    <row r="17" spans="1:5" ht="12.75">
      <c r="A17" s="19"/>
      <c r="B17" s="25"/>
      <c r="D17" t="s">
        <v>215</v>
      </c>
      <c r="E17" s="76"/>
    </row>
    <row r="18" spans="1:5" ht="12.75">
      <c r="A18" s="19"/>
      <c r="B18" s="25"/>
      <c r="D18" t="s">
        <v>216</v>
      </c>
      <c r="E18" s="76"/>
    </row>
    <row r="19" spans="1:5" ht="12.75">
      <c r="A19" s="19"/>
      <c r="B19" s="25"/>
      <c r="D19" t="s">
        <v>217</v>
      </c>
      <c r="E19" s="76"/>
    </row>
    <row r="20" spans="1:5" ht="12.75">
      <c r="A20" s="19"/>
      <c r="B20" s="25"/>
      <c r="D20" t="s">
        <v>218</v>
      </c>
      <c r="E20" s="76"/>
    </row>
    <row r="21" spans="1:5" ht="12.75">
      <c r="A21" s="25"/>
      <c r="B21" s="25"/>
      <c r="E21" s="76"/>
    </row>
    <row r="22" spans="1:5" ht="12.75">
      <c r="A22" s="24" t="s">
        <v>90</v>
      </c>
      <c r="B22" s="24"/>
      <c r="C22" s="12"/>
      <c r="D22" s="21" t="s">
        <v>8</v>
      </c>
      <c r="E22" s="85">
        <f>E31+E53+E39+E23+E27+E44</f>
        <v>6805889.7299999995</v>
      </c>
    </row>
    <row r="23" spans="1:5" s="54" customFormat="1" ht="12.75">
      <c r="A23" s="93"/>
      <c r="B23" s="41" t="s">
        <v>304</v>
      </c>
      <c r="C23" s="42"/>
      <c r="D23" s="50" t="s">
        <v>2</v>
      </c>
      <c r="E23" s="81">
        <f>SUM(E24:E25)</f>
        <v>163439.1</v>
      </c>
    </row>
    <row r="24" spans="1:5" s="54" customFormat="1" ht="12.75">
      <c r="A24" s="93"/>
      <c r="B24" s="41"/>
      <c r="C24" s="6">
        <v>4110</v>
      </c>
      <c r="D24" t="s">
        <v>29</v>
      </c>
      <c r="E24" s="86">
        <v>514.1</v>
      </c>
    </row>
    <row r="25" spans="1:5" ht="12.75">
      <c r="A25" s="24"/>
      <c r="B25" s="24"/>
      <c r="C25" s="48">
        <v>2540</v>
      </c>
      <c r="D25" s="49" t="s">
        <v>192</v>
      </c>
      <c r="E25" s="86">
        <v>162925</v>
      </c>
    </row>
    <row r="26" spans="1:5" ht="12.75">
      <c r="A26" s="24"/>
      <c r="B26" s="24"/>
      <c r="C26" s="48"/>
      <c r="D26" s="49" t="s">
        <v>193</v>
      </c>
      <c r="E26" s="85"/>
    </row>
    <row r="27" spans="1:5" ht="12.75">
      <c r="A27" s="24"/>
      <c r="B27" s="41" t="s">
        <v>330</v>
      </c>
      <c r="C27" s="42"/>
      <c r="D27" s="50" t="s">
        <v>331</v>
      </c>
      <c r="E27" s="81">
        <f>E28</f>
        <v>15000</v>
      </c>
    </row>
    <row r="28" spans="1:5" ht="12.75">
      <c r="A28" s="24"/>
      <c r="B28" s="24"/>
      <c r="C28" s="9">
        <v>4330</v>
      </c>
      <c r="D28" s="2" t="s">
        <v>147</v>
      </c>
      <c r="E28" s="86">
        <v>15000</v>
      </c>
    </row>
    <row r="29" spans="1:5" ht="12.75">
      <c r="A29" s="24"/>
      <c r="B29" s="24"/>
      <c r="D29" t="s">
        <v>148</v>
      </c>
      <c r="E29" s="85"/>
    </row>
    <row r="30" spans="1:5" ht="12.75">
      <c r="A30" s="24"/>
      <c r="B30" s="24"/>
      <c r="C30" s="48"/>
      <c r="D30" s="49"/>
      <c r="E30" s="85"/>
    </row>
    <row r="31" spans="1:5" ht="12.75">
      <c r="A31" s="47"/>
      <c r="B31" s="41" t="s">
        <v>211</v>
      </c>
      <c r="C31" s="42"/>
      <c r="D31" s="50" t="s">
        <v>210</v>
      </c>
      <c r="E31" s="81">
        <f>SUM(E32:E37)</f>
        <v>4903869.34</v>
      </c>
    </row>
    <row r="32" spans="1:5" ht="12.75">
      <c r="A32" s="47"/>
      <c r="B32" s="47"/>
      <c r="C32" s="48">
        <v>2310</v>
      </c>
      <c r="D32" s="14" t="s">
        <v>315</v>
      </c>
      <c r="E32" s="83">
        <v>10000</v>
      </c>
    </row>
    <row r="33" spans="1:5" ht="12.75">
      <c r="A33" s="47"/>
      <c r="B33" s="47"/>
      <c r="C33" s="48"/>
      <c r="D33" s="14" t="s">
        <v>223</v>
      </c>
      <c r="E33" s="83"/>
    </row>
    <row r="34" spans="1:5" ht="12.75">
      <c r="A34" s="47"/>
      <c r="B34" s="47"/>
      <c r="C34" s="48"/>
      <c r="D34" s="14" t="s">
        <v>224</v>
      </c>
      <c r="E34" s="83"/>
    </row>
    <row r="35" spans="1:5" ht="12.75">
      <c r="A35" s="24"/>
      <c r="B35" s="24"/>
      <c r="C35" s="48">
        <v>2540</v>
      </c>
      <c r="D35" s="49" t="s">
        <v>192</v>
      </c>
      <c r="E35" s="83">
        <v>4795869.34</v>
      </c>
    </row>
    <row r="36" spans="1:5" ht="12.75">
      <c r="A36" s="24"/>
      <c r="B36" s="24"/>
      <c r="C36" s="48"/>
      <c r="D36" s="49" t="s">
        <v>193</v>
      </c>
      <c r="E36" s="85"/>
    </row>
    <row r="37" spans="1:5" ht="12.75">
      <c r="A37" s="24"/>
      <c r="B37" s="24"/>
      <c r="C37" s="9">
        <v>4330</v>
      </c>
      <c r="D37" s="2" t="s">
        <v>147</v>
      </c>
      <c r="E37" s="86">
        <v>98000</v>
      </c>
    </row>
    <row r="38" spans="1:5" s="2" customFormat="1" ht="12.75">
      <c r="A38" s="24"/>
      <c r="B38" s="24"/>
      <c r="C38" s="6"/>
      <c r="D38" t="s">
        <v>148</v>
      </c>
      <c r="E38" s="85"/>
    </row>
    <row r="39" spans="1:5" ht="12.75">
      <c r="A39" s="47"/>
      <c r="B39" s="41" t="s">
        <v>258</v>
      </c>
      <c r="C39" s="42"/>
      <c r="D39" s="50" t="s">
        <v>259</v>
      </c>
      <c r="E39" s="81">
        <f>E43</f>
        <v>1705300</v>
      </c>
    </row>
    <row r="40" spans="1:5" ht="12.75">
      <c r="A40" s="47"/>
      <c r="B40" s="47"/>
      <c r="C40" s="48"/>
      <c r="D40" s="14" t="s">
        <v>260</v>
      </c>
      <c r="E40" s="83"/>
    </row>
    <row r="41" spans="1:5" ht="12.75">
      <c r="A41" s="47"/>
      <c r="B41" s="47"/>
      <c r="C41" s="48"/>
      <c r="D41" s="14" t="s">
        <v>261</v>
      </c>
      <c r="E41" s="83"/>
    </row>
    <row r="42" spans="1:5" ht="12.75">
      <c r="A42" s="47"/>
      <c r="B42" s="47"/>
      <c r="C42" s="48"/>
      <c r="D42" s="14" t="s">
        <v>262</v>
      </c>
      <c r="E42" s="83"/>
    </row>
    <row r="43" spans="1:5" ht="12.75">
      <c r="A43" s="47"/>
      <c r="B43" s="47"/>
      <c r="C43" s="48">
        <v>2540</v>
      </c>
      <c r="D43" s="49" t="s">
        <v>192</v>
      </c>
      <c r="E43" s="83">
        <v>1705300</v>
      </c>
    </row>
    <row r="44" spans="1:5" ht="12.75">
      <c r="A44" s="47"/>
      <c r="B44" s="41" t="s">
        <v>430</v>
      </c>
      <c r="C44" s="42"/>
      <c r="D44" s="50" t="s">
        <v>427</v>
      </c>
      <c r="E44" s="83">
        <f>SUM(E47:E52)</f>
        <v>2981.2899999999995</v>
      </c>
    </row>
    <row r="45" spans="1:5" ht="12.75">
      <c r="A45" s="47"/>
      <c r="B45" s="41"/>
      <c r="C45" s="42"/>
      <c r="D45" s="50" t="s">
        <v>432</v>
      </c>
      <c r="E45" s="83"/>
    </row>
    <row r="46" spans="1:5" ht="12.75">
      <c r="A46" s="47"/>
      <c r="B46" s="41"/>
      <c r="C46" s="42"/>
      <c r="D46" s="50" t="s">
        <v>431</v>
      </c>
      <c r="E46" s="83"/>
    </row>
    <row r="47" spans="1:5" ht="12.75">
      <c r="A47" s="47"/>
      <c r="B47" s="47"/>
      <c r="C47" s="6">
        <v>2830</v>
      </c>
      <c r="D47" t="s">
        <v>89</v>
      </c>
      <c r="E47" s="83">
        <v>1626.07</v>
      </c>
    </row>
    <row r="48" spans="1:5" ht="12.75">
      <c r="A48" s="47"/>
      <c r="B48" s="47"/>
      <c r="D48" t="s">
        <v>99</v>
      </c>
      <c r="E48" s="83"/>
    </row>
    <row r="49" spans="1:5" ht="12.75">
      <c r="A49" s="47"/>
      <c r="B49" s="47"/>
      <c r="D49" t="s">
        <v>177</v>
      </c>
      <c r="E49" s="83"/>
    </row>
    <row r="50" spans="1:5" ht="12.75">
      <c r="A50" s="47"/>
      <c r="B50" s="47"/>
      <c r="D50" t="s">
        <v>176</v>
      </c>
      <c r="E50" s="83"/>
    </row>
    <row r="51" spans="1:5" ht="12.75">
      <c r="A51" s="47"/>
      <c r="B51" s="47"/>
      <c r="C51" s="6">
        <v>4010</v>
      </c>
      <c r="D51" t="s">
        <v>27</v>
      </c>
      <c r="E51" s="83">
        <v>1156</v>
      </c>
    </row>
    <row r="52" spans="1:5" ht="12.75">
      <c r="A52" s="47"/>
      <c r="B52" s="47"/>
      <c r="C52" s="6">
        <v>4110</v>
      </c>
      <c r="D52" t="s">
        <v>29</v>
      </c>
      <c r="E52" s="83">
        <v>199.22</v>
      </c>
    </row>
    <row r="53" spans="1:5" ht="12.75">
      <c r="A53" s="25"/>
      <c r="B53" s="41" t="s">
        <v>130</v>
      </c>
      <c r="C53" s="42"/>
      <c r="D53" s="50" t="s">
        <v>1</v>
      </c>
      <c r="E53" s="81">
        <f>SUM(E54:E64)</f>
        <v>15300</v>
      </c>
    </row>
    <row r="54" spans="1:5" ht="12.75">
      <c r="A54" s="25"/>
      <c r="B54" s="25"/>
      <c r="C54" s="6">
        <v>2360</v>
      </c>
      <c r="D54" t="s">
        <v>214</v>
      </c>
      <c r="E54" s="82">
        <v>5000</v>
      </c>
    </row>
    <row r="55" spans="1:5" ht="12.75">
      <c r="A55" s="25"/>
      <c r="B55" s="25"/>
      <c r="D55" t="s">
        <v>215</v>
      </c>
      <c r="E55" s="82"/>
    </row>
    <row r="56" spans="1:5" ht="12.75">
      <c r="A56" s="25"/>
      <c r="B56" s="25"/>
      <c r="D56" t="s">
        <v>216</v>
      </c>
      <c r="E56" s="82"/>
    </row>
    <row r="57" spans="1:5" ht="12.75">
      <c r="A57" s="25"/>
      <c r="B57" s="25"/>
      <c r="D57" t="s">
        <v>217</v>
      </c>
      <c r="E57" s="82"/>
    </row>
    <row r="58" spans="1:5" ht="12.75">
      <c r="A58" s="25"/>
      <c r="B58" s="25"/>
      <c r="D58" t="s">
        <v>218</v>
      </c>
      <c r="E58" s="82"/>
    </row>
    <row r="59" spans="1:5" ht="12.75">
      <c r="A59" s="25"/>
      <c r="B59" s="25"/>
      <c r="C59" s="6">
        <v>4110</v>
      </c>
      <c r="D59" t="s">
        <v>29</v>
      </c>
      <c r="E59" s="82">
        <v>300</v>
      </c>
    </row>
    <row r="60" spans="1:5" ht="12.75">
      <c r="A60" s="25"/>
      <c r="B60" s="25"/>
      <c r="C60" s="6">
        <v>4170</v>
      </c>
      <c r="D60" t="s">
        <v>150</v>
      </c>
      <c r="E60" s="82">
        <v>2500</v>
      </c>
    </row>
    <row r="61" spans="1:5" ht="12.75">
      <c r="A61" s="25"/>
      <c r="B61" s="25"/>
      <c r="C61" s="6">
        <v>4190</v>
      </c>
      <c r="D61" t="s">
        <v>275</v>
      </c>
      <c r="E61" s="82">
        <v>3000</v>
      </c>
    </row>
    <row r="62" spans="1:5" ht="12.75">
      <c r="A62" s="25"/>
      <c r="B62" s="25"/>
      <c r="C62" s="6">
        <v>4210</v>
      </c>
      <c r="D62" s="2" t="s">
        <v>32</v>
      </c>
      <c r="E62" s="82">
        <v>2000</v>
      </c>
    </row>
    <row r="63" spans="1:5" ht="12.75">
      <c r="A63" s="25"/>
      <c r="B63" s="25"/>
      <c r="C63" s="6">
        <v>4220</v>
      </c>
      <c r="D63" t="s">
        <v>40</v>
      </c>
      <c r="E63" s="82">
        <v>1000</v>
      </c>
    </row>
    <row r="64" spans="1:5" ht="13.5" customHeight="1">
      <c r="A64" s="25"/>
      <c r="B64" s="25"/>
      <c r="C64" s="3">
        <v>4300</v>
      </c>
      <c r="D64" s="13" t="s">
        <v>35</v>
      </c>
      <c r="E64" s="82">
        <v>1500</v>
      </c>
    </row>
    <row r="65" spans="1:5" ht="12.75">
      <c r="A65" s="25"/>
      <c r="B65" s="25"/>
      <c r="C65" s="3"/>
      <c r="D65" s="13"/>
      <c r="E65" s="82"/>
    </row>
    <row r="66" spans="1:5" ht="12.75">
      <c r="A66" s="24" t="s">
        <v>82</v>
      </c>
      <c r="B66" s="24"/>
      <c r="C66" s="7"/>
      <c r="D66" s="5" t="s">
        <v>17</v>
      </c>
      <c r="E66" s="77">
        <f>E75+E87+E67</f>
        <v>583788</v>
      </c>
    </row>
    <row r="67" spans="1:5" ht="12.75">
      <c r="A67" s="31"/>
      <c r="B67" s="41" t="s">
        <v>158</v>
      </c>
      <c r="C67" s="45"/>
      <c r="D67" s="44" t="s">
        <v>159</v>
      </c>
      <c r="E67" s="79">
        <f>SUM(E68:E74)</f>
        <v>21000</v>
      </c>
    </row>
    <row r="68" spans="1:5" ht="12.75">
      <c r="A68" s="31"/>
      <c r="B68" s="31"/>
      <c r="C68" s="6">
        <v>2360</v>
      </c>
      <c r="D68" t="s">
        <v>214</v>
      </c>
      <c r="E68" s="78">
        <v>15000</v>
      </c>
    </row>
    <row r="69" spans="1:5" ht="12.75">
      <c r="A69" s="31"/>
      <c r="B69" s="31"/>
      <c r="D69" t="s">
        <v>215</v>
      </c>
      <c r="E69" s="78"/>
    </row>
    <row r="70" spans="1:5" ht="12.75">
      <c r="A70" s="31"/>
      <c r="B70" s="31"/>
      <c r="D70" t="s">
        <v>216</v>
      </c>
      <c r="E70" s="78"/>
    </row>
    <row r="71" spans="1:5" ht="12.75">
      <c r="A71" s="31"/>
      <c r="B71" s="31"/>
      <c r="D71" t="s">
        <v>217</v>
      </c>
      <c r="E71" s="78"/>
    </row>
    <row r="72" spans="1:5" ht="12.75">
      <c r="A72" s="31"/>
      <c r="B72" s="31"/>
      <c r="D72" t="s">
        <v>218</v>
      </c>
      <c r="E72" s="78"/>
    </row>
    <row r="73" spans="1:5" ht="12.75">
      <c r="A73" s="31"/>
      <c r="B73" s="31"/>
      <c r="C73" s="6">
        <v>4210</v>
      </c>
      <c r="D73" s="2" t="s">
        <v>32</v>
      </c>
      <c r="E73" s="78">
        <v>4000</v>
      </c>
    </row>
    <row r="74" spans="1:5" ht="12.75">
      <c r="A74" s="31"/>
      <c r="B74" s="31"/>
      <c r="C74" s="3">
        <v>4300</v>
      </c>
      <c r="D74" s="13" t="s">
        <v>35</v>
      </c>
      <c r="E74" s="78">
        <v>2000</v>
      </c>
    </row>
    <row r="75" spans="1:5" ht="12.75">
      <c r="A75" s="25"/>
      <c r="B75" s="41" t="s">
        <v>77</v>
      </c>
      <c r="C75" s="45"/>
      <c r="D75" s="44" t="s">
        <v>18</v>
      </c>
      <c r="E75" s="79">
        <f>SUM(E76:E86)</f>
        <v>499588</v>
      </c>
    </row>
    <row r="76" spans="1:5" ht="12.75">
      <c r="A76" s="25"/>
      <c r="B76" s="25"/>
      <c r="C76" s="6">
        <v>2360</v>
      </c>
      <c r="D76" t="s">
        <v>214</v>
      </c>
      <c r="E76" s="74">
        <v>180000</v>
      </c>
    </row>
    <row r="77" spans="1:4" ht="12.75">
      <c r="A77" s="25"/>
      <c r="B77" s="25"/>
      <c r="D77" t="s">
        <v>215</v>
      </c>
    </row>
    <row r="78" spans="1:4" ht="12.75">
      <c r="A78" s="25"/>
      <c r="B78" s="25"/>
      <c r="D78" t="s">
        <v>216</v>
      </c>
    </row>
    <row r="79" spans="1:4" ht="12.75">
      <c r="A79" s="25"/>
      <c r="B79" s="25"/>
      <c r="D79" t="s">
        <v>217</v>
      </c>
    </row>
    <row r="80" spans="1:4" ht="12.75">
      <c r="A80" s="25"/>
      <c r="B80" s="25"/>
      <c r="D80" t="s">
        <v>218</v>
      </c>
    </row>
    <row r="81" spans="1:5" ht="12.75">
      <c r="A81" s="25"/>
      <c r="B81" s="25"/>
      <c r="C81" s="6">
        <v>4170</v>
      </c>
      <c r="D81" t="s">
        <v>150</v>
      </c>
      <c r="E81" s="74">
        <v>53800</v>
      </c>
    </row>
    <row r="82" spans="1:5" ht="12.75">
      <c r="A82" s="25"/>
      <c r="B82" s="25"/>
      <c r="C82" s="6">
        <v>4190</v>
      </c>
      <c r="D82" t="s">
        <v>275</v>
      </c>
      <c r="E82" s="74">
        <v>3300</v>
      </c>
    </row>
    <row r="83" spans="1:5" ht="12.75">
      <c r="A83" s="25"/>
      <c r="B83" s="25"/>
      <c r="C83" s="6">
        <v>4210</v>
      </c>
      <c r="D83" s="2" t="s">
        <v>32</v>
      </c>
      <c r="E83" s="74">
        <v>43000</v>
      </c>
    </row>
    <row r="84" spans="1:5" ht="12.75">
      <c r="A84" s="25"/>
      <c r="B84" s="25"/>
      <c r="C84" s="6">
        <v>4220</v>
      </c>
      <c r="D84" t="s">
        <v>40</v>
      </c>
      <c r="E84" s="74">
        <v>7000</v>
      </c>
    </row>
    <row r="85" spans="1:5" ht="12.75">
      <c r="A85" s="25"/>
      <c r="B85" s="25"/>
      <c r="C85" s="3">
        <v>4300</v>
      </c>
      <c r="D85" s="13" t="s">
        <v>35</v>
      </c>
      <c r="E85" s="74">
        <v>204488</v>
      </c>
    </row>
    <row r="86" spans="1:5" ht="12.75">
      <c r="A86" s="25"/>
      <c r="B86" s="25"/>
      <c r="C86" s="3">
        <v>4610</v>
      </c>
      <c r="D86" s="14" t="s">
        <v>184</v>
      </c>
      <c r="E86" s="74">
        <v>8000</v>
      </c>
    </row>
    <row r="87" spans="1:5" ht="12.75">
      <c r="A87" s="25"/>
      <c r="B87" s="41" t="s">
        <v>102</v>
      </c>
      <c r="C87" s="45"/>
      <c r="D87" s="44" t="s">
        <v>1</v>
      </c>
      <c r="E87" s="79">
        <f>SUM(E88:E99)</f>
        <v>63200</v>
      </c>
    </row>
    <row r="88" spans="1:5" ht="12.75">
      <c r="A88" s="25"/>
      <c r="B88" s="25"/>
      <c r="C88" s="6">
        <v>2360</v>
      </c>
      <c r="D88" t="s">
        <v>214</v>
      </c>
      <c r="E88" s="74">
        <v>10000</v>
      </c>
    </row>
    <row r="89" spans="1:4" ht="12.75">
      <c r="A89" s="25"/>
      <c r="B89" s="25"/>
      <c r="D89" t="s">
        <v>215</v>
      </c>
    </row>
    <row r="90" spans="1:4" ht="12.75">
      <c r="A90" s="25"/>
      <c r="B90" s="25"/>
      <c r="D90" t="s">
        <v>216</v>
      </c>
    </row>
    <row r="91" spans="1:4" ht="12.75">
      <c r="A91" s="25"/>
      <c r="B91" s="25"/>
      <c r="D91" t="s">
        <v>217</v>
      </c>
    </row>
    <row r="92" spans="1:4" ht="12.75">
      <c r="A92" s="25"/>
      <c r="B92" s="25"/>
      <c r="D92" t="s">
        <v>218</v>
      </c>
    </row>
    <row r="93" spans="1:5" ht="12.75">
      <c r="A93" s="25"/>
      <c r="B93" s="25"/>
      <c r="C93" s="6">
        <v>2710</v>
      </c>
      <c r="D93" t="s">
        <v>374</v>
      </c>
      <c r="E93" s="74">
        <v>5000</v>
      </c>
    </row>
    <row r="94" spans="1:4" ht="12.75">
      <c r="A94" s="25"/>
      <c r="B94" s="25"/>
      <c r="D94" t="s">
        <v>375</v>
      </c>
    </row>
    <row r="95" spans="1:4" ht="12.75">
      <c r="A95" s="25"/>
      <c r="B95" s="25"/>
      <c r="D95" t="s">
        <v>376</v>
      </c>
    </row>
    <row r="96" spans="1:5" ht="12.75">
      <c r="A96" s="25"/>
      <c r="B96" s="25"/>
      <c r="C96" s="6">
        <v>4210</v>
      </c>
      <c r="D96" s="2" t="s">
        <v>32</v>
      </c>
      <c r="E96" s="74">
        <v>2000</v>
      </c>
    </row>
    <row r="97" spans="1:5" ht="12.75">
      <c r="A97" s="25"/>
      <c r="B97" s="25"/>
      <c r="C97" s="6">
        <v>4220</v>
      </c>
      <c r="D97" t="s">
        <v>40</v>
      </c>
      <c r="E97" s="74">
        <v>2000</v>
      </c>
    </row>
    <row r="98" spans="1:5" ht="12.75">
      <c r="A98" s="25"/>
      <c r="B98" s="25"/>
      <c r="C98" s="3">
        <v>4300</v>
      </c>
      <c r="D98" s="13" t="s">
        <v>35</v>
      </c>
      <c r="E98" s="74">
        <v>44000</v>
      </c>
    </row>
    <row r="99" spans="1:5" ht="12.75">
      <c r="A99" s="25"/>
      <c r="B99" s="25"/>
      <c r="C99" s="3">
        <v>4430</v>
      </c>
      <c r="D99" s="36" t="s">
        <v>134</v>
      </c>
      <c r="E99" s="74">
        <v>200</v>
      </c>
    </row>
    <row r="100" spans="1:4" ht="12.75">
      <c r="A100" s="25"/>
      <c r="B100" s="25"/>
      <c r="C100" s="3"/>
      <c r="D100" s="36"/>
    </row>
    <row r="101" spans="1:5" ht="12.75">
      <c r="A101" s="24" t="s">
        <v>129</v>
      </c>
      <c r="B101" s="24"/>
      <c r="C101" s="12"/>
      <c r="D101" s="30" t="s">
        <v>127</v>
      </c>
      <c r="E101" s="77">
        <f>E108+E102</f>
        <v>53600</v>
      </c>
    </row>
    <row r="102" spans="1:5" s="54" customFormat="1" ht="12.75">
      <c r="A102" s="93"/>
      <c r="B102" s="41" t="s">
        <v>273</v>
      </c>
      <c r="C102" s="42"/>
      <c r="D102" s="51" t="s">
        <v>274</v>
      </c>
      <c r="E102" s="79">
        <f>E103</f>
        <v>2000</v>
      </c>
    </row>
    <row r="103" spans="1:5" s="54" customFormat="1" ht="12.75">
      <c r="A103" s="93"/>
      <c r="B103" s="93"/>
      <c r="C103" s="6">
        <v>2360</v>
      </c>
      <c r="D103" t="s">
        <v>214</v>
      </c>
      <c r="E103" s="87">
        <v>2000</v>
      </c>
    </row>
    <row r="104" spans="1:5" s="54" customFormat="1" ht="12.75">
      <c r="A104" s="93"/>
      <c r="B104" s="93"/>
      <c r="C104" s="6"/>
      <c r="D104" t="s">
        <v>215</v>
      </c>
      <c r="E104" s="87"/>
    </row>
    <row r="105" spans="1:5" ht="12.75">
      <c r="A105" s="24"/>
      <c r="B105" s="24"/>
      <c r="D105" t="s">
        <v>216</v>
      </c>
      <c r="E105" s="77"/>
    </row>
    <row r="106" spans="1:5" ht="12.75">
      <c r="A106" s="24"/>
      <c r="B106" s="24"/>
      <c r="D106" t="s">
        <v>217</v>
      </c>
      <c r="E106" s="77"/>
    </row>
    <row r="107" spans="1:5" ht="12.75">
      <c r="A107" s="24"/>
      <c r="B107" s="24"/>
      <c r="D107" t="s">
        <v>218</v>
      </c>
      <c r="E107" s="77"/>
    </row>
    <row r="108" spans="1:5" ht="12.75">
      <c r="A108" s="25"/>
      <c r="B108" s="41" t="s">
        <v>160</v>
      </c>
      <c r="C108" s="42"/>
      <c r="D108" s="43" t="s">
        <v>1</v>
      </c>
      <c r="E108" s="79">
        <f>SUM(E109:E118)</f>
        <v>51600</v>
      </c>
    </row>
    <row r="109" spans="1:5" ht="12.75">
      <c r="A109" s="25"/>
      <c r="B109" s="25"/>
      <c r="C109" s="6">
        <v>2360</v>
      </c>
      <c r="D109" t="s">
        <v>214</v>
      </c>
      <c r="E109" s="74">
        <v>40000</v>
      </c>
    </row>
    <row r="110" spans="1:4" ht="12.75">
      <c r="A110" s="25"/>
      <c r="B110" s="25"/>
      <c r="D110" t="s">
        <v>215</v>
      </c>
    </row>
    <row r="111" spans="1:4" ht="12.75">
      <c r="A111" s="25"/>
      <c r="B111" s="25"/>
      <c r="D111" t="s">
        <v>216</v>
      </c>
    </row>
    <row r="112" spans="1:4" ht="12.75">
      <c r="A112" s="25"/>
      <c r="B112" s="25"/>
      <c r="D112" t="s">
        <v>217</v>
      </c>
    </row>
    <row r="113" spans="1:4" ht="12.75">
      <c r="A113" s="25"/>
      <c r="B113" s="25"/>
      <c r="D113" t="s">
        <v>218</v>
      </c>
    </row>
    <row r="114" spans="1:5" ht="12.75">
      <c r="A114" s="25"/>
      <c r="B114" s="25"/>
      <c r="C114" s="6">
        <v>4170</v>
      </c>
      <c r="D114" t="s">
        <v>150</v>
      </c>
      <c r="E114" s="74">
        <v>1000</v>
      </c>
    </row>
    <row r="115" spans="1:5" ht="12.75">
      <c r="A115" s="25"/>
      <c r="B115" s="25"/>
      <c r="C115" s="6">
        <v>4190</v>
      </c>
      <c r="D115" t="s">
        <v>275</v>
      </c>
      <c r="E115" s="74">
        <v>2000</v>
      </c>
    </row>
    <row r="116" spans="1:5" ht="12.75">
      <c r="A116" s="25"/>
      <c r="B116" s="25"/>
      <c r="C116" s="6">
        <v>4210</v>
      </c>
      <c r="D116" s="2" t="s">
        <v>32</v>
      </c>
      <c r="E116" s="74">
        <v>4000</v>
      </c>
    </row>
    <row r="117" spans="1:5" ht="12.75">
      <c r="A117" s="25"/>
      <c r="B117" s="25"/>
      <c r="C117" s="6">
        <v>4220</v>
      </c>
      <c r="D117" s="2" t="s">
        <v>40</v>
      </c>
      <c r="E117" s="74">
        <v>1000</v>
      </c>
    </row>
    <row r="118" spans="1:5" ht="12.75">
      <c r="A118" s="25"/>
      <c r="B118" s="25"/>
      <c r="C118" s="3">
        <v>4300</v>
      </c>
      <c r="D118" s="13" t="s">
        <v>35</v>
      </c>
      <c r="E118" s="74">
        <v>3600</v>
      </c>
    </row>
    <row r="119" spans="1:4" ht="12.75">
      <c r="A119" s="25"/>
      <c r="B119" s="25"/>
      <c r="C119" s="3"/>
      <c r="D119" s="36"/>
    </row>
    <row r="120" spans="1:5" s="44" customFormat="1" ht="12.75">
      <c r="A120" s="41" t="s">
        <v>308</v>
      </c>
      <c r="B120" s="41"/>
      <c r="C120" s="42"/>
      <c r="D120" s="43" t="s">
        <v>303</v>
      </c>
      <c r="E120" s="79">
        <f>E121</f>
        <v>1000</v>
      </c>
    </row>
    <row r="121" spans="1:5" ht="12.75">
      <c r="A121" s="25"/>
      <c r="B121" s="41" t="s">
        <v>286</v>
      </c>
      <c r="C121" s="42"/>
      <c r="D121" s="43" t="s">
        <v>1</v>
      </c>
      <c r="E121" s="79">
        <f>E122</f>
        <v>1000</v>
      </c>
    </row>
    <row r="122" spans="1:5" ht="12.75">
      <c r="A122" s="25"/>
      <c r="B122" s="25"/>
      <c r="C122" s="6">
        <v>2360</v>
      </c>
      <c r="D122" t="s">
        <v>214</v>
      </c>
      <c r="E122" s="74">
        <v>1000</v>
      </c>
    </row>
    <row r="123" spans="1:4" ht="12.75">
      <c r="A123" s="25"/>
      <c r="B123" s="25"/>
      <c r="D123" t="s">
        <v>215</v>
      </c>
    </row>
    <row r="124" spans="1:4" ht="12.75">
      <c r="A124" s="25"/>
      <c r="B124" s="25"/>
      <c r="D124" t="s">
        <v>216</v>
      </c>
    </row>
    <row r="125" spans="1:4" ht="12.75">
      <c r="A125" s="25"/>
      <c r="B125" s="25"/>
      <c r="D125" t="s">
        <v>217</v>
      </c>
    </row>
    <row r="126" spans="1:4" ht="12.75">
      <c r="A126" s="25"/>
      <c r="B126" s="25"/>
      <c r="D126" t="s">
        <v>218</v>
      </c>
    </row>
    <row r="127" spans="1:2" ht="12.75">
      <c r="A127" s="25"/>
      <c r="B127" s="25"/>
    </row>
    <row r="128" spans="1:5" ht="12.75">
      <c r="A128" s="41" t="s">
        <v>284</v>
      </c>
      <c r="B128" s="41"/>
      <c r="C128" s="45"/>
      <c r="D128" s="44" t="s">
        <v>285</v>
      </c>
      <c r="E128" s="79">
        <f>E135+E129+E131</f>
        <v>269650</v>
      </c>
    </row>
    <row r="129" spans="1:5" ht="12.75">
      <c r="A129" s="41"/>
      <c r="B129" s="41" t="s">
        <v>290</v>
      </c>
      <c r="C129" s="45"/>
      <c r="D129" s="44" t="s">
        <v>291</v>
      </c>
      <c r="E129" s="79">
        <f>E130</f>
        <v>1000</v>
      </c>
    </row>
    <row r="130" spans="1:5" ht="12.75">
      <c r="A130" s="41"/>
      <c r="B130" s="41"/>
      <c r="C130" s="3">
        <v>4300</v>
      </c>
      <c r="D130" s="13" t="s">
        <v>35</v>
      </c>
      <c r="E130" s="87">
        <v>1000</v>
      </c>
    </row>
    <row r="131" spans="1:5" ht="12.75">
      <c r="A131" s="41"/>
      <c r="B131" s="41" t="s">
        <v>290</v>
      </c>
      <c r="C131" s="45"/>
      <c r="D131" s="44" t="s">
        <v>397</v>
      </c>
      <c r="E131" s="79">
        <f>SUM(E132:E134)</f>
        <v>1150</v>
      </c>
    </row>
    <row r="132" spans="1:5" ht="12.75">
      <c r="A132" s="41"/>
      <c r="B132" s="41"/>
      <c r="C132" s="6">
        <v>4010</v>
      </c>
      <c r="D132" t="s">
        <v>27</v>
      </c>
      <c r="E132" s="87">
        <v>959</v>
      </c>
    </row>
    <row r="133" spans="1:5" ht="12.75">
      <c r="A133" s="41"/>
      <c r="B133" s="41"/>
      <c r="C133" s="6">
        <v>4110</v>
      </c>
      <c r="D133" t="s">
        <v>29</v>
      </c>
      <c r="E133" s="87">
        <v>166</v>
      </c>
    </row>
    <row r="134" spans="1:5" ht="12.75">
      <c r="A134" s="41"/>
      <c r="B134" s="41"/>
      <c r="C134" s="6">
        <v>4120</v>
      </c>
      <c r="D134" t="s">
        <v>334</v>
      </c>
      <c r="E134" s="87">
        <v>25</v>
      </c>
    </row>
    <row r="135" spans="1:5" ht="12.75">
      <c r="A135" s="25"/>
      <c r="B135" s="41" t="s">
        <v>332</v>
      </c>
      <c r="C135" s="45"/>
      <c r="D135" s="44" t="s">
        <v>333</v>
      </c>
      <c r="E135" s="79">
        <f>SUM(E136:E139)</f>
        <v>267500</v>
      </c>
    </row>
    <row r="136" spans="1:5" ht="12.75">
      <c r="A136" s="25"/>
      <c r="B136" s="25"/>
      <c r="C136" s="6">
        <v>2830</v>
      </c>
      <c r="D136" t="s">
        <v>89</v>
      </c>
      <c r="E136" s="74">
        <v>267500</v>
      </c>
    </row>
    <row r="137" spans="1:4" ht="12.75">
      <c r="A137" s="25"/>
      <c r="B137" s="25"/>
      <c r="D137" t="s">
        <v>99</v>
      </c>
    </row>
    <row r="138" spans="1:4" ht="12.75">
      <c r="A138" s="25"/>
      <c r="B138" s="25"/>
      <c r="D138" t="s">
        <v>177</v>
      </c>
    </row>
    <row r="139" spans="1:4" ht="12.75">
      <c r="A139" s="25"/>
      <c r="B139" s="25"/>
      <c r="D139" t="s">
        <v>176</v>
      </c>
    </row>
    <row r="140" spans="1:2" ht="12.75">
      <c r="A140" s="25"/>
      <c r="B140" s="25"/>
    </row>
    <row r="141" spans="1:5" ht="12.75">
      <c r="A141" s="7">
        <v>854</v>
      </c>
      <c r="B141" s="7"/>
      <c r="C141" s="7"/>
      <c r="D141" s="5" t="s">
        <v>39</v>
      </c>
      <c r="E141" s="77">
        <f>E142+E150+E147+E144</f>
        <v>389400</v>
      </c>
    </row>
    <row r="142" spans="1:5" ht="12.75">
      <c r="A142" s="7"/>
      <c r="B142" s="41" t="s">
        <v>287</v>
      </c>
      <c r="C142" s="42"/>
      <c r="D142" s="43" t="s">
        <v>288</v>
      </c>
      <c r="E142" s="79">
        <f>E143</f>
        <v>165980</v>
      </c>
    </row>
    <row r="143" spans="1:5" ht="12.75">
      <c r="A143" s="7"/>
      <c r="B143" s="25"/>
      <c r="C143" s="48">
        <v>2540</v>
      </c>
      <c r="D143" s="49" t="s">
        <v>192</v>
      </c>
      <c r="E143" s="74">
        <v>165980</v>
      </c>
    </row>
    <row r="144" spans="1:5" s="44" customFormat="1" ht="12.75">
      <c r="A144" s="45"/>
      <c r="B144" s="41" t="s">
        <v>156</v>
      </c>
      <c r="C144" s="42"/>
      <c r="D144" s="50" t="s">
        <v>464</v>
      </c>
      <c r="E144" s="71">
        <f>E146</f>
        <v>13020</v>
      </c>
    </row>
    <row r="145" spans="1:4" ht="12.75">
      <c r="A145" s="7"/>
      <c r="B145" s="25"/>
      <c r="C145" s="48"/>
      <c r="D145" s="50" t="s">
        <v>463</v>
      </c>
    </row>
    <row r="146" spans="1:5" ht="12.75">
      <c r="A146" s="7"/>
      <c r="B146" s="25"/>
      <c r="C146" s="48">
        <v>3260</v>
      </c>
      <c r="D146" s="14" t="s">
        <v>465</v>
      </c>
      <c r="E146" s="74">
        <v>13020</v>
      </c>
    </row>
    <row r="147" spans="1:5" ht="12.75">
      <c r="A147" s="7"/>
      <c r="B147" s="41" t="s">
        <v>336</v>
      </c>
      <c r="C147" s="42"/>
      <c r="D147" s="50" t="s">
        <v>337</v>
      </c>
      <c r="E147" s="79">
        <f>E149</f>
        <v>83400</v>
      </c>
    </row>
    <row r="148" spans="1:4" ht="12.75">
      <c r="A148" s="7"/>
      <c r="B148" s="25"/>
      <c r="C148" s="48"/>
      <c r="D148" s="50" t="s">
        <v>338</v>
      </c>
    </row>
    <row r="149" spans="1:5" ht="12.75">
      <c r="A149" s="7"/>
      <c r="B149" s="25"/>
      <c r="C149" s="6">
        <v>3240</v>
      </c>
      <c r="D149" t="s">
        <v>149</v>
      </c>
      <c r="E149" s="74">
        <v>83400</v>
      </c>
    </row>
    <row r="150" spans="1:5" ht="12.75">
      <c r="A150" s="7"/>
      <c r="B150" s="45">
        <v>85495</v>
      </c>
      <c r="C150" s="45"/>
      <c r="D150" s="44" t="s">
        <v>305</v>
      </c>
      <c r="E150" s="81">
        <f>E151</f>
        <v>127000</v>
      </c>
    </row>
    <row r="151" spans="1:5" ht="12.75">
      <c r="A151" s="7"/>
      <c r="B151" s="7"/>
      <c r="C151" s="6">
        <v>2360</v>
      </c>
      <c r="D151" t="s">
        <v>214</v>
      </c>
      <c r="E151" s="82">
        <v>127000</v>
      </c>
    </row>
    <row r="152" spans="1:5" ht="12.75">
      <c r="A152" s="7"/>
      <c r="B152" s="7"/>
      <c r="D152" t="s">
        <v>215</v>
      </c>
      <c r="E152" s="81"/>
    </row>
    <row r="153" spans="1:5" ht="12.75">
      <c r="A153" s="7"/>
      <c r="B153" s="7"/>
      <c r="D153" t="s">
        <v>216</v>
      </c>
      <c r="E153" s="82"/>
    </row>
    <row r="154" spans="1:5" ht="12.75">
      <c r="A154" s="7"/>
      <c r="B154" s="7"/>
      <c r="D154" t="s">
        <v>217</v>
      </c>
      <c r="E154" s="82"/>
    </row>
    <row r="155" spans="1:5" ht="12.75">
      <c r="A155" s="7"/>
      <c r="B155" s="7"/>
      <c r="D155" t="s">
        <v>218</v>
      </c>
      <c r="E155" s="82"/>
    </row>
    <row r="156" spans="1:5" ht="12.75">
      <c r="A156" s="7"/>
      <c r="B156" s="7"/>
      <c r="E156" s="82"/>
    </row>
    <row r="157" spans="1:5" ht="12.75">
      <c r="A157" s="7">
        <v>900</v>
      </c>
      <c r="B157" s="7"/>
      <c r="D157" s="30" t="s">
        <v>52</v>
      </c>
      <c r="E157" s="81">
        <f>E158</f>
        <v>10100</v>
      </c>
    </row>
    <row r="158" spans="1:5" s="54" customFormat="1" ht="12.75">
      <c r="A158" s="55"/>
      <c r="B158" s="55">
        <v>90095</v>
      </c>
      <c r="C158" s="55"/>
      <c r="D158" t="s">
        <v>387</v>
      </c>
      <c r="E158" s="86">
        <f>E159</f>
        <v>10100</v>
      </c>
    </row>
    <row r="159" spans="1:5" ht="12.75">
      <c r="A159" s="7"/>
      <c r="B159" s="7"/>
      <c r="C159" s="6">
        <v>4210</v>
      </c>
      <c r="D159" s="2" t="s">
        <v>32</v>
      </c>
      <c r="E159" s="82">
        <v>10100</v>
      </c>
    </row>
    <row r="160" spans="1:5" ht="12.75">
      <c r="A160" s="7"/>
      <c r="B160" s="7"/>
      <c r="E160" s="82"/>
    </row>
    <row r="161" spans="1:5" ht="12.75">
      <c r="A161" s="20" t="s">
        <v>49</v>
      </c>
      <c r="B161" s="24"/>
      <c r="C161" s="12"/>
      <c r="D161" s="30" t="s">
        <v>44</v>
      </c>
      <c r="E161" s="77">
        <f>E162+E179+E185+E190</f>
        <v>3073800</v>
      </c>
    </row>
    <row r="162" spans="1:5" ht="12.75">
      <c r="A162" s="19"/>
      <c r="B162" s="41" t="s">
        <v>151</v>
      </c>
      <c r="C162" s="42"/>
      <c r="D162" s="51" t="s">
        <v>152</v>
      </c>
      <c r="E162" s="79">
        <f>SUM(E163:E178)</f>
        <v>78200</v>
      </c>
    </row>
    <row r="163" spans="1:5" ht="12.75">
      <c r="A163" s="19"/>
      <c r="B163" s="25"/>
      <c r="C163" s="6">
        <v>2360</v>
      </c>
      <c r="D163" t="s">
        <v>214</v>
      </c>
      <c r="E163" s="74">
        <v>30000</v>
      </c>
    </row>
    <row r="164" spans="1:4" ht="12.75">
      <c r="A164" s="19"/>
      <c r="B164" s="25"/>
      <c r="D164" t="s">
        <v>215</v>
      </c>
    </row>
    <row r="165" spans="1:4" ht="12.75">
      <c r="A165" s="19"/>
      <c r="B165" s="25"/>
      <c r="D165" t="s">
        <v>216</v>
      </c>
    </row>
    <row r="166" spans="1:4" ht="12.75">
      <c r="A166" s="19"/>
      <c r="B166" s="25"/>
      <c r="D166" t="s">
        <v>217</v>
      </c>
    </row>
    <row r="167" spans="1:4" ht="12.75">
      <c r="A167" s="19"/>
      <c r="B167" s="25"/>
      <c r="D167" t="s">
        <v>218</v>
      </c>
    </row>
    <row r="168" spans="1:5" ht="12.75">
      <c r="A168" s="19"/>
      <c r="B168" s="25"/>
      <c r="C168" s="6">
        <v>3040</v>
      </c>
      <c r="D168" s="2" t="s">
        <v>188</v>
      </c>
      <c r="E168" s="74">
        <v>3000</v>
      </c>
    </row>
    <row r="169" spans="1:4" ht="12.75">
      <c r="A169" s="19"/>
      <c r="B169" s="25"/>
      <c r="D169" s="2" t="s">
        <v>182</v>
      </c>
    </row>
    <row r="170" spans="1:5" ht="12.75">
      <c r="A170" s="19"/>
      <c r="B170" s="25"/>
      <c r="C170" s="6">
        <v>4110</v>
      </c>
      <c r="D170" t="s">
        <v>29</v>
      </c>
      <c r="E170" s="74">
        <v>1000</v>
      </c>
    </row>
    <row r="171" spans="1:5" ht="12.75">
      <c r="A171" s="19"/>
      <c r="B171" s="25"/>
      <c r="C171" s="6">
        <v>4120</v>
      </c>
      <c r="D171" t="s">
        <v>334</v>
      </c>
      <c r="E171" s="74">
        <v>200</v>
      </c>
    </row>
    <row r="172" spans="1:5" ht="12.75">
      <c r="A172" s="19"/>
      <c r="B172" s="25"/>
      <c r="C172" s="6">
        <v>4170</v>
      </c>
      <c r="D172" t="s">
        <v>150</v>
      </c>
      <c r="E172" s="74">
        <v>3000</v>
      </c>
    </row>
    <row r="173" spans="1:5" ht="12.75">
      <c r="A173" s="19"/>
      <c r="B173" s="25"/>
      <c r="C173" s="6">
        <v>4190</v>
      </c>
      <c r="D173" t="s">
        <v>275</v>
      </c>
      <c r="E173" s="74">
        <v>2000</v>
      </c>
    </row>
    <row r="174" spans="1:5" ht="12.75">
      <c r="A174" s="19"/>
      <c r="B174" s="25"/>
      <c r="C174" s="6">
        <v>4210</v>
      </c>
      <c r="D174" s="2" t="s">
        <v>32</v>
      </c>
      <c r="E174" s="74">
        <v>5000</v>
      </c>
    </row>
    <row r="175" spans="1:5" ht="12.75">
      <c r="A175" s="19"/>
      <c r="B175" s="25"/>
      <c r="C175" s="6">
        <v>4220</v>
      </c>
      <c r="D175" s="2" t="s">
        <v>40</v>
      </c>
      <c r="E175" s="74">
        <v>2000</v>
      </c>
    </row>
    <row r="176" spans="1:5" ht="12.75">
      <c r="A176" s="19"/>
      <c r="B176" s="25"/>
      <c r="C176" s="3">
        <v>4260</v>
      </c>
      <c r="D176" s="13" t="s">
        <v>33</v>
      </c>
      <c r="E176" s="74">
        <v>1000</v>
      </c>
    </row>
    <row r="177" spans="1:5" ht="12.75">
      <c r="A177" s="19"/>
      <c r="B177" s="25"/>
      <c r="C177" s="3">
        <v>4300</v>
      </c>
      <c r="D177" s="13" t="s">
        <v>35</v>
      </c>
      <c r="E177" s="74">
        <v>29000</v>
      </c>
    </row>
    <row r="178" spans="1:5" ht="12.75">
      <c r="A178" s="19"/>
      <c r="B178" s="25"/>
      <c r="C178" s="3">
        <v>4430</v>
      </c>
      <c r="D178" s="36" t="s">
        <v>134</v>
      </c>
      <c r="E178" s="74">
        <v>2000</v>
      </c>
    </row>
    <row r="179" spans="1:5" ht="12.75">
      <c r="A179" s="19"/>
      <c r="B179" s="6">
        <v>92109</v>
      </c>
      <c r="D179" t="s">
        <v>45</v>
      </c>
      <c r="E179" s="71">
        <f>SUM(E180:E182)</f>
        <v>1128200</v>
      </c>
    </row>
    <row r="180" spans="1:5" ht="12.75">
      <c r="A180" s="19"/>
      <c r="B180" s="6"/>
      <c r="C180" s="6">
        <v>2480</v>
      </c>
      <c r="D180" t="s">
        <v>168</v>
      </c>
      <c r="E180" s="57">
        <v>838200</v>
      </c>
    </row>
    <row r="181" spans="1:5" ht="12.75">
      <c r="A181" s="19"/>
      <c r="B181" s="6"/>
      <c r="D181" t="s">
        <v>146</v>
      </c>
      <c r="E181" s="57"/>
    </row>
    <row r="182" spans="1:5" ht="12.75">
      <c r="A182" s="19"/>
      <c r="B182" s="6"/>
      <c r="C182" s="6">
        <v>6220</v>
      </c>
      <c r="D182" t="s">
        <v>316</v>
      </c>
      <c r="E182" s="57">
        <v>290000</v>
      </c>
    </row>
    <row r="183" spans="1:5" ht="12.75">
      <c r="A183" s="19"/>
      <c r="B183" s="6"/>
      <c r="D183" t="s">
        <v>378</v>
      </c>
      <c r="E183" s="57"/>
    </row>
    <row r="184" spans="1:5" ht="12.75">
      <c r="A184" s="19"/>
      <c r="B184" s="6"/>
      <c r="D184" t="s">
        <v>377</v>
      </c>
      <c r="E184" s="57"/>
    </row>
    <row r="185" spans="1:5" ht="12.75">
      <c r="A185" s="19"/>
      <c r="B185" s="6">
        <v>92116</v>
      </c>
      <c r="D185" t="s">
        <v>169</v>
      </c>
      <c r="E185" s="71">
        <f>SUM(E186:E189)</f>
        <v>936400</v>
      </c>
    </row>
    <row r="186" spans="1:5" ht="12.75">
      <c r="A186" s="19"/>
      <c r="B186" s="6"/>
      <c r="C186" s="6">
        <v>2480</v>
      </c>
      <c r="D186" t="s">
        <v>168</v>
      </c>
      <c r="E186" s="57">
        <v>929000</v>
      </c>
    </row>
    <row r="187" spans="1:5" ht="12.75">
      <c r="A187" s="19"/>
      <c r="B187" s="6"/>
      <c r="D187" t="s">
        <v>146</v>
      </c>
      <c r="E187" s="57"/>
    </row>
    <row r="188" spans="1:5" ht="12.75">
      <c r="A188" s="19"/>
      <c r="B188" s="6"/>
      <c r="C188" s="6">
        <v>2800</v>
      </c>
      <c r="D188" t="s">
        <v>351</v>
      </c>
      <c r="E188" s="57">
        <v>7400</v>
      </c>
    </row>
    <row r="189" spans="1:5" ht="12.75">
      <c r="A189" s="19"/>
      <c r="B189" s="6"/>
      <c r="D189" t="s">
        <v>352</v>
      </c>
      <c r="E189" s="57"/>
    </row>
    <row r="190" spans="1:5" ht="12.75">
      <c r="A190" s="19"/>
      <c r="B190" s="6">
        <v>92118</v>
      </c>
      <c r="D190" t="s">
        <v>19</v>
      </c>
      <c r="E190" s="71">
        <f>SUM(E191:E193)</f>
        <v>931000</v>
      </c>
    </row>
    <row r="191" spans="1:5" ht="12.75">
      <c r="A191" s="19"/>
      <c r="B191" s="6"/>
      <c r="C191" s="6">
        <v>2480</v>
      </c>
      <c r="D191" t="s">
        <v>145</v>
      </c>
      <c r="E191" s="57">
        <v>915000</v>
      </c>
    </row>
    <row r="192" spans="1:5" ht="12.75">
      <c r="A192" s="19"/>
      <c r="B192" s="6"/>
      <c r="D192" t="s">
        <v>146</v>
      </c>
      <c r="E192" s="57"/>
    </row>
    <row r="193" spans="1:5" ht="12.75">
      <c r="A193" s="19"/>
      <c r="B193" s="6"/>
      <c r="C193" s="6">
        <v>6220</v>
      </c>
      <c r="D193" t="s">
        <v>379</v>
      </c>
      <c r="E193" s="57">
        <v>16000</v>
      </c>
    </row>
    <row r="194" spans="1:5" ht="12.75">
      <c r="A194" s="19"/>
      <c r="B194" s="6"/>
      <c r="D194" t="s">
        <v>380</v>
      </c>
      <c r="E194" s="57"/>
    </row>
    <row r="195" spans="1:5" ht="12.75">
      <c r="A195" s="19"/>
      <c r="B195" s="6"/>
      <c r="D195" t="s">
        <v>381</v>
      </c>
      <c r="E195" s="57"/>
    </row>
    <row r="196" spans="1:4" ht="12.75">
      <c r="A196" s="19"/>
      <c r="B196" s="25"/>
      <c r="C196" s="3"/>
      <c r="D196" s="36"/>
    </row>
    <row r="197" spans="1:5" ht="12.75">
      <c r="A197" s="20" t="s">
        <v>50</v>
      </c>
      <c r="B197" s="24"/>
      <c r="C197" s="12"/>
      <c r="D197" s="30" t="s">
        <v>212</v>
      </c>
      <c r="E197" s="77">
        <f>E198</f>
        <v>167850</v>
      </c>
    </row>
    <row r="198" spans="1:5" ht="12.75">
      <c r="A198" s="19"/>
      <c r="B198" s="41" t="s">
        <v>153</v>
      </c>
      <c r="C198" s="42"/>
      <c r="D198" s="51" t="s">
        <v>213</v>
      </c>
      <c r="E198" s="79">
        <f>SUM(E199:E214)</f>
        <v>167850</v>
      </c>
    </row>
    <row r="199" spans="1:5" ht="12.75">
      <c r="A199" s="19"/>
      <c r="B199" s="25"/>
      <c r="C199" s="6">
        <v>2360</v>
      </c>
      <c r="D199" t="s">
        <v>214</v>
      </c>
      <c r="E199" s="74">
        <v>100000</v>
      </c>
    </row>
    <row r="200" spans="1:4" ht="12.75">
      <c r="A200" s="19"/>
      <c r="B200" s="25"/>
      <c r="D200" t="s">
        <v>215</v>
      </c>
    </row>
    <row r="201" spans="1:4" ht="12.75">
      <c r="A201" s="19"/>
      <c r="B201" s="25"/>
      <c r="D201" t="s">
        <v>216</v>
      </c>
    </row>
    <row r="202" spans="1:4" ht="12.75">
      <c r="A202" s="19"/>
      <c r="B202" s="25"/>
      <c r="D202" t="s">
        <v>217</v>
      </c>
    </row>
    <row r="203" spans="1:4" ht="12.75">
      <c r="A203" s="19"/>
      <c r="B203" s="25"/>
      <c r="D203" t="s">
        <v>218</v>
      </c>
    </row>
    <row r="204" spans="1:5" ht="12.75">
      <c r="A204" s="19"/>
      <c r="B204" s="25"/>
      <c r="C204" s="6">
        <v>3030</v>
      </c>
      <c r="D204" t="s">
        <v>41</v>
      </c>
      <c r="E204" s="74">
        <v>5000</v>
      </c>
    </row>
    <row r="205" spans="1:5" ht="12.75">
      <c r="A205" s="19"/>
      <c r="B205" s="25"/>
      <c r="C205" s="6">
        <v>3040</v>
      </c>
      <c r="D205" s="2" t="s">
        <v>188</v>
      </c>
      <c r="E205" s="74">
        <v>2000</v>
      </c>
    </row>
    <row r="206" spans="1:4" ht="12.75">
      <c r="A206" s="19"/>
      <c r="B206" s="25"/>
      <c r="D206" s="2" t="s">
        <v>182</v>
      </c>
    </row>
    <row r="207" spans="1:5" ht="12.75">
      <c r="A207" s="19"/>
      <c r="B207" s="25"/>
      <c r="C207" s="6">
        <v>4110</v>
      </c>
      <c r="D207" t="s">
        <v>29</v>
      </c>
      <c r="E207" s="74">
        <v>500</v>
      </c>
    </row>
    <row r="208" spans="1:5" ht="12.75">
      <c r="A208" s="19"/>
      <c r="B208" s="25"/>
      <c r="C208" s="6">
        <v>4120</v>
      </c>
      <c r="D208" t="s">
        <v>334</v>
      </c>
      <c r="E208" s="74">
        <v>50</v>
      </c>
    </row>
    <row r="209" spans="1:5" ht="12.75">
      <c r="A209" s="19"/>
      <c r="B209" s="25"/>
      <c r="C209" s="6">
        <v>4170</v>
      </c>
      <c r="D209" t="s">
        <v>150</v>
      </c>
      <c r="E209" s="74">
        <v>6000</v>
      </c>
    </row>
    <row r="210" spans="1:5" ht="12.75">
      <c r="A210" s="19"/>
      <c r="B210" s="25"/>
      <c r="C210" s="6">
        <v>4190</v>
      </c>
      <c r="D210" t="s">
        <v>275</v>
      </c>
      <c r="E210" s="74">
        <v>10000</v>
      </c>
    </row>
    <row r="211" spans="1:5" ht="12.75">
      <c r="A211" s="19"/>
      <c r="B211" s="25"/>
      <c r="C211" s="6">
        <v>4210</v>
      </c>
      <c r="D211" s="2" t="s">
        <v>32</v>
      </c>
      <c r="E211" s="74">
        <v>10300</v>
      </c>
    </row>
    <row r="212" spans="1:5" ht="12.75">
      <c r="A212" s="19"/>
      <c r="B212" s="25"/>
      <c r="C212" s="6">
        <v>4220</v>
      </c>
      <c r="D212" s="2" t="s">
        <v>40</v>
      </c>
      <c r="E212" s="74">
        <v>5000</v>
      </c>
    </row>
    <row r="213" spans="1:5" ht="12.75">
      <c r="A213" s="19"/>
      <c r="B213" s="25"/>
      <c r="C213" s="3">
        <v>4300</v>
      </c>
      <c r="D213" s="13" t="s">
        <v>35</v>
      </c>
      <c r="E213" s="74">
        <v>28000</v>
      </c>
    </row>
    <row r="214" spans="1:5" ht="12.75">
      <c r="A214" s="25"/>
      <c r="B214" s="25"/>
      <c r="C214" s="3">
        <v>4430</v>
      </c>
      <c r="D214" s="36" t="s">
        <v>134</v>
      </c>
      <c r="E214" s="74">
        <v>1000</v>
      </c>
    </row>
    <row r="215" spans="1:5" ht="12.75">
      <c r="A215" s="25"/>
      <c r="B215" s="25"/>
      <c r="C215" s="3"/>
      <c r="D215" s="36"/>
      <c r="E215" s="68"/>
    </row>
    <row r="216" spans="1:5" ht="12.75">
      <c r="A216" s="25"/>
      <c r="B216" s="25"/>
      <c r="C216" s="3"/>
      <c r="D216" s="36"/>
      <c r="E216"/>
    </row>
    <row r="217" spans="1:5" s="44" customFormat="1" ht="12.75">
      <c r="A217" s="25"/>
      <c r="B217" s="25"/>
      <c r="C217" s="3"/>
      <c r="D217" s="36"/>
      <c r="E217"/>
    </row>
    <row r="218" spans="1:5" ht="12.75">
      <c r="A218" s="25"/>
      <c r="B218" s="25"/>
      <c r="C218" s="3"/>
      <c r="D218" s="36"/>
      <c r="E21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6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anna.zawadka</cp:lastModifiedBy>
  <cp:lastPrinted>2022-10-07T10:53:08Z</cp:lastPrinted>
  <dcterms:created xsi:type="dcterms:W3CDTF">2014-09-04T08:28:49Z</dcterms:created>
  <dcterms:modified xsi:type="dcterms:W3CDTF">2022-10-17T07:53:32Z</dcterms:modified>
  <cp:category/>
  <cp:version/>
  <cp:contentType/>
  <cp:contentStatus/>
</cp:coreProperties>
</file>