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<sst xmlns="http://schemas.openxmlformats.org/spreadsheetml/2006/main" count="1906" uniqueCount="584">
  <si>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</si>
  <si>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</si>
  <si>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</si>
  <si>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</si>
  <si>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</si>
  <si>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</si>
  <si>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</si>
  <si>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</si>
  <si>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</si>
  <si>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</si>
  <si>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</si>
  <si>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</si>
  <si>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Załącznik Nr 8</t>
  </si>
  <si>
    <t>Miejski Ośrodek Pomocy Społecznej</t>
  </si>
  <si>
    <t xml:space="preserve">Miejski Dom Kultury 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</si>
  <si>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</si>
  <si>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</si>
  <si>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</si>
  <si>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</si>
  <si>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</si>
  <si>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</si>
  <si>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</si>
  <si>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</si>
  <si>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</si>
  <si>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</si>
  <si>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13</t>
  </si>
  <si>
    <t>Załącznik Nr 15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</si>
  <si>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</si>
  <si>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</si>
  <si>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</si>
  <si>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</si>
  <si>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</si>
  <si>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</si>
  <si>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</si>
  <si>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</si>
  <si>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</si>
  <si>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</si>
  <si>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</si>
  <si>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</si>
  <si>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</si>
  <si>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</si>
  <si>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</si>
  <si>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</si>
  <si>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</si>
  <si>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</si>
  <si>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</si>
  <si>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</si>
  <si>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</si>
  <si>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</si>
  <si>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</si>
  <si>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</si>
  <si>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</si>
  <si>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</si>
  <si>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</si>
  <si>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</si>
  <si>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</si>
  <si>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</si>
  <si>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</si>
  <si>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</si>
  <si>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</si>
  <si>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</si>
  <si>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</si>
  <si>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</si>
  <si>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</si>
  <si>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</si>
  <si>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</si>
  <si>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</si>
  <si>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</si>
  <si>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</si>
  <si>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</si>
  <si>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</si>
  <si>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</si>
  <si>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</si>
  <si>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</si>
  <si>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</si>
  <si>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</si>
  <si>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</si>
  <si>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</si>
  <si>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</si>
  <si>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</si>
  <si>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</si>
  <si>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</si>
  <si>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</si>
  <si>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</si>
  <si>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</si>
  <si>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</si>
  <si>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</si>
  <si>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</si>
  <si>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</si>
  <si>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</si>
  <si>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</si>
  <si>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</si>
  <si>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</si>
  <si>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</si>
  <si>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</si>
  <si>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</si>
  <si>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</si>
  <si>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</si>
  <si>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</si>
  <si>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</si>
  <si>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</si>
  <si>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</si>
  <si>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</si>
  <si>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</si>
  <si>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</si>
  <si>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</si>
  <si>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</si>
  <si>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</si>
  <si>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</si>
  <si>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</si>
  <si>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</si>
  <si>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</si>
  <si>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</si>
  <si>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</si>
  <si>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</si>
  <si>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</si>
  <si>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</si>
  <si>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</si>
  <si>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</si>
  <si>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</si>
  <si>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</si>
  <si>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</si>
  <si>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</si>
  <si>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75814</t>
  </si>
  <si>
    <t>758</t>
  </si>
  <si>
    <t>Różne rozliczenia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</si>
  <si>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</si>
  <si>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</si>
  <si>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</si>
  <si>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</si>
  <si>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</si>
  <si>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</si>
  <si>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851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</si>
  <si>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</si>
  <si>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</si>
  <si>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</si>
  <si>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</si>
  <si>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</si>
  <si>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</si>
  <si>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</si>
  <si>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</si>
  <si>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</si>
  <si>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</si>
  <si>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</si>
  <si>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</si>
  <si>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</si>
  <si>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</si>
  <si>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</si>
  <si>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</si>
  <si>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</si>
  <si>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</si>
  <si>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</si>
  <si>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</si>
  <si>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</si>
  <si>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</si>
  <si>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</si>
  <si>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</si>
  <si>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</si>
  <si>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</si>
  <si>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</si>
  <si>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</si>
  <si>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</si>
  <si>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</si>
  <si>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</si>
  <si>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</si>
  <si>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</si>
  <si>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</si>
  <si>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</si>
  <si>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</si>
  <si>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</si>
  <si>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</si>
  <si>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</si>
  <si>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</si>
  <si>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</si>
  <si>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</si>
  <si>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</si>
  <si>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</si>
  <si>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</si>
  <si>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</si>
  <si>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</si>
  <si>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</si>
  <si>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</si>
  <si>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</si>
  <si>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</si>
  <si>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</si>
  <si>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</si>
  <si>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</si>
  <si>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</si>
  <si>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</si>
  <si>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</si>
  <si>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</si>
  <si>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</si>
  <si>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</si>
  <si>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</si>
  <si>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</si>
  <si>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</si>
  <si>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</si>
  <si>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</si>
  <si>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</si>
  <si>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</si>
  <si>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</si>
  <si>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</si>
  <si>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</si>
  <si>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</si>
  <si>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</si>
  <si>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</si>
  <si>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</si>
  <si>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</si>
  <si>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</si>
  <si>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</si>
  <si>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</si>
  <si>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</si>
  <si>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</si>
  <si>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</si>
  <si>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</si>
  <si>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</si>
  <si>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</si>
  <si>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</si>
  <si>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</si>
  <si>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</si>
  <si>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</si>
  <si>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</si>
  <si>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</si>
  <si>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</si>
  <si>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</si>
  <si>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</si>
  <si>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</si>
  <si>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</si>
  <si>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</si>
  <si>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</si>
  <si>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</si>
  <si>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</si>
  <si>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</si>
  <si>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</si>
  <si>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</si>
  <si>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</si>
  <si>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</si>
  <si>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</si>
  <si>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</si>
  <si>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</si>
  <si>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</si>
  <si>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</si>
  <si>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</si>
  <si>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</si>
  <si>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</si>
  <si>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</si>
  <si>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</si>
  <si>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</si>
  <si>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</si>
  <si>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</si>
  <si>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</si>
  <si>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</si>
  <si>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</si>
  <si>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</si>
  <si>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</si>
  <si>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</si>
  <si>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</si>
  <si>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</si>
  <si>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</si>
  <si>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</si>
  <si>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</si>
  <si>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</si>
  <si>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</si>
  <si>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</si>
  <si>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</si>
  <si>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</si>
  <si>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</si>
  <si>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</si>
  <si>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</si>
  <si>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</si>
  <si>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</si>
  <si>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</si>
  <si>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</si>
  <si>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</si>
  <si>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</si>
  <si>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</si>
  <si>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</si>
  <si>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</si>
  <si>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</si>
  <si>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</si>
  <si>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</si>
  <si>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</si>
  <si>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</si>
  <si>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</si>
  <si>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</si>
  <si>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</si>
  <si>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</si>
  <si>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</si>
  <si>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</si>
  <si>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</si>
  <si>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</si>
  <si>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</si>
  <si>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</si>
  <si>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</si>
  <si>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</si>
  <si>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</si>
  <si>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</si>
  <si>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</si>
  <si>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</si>
  <si>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</si>
  <si>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</si>
  <si>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</si>
  <si>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</si>
  <si>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</si>
  <si>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</si>
  <si>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</si>
  <si>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</si>
  <si>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</si>
  <si>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</si>
  <si>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</si>
  <si>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</si>
  <si>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</si>
  <si>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</si>
  <si>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</si>
  <si>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</si>
  <si>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</si>
  <si>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</si>
  <si>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</si>
  <si>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</si>
  <si>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</si>
  <si>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</si>
  <si>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</si>
  <si>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</si>
  <si>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</si>
  <si>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</si>
  <si>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</si>
  <si>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</si>
  <si>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</si>
  <si>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</si>
  <si>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</si>
  <si>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</si>
  <si>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</si>
  <si>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</si>
  <si>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</si>
  <si>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</si>
  <si>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</si>
  <si>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</si>
  <si>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</si>
  <si>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</si>
  <si>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</si>
  <si>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</si>
  <si>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</si>
  <si>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</si>
  <si>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</si>
  <si>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</si>
  <si>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</si>
  <si>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</si>
  <si>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</si>
  <si>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</si>
  <si>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</si>
  <si>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</si>
  <si>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</si>
  <si>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</si>
  <si>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</si>
  <si>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</si>
  <si>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</si>
  <si>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</si>
  <si>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</si>
  <si>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</si>
  <si>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</si>
  <si>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</si>
  <si>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</si>
  <si>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</si>
  <si>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</si>
  <si>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</si>
  <si>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</si>
  <si>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</si>
  <si>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</si>
  <si>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</si>
  <si>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</si>
  <si>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</si>
  <si>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</si>
  <si>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</si>
  <si>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</si>
  <si>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</si>
  <si>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</si>
  <si>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</si>
  <si>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</si>
  <si>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</si>
  <si>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</si>
  <si>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</si>
  <si>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</si>
  <si>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</si>
  <si>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</si>
  <si>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</si>
  <si>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</si>
  <si>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</si>
  <si>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</si>
  <si>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</si>
  <si>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</si>
  <si>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</si>
  <si>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</si>
  <si>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</si>
  <si>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</si>
  <si>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</si>
  <si>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</si>
  <si>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</si>
  <si>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</si>
  <si>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</si>
  <si>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</si>
  <si>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</si>
  <si>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</si>
  <si>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</si>
  <si>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</si>
  <si>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</si>
  <si>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</si>
  <si>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</si>
  <si>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</si>
  <si>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</si>
  <si>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</si>
  <si>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</si>
  <si>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</si>
  <si>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</si>
  <si>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</si>
  <si>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</si>
  <si>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</si>
  <si>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</si>
  <si>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</si>
  <si>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</si>
  <si>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</si>
  <si>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</si>
  <si>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</si>
  <si>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</si>
  <si>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</si>
  <si>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</si>
  <si>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</si>
  <si>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</si>
  <si>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</si>
  <si>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</si>
  <si>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</si>
  <si>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</si>
  <si>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</si>
  <si>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</si>
  <si>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</si>
  <si>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</si>
  <si>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</si>
  <si>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</si>
  <si>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</si>
  <si>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</si>
  <si>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</si>
  <si>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</si>
  <si>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</si>
  <si>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</si>
  <si>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</si>
  <si>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</si>
  <si>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</si>
  <si>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</si>
  <si>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</si>
  <si>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</si>
  <si>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</si>
  <si>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</si>
  <si>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</si>
  <si>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</si>
  <si>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</si>
  <si>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</si>
  <si>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</si>
  <si>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</si>
  <si>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</si>
  <si>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</si>
  <si>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</si>
  <si>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</si>
  <si>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</si>
  <si>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</si>
  <si>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</si>
  <si>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</si>
  <si>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</si>
  <si>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</si>
  <si>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</si>
  <si>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</si>
  <si>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</si>
  <si>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</si>
  <si>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</si>
  <si>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</si>
  <si>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</si>
  <si>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</si>
  <si>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</si>
  <si>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</si>
  <si>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</si>
  <si>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</si>
  <si>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</si>
  <si>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</si>
  <si>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</si>
  <si>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</si>
  <si>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</si>
  <si>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</si>
  <si>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</si>
  <si>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</si>
  <si>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</si>
  <si>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</si>
  <si>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</si>
  <si>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</si>
  <si>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</si>
  <si>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</si>
  <si>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</si>
  <si>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</si>
  <si>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</si>
  <si>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</si>
  <si>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</si>
  <si>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</si>
  <si>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</si>
  <si>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</si>
  <si>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do Zmiany Klimatu/</t>
  </si>
  <si>
    <t>Pozostała działaność</t>
  </si>
  <si>
    <t>2180</t>
  </si>
  <si>
    <t>lub dofinansowanie  realizacji zadań zwiazanych z przeciwdziałaniem</t>
  </si>
  <si>
    <t>COVID-19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</si>
  <si>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</si>
  <si>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</si>
  <si>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</si>
  <si>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</si>
  <si>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</si>
  <si>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Pozostała działaność - Pomoc obywatelom Ukrainy</t>
  </si>
  <si>
    <t>Pozostała działaność - Pomoc obywatelom Ukrainy - zadania własne</t>
  </si>
  <si>
    <t>Zadania zlecone - Środki z Funduszu Pomocy</t>
  </si>
  <si>
    <t>Świadczenie rodzinne dla obywateli Ukrainy</t>
  </si>
  <si>
    <t xml:space="preserve">Pozostała działalność /Miejski Plan Adaptacji </t>
  </si>
  <si>
    <t>Wpływy z odsetek od nieterminowych wpłat z tytułu podatków i opłat</t>
  </si>
  <si>
    <t>POZOSTAŁE ZADANIA W ZAKRESIE POLITYKI SPOŁECZNEJ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</si>
  <si>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</si>
  <si>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</si>
  <si>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</si>
  <si>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</si>
  <si>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przebywajacym na terytorium RP</t>
  </si>
  <si>
    <t xml:space="preserve">Świadczenia społeczne wypłacane obywatelom Ukrainy </t>
  </si>
  <si>
    <t>wypłacanych w zwiazku z pomocą obywatelom Ukrainy</t>
  </si>
  <si>
    <t xml:space="preserve">Składki i inne pochodne od wynagrodzeń pracowników  </t>
  </si>
  <si>
    <t xml:space="preserve">Składki i inne pochodne od wynagrodzeń pracowników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</si>
  <si>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</si>
  <si>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</si>
  <si>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</si>
  <si>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</si>
  <si>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</si>
  <si>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>Plan 2023r.</t>
  </si>
  <si>
    <t>Plan wydatków na rok 2023</t>
  </si>
  <si>
    <t>Plan dotacji na 2023</t>
  </si>
  <si>
    <t>Plan dotacji na 2023 r.</t>
  </si>
  <si>
    <t>Plan wydatków na rok 2023 r.</t>
  </si>
  <si>
    <t>Plan wydatków na 2023 r.</t>
  </si>
  <si>
    <t>Plan wydatków na 2023</t>
  </si>
  <si>
    <t>Plan wydatków na 2023r.</t>
  </si>
  <si>
    <t xml:space="preserve">zwiazków gmin, zwiazków powiatowo-gminnych, zwiazków </t>
  </si>
  <si>
    <t>Pozostała dzialaność</t>
  </si>
  <si>
    <t>Wpływy z tytułu opłat i kosztów sądowych oraz innych opłat</t>
  </si>
  <si>
    <t>60002</t>
  </si>
  <si>
    <t>Infrastruktura kolejowa</t>
  </si>
  <si>
    <t>Dotacja celowa na pomoc finansową udzielaną między</t>
  </si>
  <si>
    <t>jednostkami samorządu terytorialnego na dofinansowanie</t>
  </si>
  <si>
    <t>własnych zadań inwestycyjnych i zakupów inwestycyjnych</t>
  </si>
  <si>
    <t>Wydatki poniesione ze środków z Rzadowego Funduszu</t>
  </si>
  <si>
    <t xml:space="preserve">Polski Ład: Program Inwestycji Strategicznych </t>
  </si>
  <si>
    <t>na realizację zadań inwestycyjnych</t>
  </si>
  <si>
    <t>Świadczenia związane z pomoca obywatelom Ukrainy</t>
  </si>
  <si>
    <t>Zakup usług związanych z pomocą obywatelom Ukrainy</t>
  </si>
  <si>
    <t xml:space="preserve">Świadczenie wychowawcze </t>
  </si>
  <si>
    <t>- Czyste powietrze</t>
  </si>
  <si>
    <t>Dostarczanie ciepła</t>
  </si>
  <si>
    <t>0840</t>
  </si>
  <si>
    <t>Wpływy ze sprzedazy wyrobów</t>
  </si>
  <si>
    <t>ELEKTRYCZNĄ, GAZ I WODĘ</t>
  </si>
  <si>
    <t xml:space="preserve">WYTWARZANIE I ZAOPATRYWANIE W ENERGIĘ </t>
  </si>
  <si>
    <t>6370</t>
  </si>
  <si>
    <t>Środki otrzymane z Rządowego Funduszu Polski Ład:Program</t>
  </si>
  <si>
    <t>Inwestycji Strategicznych na realizację zadań inwestycyjnych</t>
  </si>
  <si>
    <t>Różne przelewy</t>
  </si>
  <si>
    <t>40095</t>
  </si>
  <si>
    <t>Pozostała działaność - Pomoc obywatelom Ukrainy - zadania zlecone</t>
  </si>
  <si>
    <t>Pozostałe odsetki</t>
  </si>
  <si>
    <t>Urzędy wojewódzkie - Środki z Funduszu Pomocy</t>
  </si>
  <si>
    <t>Ośrodki pomocy społecznej  - zadania zlecone</t>
  </si>
  <si>
    <t>2057</t>
  </si>
  <si>
    <t>2059</t>
  </si>
  <si>
    <t>2051</t>
  </si>
  <si>
    <t>2462</t>
  </si>
  <si>
    <t>Pozostała działaność - Dodatek elektryczny</t>
  </si>
  <si>
    <t>- Cyfrowa gmina</t>
  </si>
  <si>
    <t>- Dostępny samorzad</t>
  </si>
  <si>
    <t>jednostkami samorzadu terytorialnego na dofinansowanie</t>
  </si>
  <si>
    <t>własnych zadań bieżących</t>
  </si>
  <si>
    <t xml:space="preserve">Dotacja celowa z budżetu dla pozostałych jednostek </t>
  </si>
  <si>
    <t>Pozostała działaność - LIFE AFTER COAL</t>
  </si>
  <si>
    <t>Pozostała działaność - Dod. Węglowy</t>
  </si>
  <si>
    <t>Pozostała działaność - Dod. na inny opał.</t>
  </si>
  <si>
    <t>do Zarządzenia Nr 31/23</t>
  </si>
  <si>
    <t>z dnia 23.02.2023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</si>
</sst>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"/>
  <sheetViews>
    <sheetView zoomScale="136" zoomScaleNormal="136" workbookViewId="0" topLeftCell="A607">
      <selection activeCell="A257" sqref="A257:IV26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138</v>
      </c>
    </row>
    <row r="2" spans="4:5" ht="12.75">
      <c r="D2" s="7" t="s">
        <v>533</v>
      </c>
      <c r="E2" s="74" t="s">
        <v>582</v>
      </c>
    </row>
    <row r="3" spans="4:5" ht="12.75">
      <c r="D3" s="6" t="s">
        <v>4</v>
      </c>
      <c r="E3" s="74" t="s">
        <v>157</v>
      </c>
    </row>
    <row r="4" spans="4:5" ht="12.75">
      <c r="D4" s="6"/>
      <c r="E4" s="75" t="s">
        <v>583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7" t="s">
        <v>128</v>
      </c>
    </row>
    <row r="6" spans="1:5" ht="12.75">
      <c r="A6" s="7">
        <v>801</v>
      </c>
      <c r="B6" s="7"/>
      <c r="C6" s="7"/>
      <c r="D6" s="5" t="s">
        <v>11</v>
      </c>
      <c r="E6" s="87">
        <f>SUM(E7+E43+E48+E60+E29)</f>
        <v>8183266</v>
      </c>
    </row>
    <row r="7" spans="1:5" s="5" customFormat="1" ht="12.75">
      <c r="A7" s="7"/>
      <c r="B7" s="7">
        <v>80101</v>
      </c>
      <c r="C7" s="7"/>
      <c r="D7" s="5" t="s">
        <v>2</v>
      </c>
      <c r="E7" s="87">
        <f>SUM(E8:E27)</f>
        <v>6661190</v>
      </c>
    </row>
    <row r="8" spans="3:8" ht="12.75">
      <c r="C8" s="6">
        <v>3020</v>
      </c>
      <c r="D8" t="s">
        <v>43</v>
      </c>
      <c r="E8" s="74">
        <v>46000</v>
      </c>
      <c r="H8" s="74"/>
    </row>
    <row r="9" spans="3:8" ht="12.75">
      <c r="C9" s="6">
        <v>4010</v>
      </c>
      <c r="D9" t="s">
        <v>44</v>
      </c>
      <c r="E9" s="74">
        <v>869588</v>
      </c>
      <c r="H9" s="74"/>
    </row>
    <row r="10" spans="3:8" ht="12.75">
      <c r="C10" s="6">
        <v>4040</v>
      </c>
      <c r="D10" t="s">
        <v>45</v>
      </c>
      <c r="E10" s="74">
        <v>69176</v>
      </c>
      <c r="H10" s="74"/>
    </row>
    <row r="11" spans="3:8" ht="12.75">
      <c r="C11" s="6">
        <v>4110</v>
      </c>
      <c r="D11" t="s">
        <v>46</v>
      </c>
      <c r="E11" s="74">
        <v>910000</v>
      </c>
      <c r="H11" s="74"/>
    </row>
    <row r="12" spans="3:8" ht="12.75">
      <c r="C12" s="6">
        <v>4120</v>
      </c>
      <c r="D12" t="s">
        <v>457</v>
      </c>
      <c r="E12" s="74">
        <v>100000</v>
      </c>
      <c r="H12" s="74"/>
    </row>
    <row r="13" spans="3:8" ht="12.75">
      <c r="C13" s="6">
        <v>4170</v>
      </c>
      <c r="D13" t="s">
        <v>212</v>
      </c>
      <c r="E13" s="74">
        <v>19000</v>
      </c>
      <c r="H13" s="74"/>
    </row>
    <row r="14" spans="3:8" ht="12.75">
      <c r="C14" s="6">
        <v>4210</v>
      </c>
      <c r="D14" t="s">
        <v>49</v>
      </c>
      <c r="E14" s="74">
        <v>68000</v>
      </c>
      <c r="H14" s="74"/>
    </row>
    <row r="15" spans="3:5" ht="12.75">
      <c r="C15" s="6">
        <v>4240</v>
      </c>
      <c r="D15" t="s">
        <v>373</v>
      </c>
      <c r="E15" s="74">
        <v>22000</v>
      </c>
    </row>
    <row r="16" spans="3:5" ht="12.75">
      <c r="C16" s="6">
        <v>4260</v>
      </c>
      <c r="D16" t="s">
        <v>50</v>
      </c>
      <c r="E16" s="74">
        <v>288000</v>
      </c>
    </row>
    <row r="17" spans="3:5" ht="12.75">
      <c r="C17" s="6">
        <v>4270</v>
      </c>
      <c r="D17" t="s">
        <v>51</v>
      </c>
      <c r="E17" s="74">
        <v>24000</v>
      </c>
    </row>
    <row r="18" spans="3:5" ht="12.75">
      <c r="C18" s="6">
        <v>4280</v>
      </c>
      <c r="D18" t="s">
        <v>234</v>
      </c>
      <c r="E18" s="74">
        <v>5000</v>
      </c>
    </row>
    <row r="19" spans="3:5" ht="12.75">
      <c r="C19" s="6">
        <v>4300</v>
      </c>
      <c r="D19" t="s">
        <v>52</v>
      </c>
      <c r="E19" s="74">
        <v>108000</v>
      </c>
    </row>
    <row r="20" spans="3:5" ht="12.75">
      <c r="C20" s="6">
        <v>4360</v>
      </c>
      <c r="D20" t="s">
        <v>298</v>
      </c>
      <c r="E20" s="74">
        <v>15000</v>
      </c>
    </row>
    <row r="21" spans="3:5" ht="12.75">
      <c r="C21" s="6">
        <v>4410</v>
      </c>
      <c r="D21" t="s">
        <v>53</v>
      </c>
      <c r="E21" s="74">
        <v>3000</v>
      </c>
    </row>
    <row r="22" spans="3:5" ht="12.75">
      <c r="C22" s="6">
        <v>4430</v>
      </c>
      <c r="D22" t="s">
        <v>54</v>
      </c>
      <c r="E22" s="74">
        <v>9000</v>
      </c>
    </row>
    <row r="23" spans="3:5" ht="12.75">
      <c r="C23" s="6">
        <v>4440</v>
      </c>
      <c r="D23" t="s">
        <v>55</v>
      </c>
      <c r="E23" s="74">
        <v>204925</v>
      </c>
    </row>
    <row r="24" spans="3:5" ht="12.75">
      <c r="C24" s="6">
        <v>4700</v>
      </c>
      <c r="D24" t="s">
        <v>274</v>
      </c>
      <c r="E24" s="74">
        <v>1000</v>
      </c>
    </row>
    <row r="25" spans="3:5" ht="12.75">
      <c r="C25" s="6">
        <v>4710</v>
      </c>
      <c r="D25" t="s">
        <v>445</v>
      </c>
      <c r="E25" s="74">
        <v>15000</v>
      </c>
    </row>
    <row r="26" spans="3:5" ht="12.75">
      <c r="C26" s="6">
        <v>4790</v>
      </c>
      <c r="D26" t="s">
        <v>478</v>
      </c>
      <c r="E26" s="74">
        <v>3562929</v>
      </c>
    </row>
    <row r="27" spans="3:5" ht="12.75">
      <c r="C27" s="6">
        <v>4800</v>
      </c>
      <c r="D27" t="s">
        <v>479</v>
      </c>
      <c r="E27" s="74">
        <v>321572</v>
      </c>
    </row>
    <row r="29" spans="1:5" ht="12.75">
      <c r="A29"/>
      <c r="B29" s="57">
        <v>80107</v>
      </c>
      <c r="C29" s="57"/>
      <c r="D29" s="56" t="s">
        <v>57</v>
      </c>
      <c r="E29" s="88">
        <f>SUM(E30:E41)</f>
        <v>460394</v>
      </c>
    </row>
    <row r="30" spans="1:5" ht="12.75">
      <c r="A30"/>
      <c r="C30" s="6">
        <v>3020</v>
      </c>
      <c r="D30" t="s">
        <v>43</v>
      </c>
      <c r="E30" s="74">
        <v>2400</v>
      </c>
    </row>
    <row r="31" spans="1:5" ht="12.75">
      <c r="A31"/>
      <c r="C31" s="6">
        <v>4110</v>
      </c>
      <c r="D31" t="s">
        <v>46</v>
      </c>
      <c r="E31" s="74">
        <v>56000</v>
      </c>
    </row>
    <row r="32" spans="1:5" ht="12.75">
      <c r="A32"/>
      <c r="C32" s="6">
        <v>4120</v>
      </c>
      <c r="D32" t="s">
        <v>482</v>
      </c>
      <c r="E32" s="74">
        <v>7000</v>
      </c>
    </row>
    <row r="33" spans="1:5" ht="12.75">
      <c r="A33"/>
      <c r="C33" s="6">
        <v>4210</v>
      </c>
      <c r="D33" t="s">
        <v>49</v>
      </c>
      <c r="E33" s="74">
        <v>5000</v>
      </c>
    </row>
    <row r="34" spans="1:5" ht="12.75">
      <c r="A34"/>
      <c r="C34" s="6">
        <v>4240</v>
      </c>
      <c r="D34" t="s">
        <v>483</v>
      </c>
      <c r="E34" s="74">
        <v>2000</v>
      </c>
    </row>
    <row r="35" spans="1:5" ht="12.75">
      <c r="A35"/>
      <c r="C35" s="6">
        <v>4260</v>
      </c>
      <c r="D35" t="s">
        <v>50</v>
      </c>
      <c r="E35" s="74">
        <v>29000</v>
      </c>
    </row>
    <row r="36" spans="1:5" ht="12.75">
      <c r="A36"/>
      <c r="C36" s="6">
        <v>4270</v>
      </c>
      <c r="D36" t="s">
        <v>51</v>
      </c>
      <c r="E36" s="74">
        <v>800</v>
      </c>
    </row>
    <row r="37" spans="1:5" ht="12.75">
      <c r="A37"/>
      <c r="C37" s="6">
        <v>4300</v>
      </c>
      <c r="D37" t="s">
        <v>52</v>
      </c>
      <c r="E37" s="74">
        <v>1400</v>
      </c>
    </row>
    <row r="38" spans="1:5" ht="12.75">
      <c r="A38"/>
      <c r="C38" s="6">
        <v>4440</v>
      </c>
      <c r="D38" t="s">
        <v>55</v>
      </c>
      <c r="E38" s="74">
        <v>14571</v>
      </c>
    </row>
    <row r="39" spans="1:5" ht="12.75">
      <c r="A39"/>
      <c r="C39" s="6">
        <v>4710</v>
      </c>
      <c r="D39" t="s">
        <v>484</v>
      </c>
      <c r="E39" s="74">
        <v>1000</v>
      </c>
    </row>
    <row r="40" spans="1:5" ht="12.75">
      <c r="A40"/>
      <c r="C40" s="6">
        <v>4790</v>
      </c>
      <c r="D40" t="s">
        <v>480</v>
      </c>
      <c r="E40" s="74">
        <v>315923</v>
      </c>
    </row>
    <row r="41" spans="1:5" ht="12.75">
      <c r="A41"/>
      <c r="C41" s="6">
        <v>4800</v>
      </c>
      <c r="D41" t="s">
        <v>481</v>
      </c>
      <c r="E41" s="74">
        <v>25300</v>
      </c>
    </row>
    <row r="42" ht="12.75">
      <c r="A42"/>
    </row>
    <row r="43" spans="1:5" ht="12.75">
      <c r="A43"/>
      <c r="B43" s="7">
        <v>80146</v>
      </c>
      <c r="C43" s="7"/>
      <c r="D43" s="5" t="s">
        <v>151</v>
      </c>
      <c r="E43" s="87">
        <f>SUM(E44:E47)</f>
        <v>34503</v>
      </c>
    </row>
    <row r="44" spans="1:5" ht="12.75">
      <c r="A44"/>
      <c r="B44" s="7"/>
      <c r="C44" s="6">
        <v>4210</v>
      </c>
      <c r="D44" t="s">
        <v>49</v>
      </c>
      <c r="E44" s="106">
        <v>6000</v>
      </c>
    </row>
    <row r="45" spans="1:5" ht="12.75">
      <c r="A45"/>
      <c r="B45" s="7"/>
      <c r="C45" s="6">
        <v>4300</v>
      </c>
      <c r="D45" t="s">
        <v>52</v>
      </c>
      <c r="E45" s="106">
        <v>4400</v>
      </c>
    </row>
    <row r="46" spans="1:5" ht="12.75">
      <c r="A46"/>
      <c r="C46" s="6">
        <v>4410</v>
      </c>
      <c r="D46" t="s">
        <v>53</v>
      </c>
      <c r="E46" s="74">
        <v>3103</v>
      </c>
    </row>
    <row r="47" spans="1:5" ht="12.75">
      <c r="A47"/>
      <c r="C47" s="6">
        <v>4700</v>
      </c>
      <c r="D47" t="s">
        <v>274</v>
      </c>
      <c r="E47" s="74">
        <v>21000</v>
      </c>
    </row>
    <row r="48" spans="1:5" ht="12.75">
      <c r="A48"/>
      <c r="B48" s="57">
        <v>80148</v>
      </c>
      <c r="C48" s="57"/>
      <c r="D48" s="56" t="s">
        <v>303</v>
      </c>
      <c r="E48" s="88">
        <f>SUM(E49:E59)</f>
        <v>472789</v>
      </c>
    </row>
    <row r="49" spans="1:5" ht="12.75">
      <c r="A49"/>
      <c r="B49" s="57"/>
      <c r="C49" s="6">
        <v>3020</v>
      </c>
      <c r="D49" t="s">
        <v>43</v>
      </c>
      <c r="E49" s="106">
        <v>7200</v>
      </c>
    </row>
    <row r="50" spans="1:5" ht="12.75">
      <c r="A50"/>
      <c r="C50" s="6">
        <v>4010</v>
      </c>
      <c r="D50" t="s">
        <v>44</v>
      </c>
      <c r="E50" s="106">
        <v>340948</v>
      </c>
    </row>
    <row r="51" spans="1:5" ht="12.75">
      <c r="A51"/>
      <c r="C51" s="6">
        <v>4040</v>
      </c>
      <c r="D51" t="s">
        <v>45</v>
      </c>
      <c r="E51" s="106">
        <v>26500</v>
      </c>
    </row>
    <row r="52" spans="1:5" ht="12.75">
      <c r="A52"/>
      <c r="C52" s="6">
        <v>4110</v>
      </c>
      <c r="D52" t="s">
        <v>46</v>
      </c>
      <c r="E52" s="106">
        <v>60000</v>
      </c>
    </row>
    <row r="53" spans="1:5" ht="12.75">
      <c r="A53"/>
      <c r="C53" s="6">
        <v>4120</v>
      </c>
      <c r="D53" t="s">
        <v>457</v>
      </c>
      <c r="E53" s="106">
        <v>9000</v>
      </c>
    </row>
    <row r="54" spans="1:5" ht="12.75">
      <c r="A54"/>
      <c r="C54" s="6">
        <v>4210</v>
      </c>
      <c r="D54" t="s">
        <v>49</v>
      </c>
      <c r="E54" s="106">
        <v>4800</v>
      </c>
    </row>
    <row r="55" spans="1:5" ht="12.75">
      <c r="A55"/>
      <c r="C55" s="6">
        <v>4260</v>
      </c>
      <c r="D55" t="s">
        <v>50</v>
      </c>
      <c r="E55" s="106">
        <v>9000</v>
      </c>
    </row>
    <row r="56" spans="1:5" ht="12.75">
      <c r="A56"/>
      <c r="C56" s="6">
        <v>4270</v>
      </c>
      <c r="D56" t="s">
        <v>51</v>
      </c>
      <c r="E56" s="106">
        <v>1000</v>
      </c>
    </row>
    <row r="57" spans="1:5" ht="12.75">
      <c r="A57"/>
      <c r="C57" s="6">
        <v>4300</v>
      </c>
      <c r="D57" t="s">
        <v>52</v>
      </c>
      <c r="E57" s="106">
        <v>1200</v>
      </c>
    </row>
    <row r="58" spans="1:5" ht="12.75">
      <c r="A58"/>
      <c r="C58" s="6">
        <v>4440</v>
      </c>
      <c r="D58" t="s">
        <v>55</v>
      </c>
      <c r="E58" s="106">
        <v>11641</v>
      </c>
    </row>
    <row r="59" spans="1:5" ht="12.75">
      <c r="A59"/>
      <c r="C59" s="6">
        <v>4710</v>
      </c>
      <c r="D59" t="s">
        <v>445</v>
      </c>
      <c r="E59" s="106">
        <v>1500</v>
      </c>
    </row>
    <row r="60" spans="1:5" ht="12.75">
      <c r="A60"/>
      <c r="B60" s="57">
        <v>80150</v>
      </c>
      <c r="C60" s="57"/>
      <c r="D60" s="117" t="s">
        <v>374</v>
      </c>
      <c r="E60" s="88">
        <f>SUM(E64:E73)</f>
        <v>554390</v>
      </c>
    </row>
    <row r="61" spans="1:4" ht="12.75">
      <c r="A61"/>
      <c r="D61" s="117" t="s">
        <v>377</v>
      </c>
    </row>
    <row r="62" spans="1:4" ht="12.75">
      <c r="A62"/>
      <c r="D62" s="117" t="s">
        <v>378</v>
      </c>
    </row>
    <row r="63" spans="1:4" ht="12.75">
      <c r="A63"/>
      <c r="D63" s="119" t="s">
        <v>379</v>
      </c>
    </row>
    <row r="64" spans="1:5" ht="12.75">
      <c r="A64"/>
      <c r="C64" s="6">
        <v>3020</v>
      </c>
      <c r="D64" t="s">
        <v>43</v>
      </c>
      <c r="E64" s="74">
        <v>1880</v>
      </c>
    </row>
    <row r="65" spans="1:5" ht="12.75">
      <c r="A65"/>
      <c r="C65" s="6">
        <v>4110</v>
      </c>
      <c r="D65" t="s">
        <v>46</v>
      </c>
      <c r="E65" s="74">
        <v>77000</v>
      </c>
    </row>
    <row r="66" spans="3:5" ht="12.75">
      <c r="C66" s="6">
        <v>4120</v>
      </c>
      <c r="D66" t="s">
        <v>457</v>
      </c>
      <c r="E66" s="74">
        <v>9000</v>
      </c>
    </row>
    <row r="67" spans="3:5" ht="12.75">
      <c r="C67" s="6">
        <v>4210</v>
      </c>
      <c r="D67" t="s">
        <v>49</v>
      </c>
      <c r="E67" s="74">
        <v>2000</v>
      </c>
    </row>
    <row r="68" spans="3:5" ht="12.75">
      <c r="C68" s="6">
        <v>4240</v>
      </c>
      <c r="D68" t="s">
        <v>373</v>
      </c>
      <c r="E68" s="74">
        <v>2500</v>
      </c>
    </row>
    <row r="69" spans="3:5" ht="12.75">
      <c r="C69" s="6">
        <v>4270</v>
      </c>
      <c r="D69" t="s">
        <v>51</v>
      </c>
      <c r="E69" s="74">
        <v>1500</v>
      </c>
    </row>
    <row r="70" spans="3:5" ht="12.75">
      <c r="C70" s="6">
        <v>4440</v>
      </c>
      <c r="D70" t="s">
        <v>55</v>
      </c>
      <c r="E70" s="74">
        <v>10619</v>
      </c>
    </row>
    <row r="71" spans="3:5" ht="12.75">
      <c r="C71" s="6">
        <v>4710</v>
      </c>
      <c r="D71" t="s">
        <v>445</v>
      </c>
      <c r="E71" s="74">
        <v>1000</v>
      </c>
    </row>
    <row r="72" spans="3:5" ht="12.75">
      <c r="C72" s="6">
        <v>4790</v>
      </c>
      <c r="D72" t="s">
        <v>480</v>
      </c>
      <c r="E72" s="74">
        <v>428245</v>
      </c>
    </row>
    <row r="73" spans="3:5" ht="12.75">
      <c r="C73" s="6">
        <v>4800</v>
      </c>
      <c r="D73" t="s">
        <v>481</v>
      </c>
      <c r="E73" s="74">
        <v>20646</v>
      </c>
    </row>
    <row r="75" spans="1:5" ht="12.75">
      <c r="A75" s="7">
        <v>854</v>
      </c>
      <c r="B75" s="7"/>
      <c r="C75" s="7"/>
      <c r="D75" s="5" t="s">
        <v>56</v>
      </c>
      <c r="E75" s="87">
        <f>SUM(E76)</f>
        <v>80400</v>
      </c>
    </row>
    <row r="76" spans="1:5" s="56" customFormat="1" ht="12.75">
      <c r="A76" s="57"/>
      <c r="B76" s="57">
        <v>85416</v>
      </c>
      <c r="C76" s="57"/>
      <c r="D76" s="56" t="s">
        <v>420</v>
      </c>
      <c r="E76" s="88">
        <f>SUM(E77:E77)</f>
        <v>80400</v>
      </c>
    </row>
    <row r="77" spans="3:5" ht="12.75">
      <c r="C77" s="6">
        <v>3240</v>
      </c>
      <c r="D77" s="58" t="s">
        <v>211</v>
      </c>
      <c r="E77" s="74">
        <v>80400</v>
      </c>
    </row>
    <row r="78" ht="12.75">
      <c r="D78" s="58"/>
    </row>
    <row r="79" ht="12.75">
      <c r="D79" s="58"/>
    </row>
    <row r="80" ht="13.5" customHeight="1">
      <c r="D80" s="56"/>
    </row>
    <row r="81" ht="13.5" customHeight="1"/>
    <row r="82" ht="13.5" customHeight="1">
      <c r="D82" s="56"/>
    </row>
    <row r="83" ht="12.75">
      <c r="E83" s="74" t="s">
        <v>213</v>
      </c>
    </row>
    <row r="84" spans="4:5" ht="12.75">
      <c r="D84" s="7" t="s">
        <v>533</v>
      </c>
      <c r="E84" s="74" t="s">
        <v>582</v>
      </c>
    </row>
    <row r="85" spans="4:5" ht="12.75">
      <c r="D85" s="6" t="s">
        <v>9</v>
      </c>
      <c r="E85" s="74" t="s">
        <v>157</v>
      </c>
    </row>
    <row r="86" spans="4:5" ht="12.75">
      <c r="D86" s="6"/>
      <c r="E86" s="75" t="s">
        <v>583</v>
      </c>
    </row>
    <row r="87" spans="1:5" ht="12.75">
      <c r="A87" s="1" t="s">
        <v>0</v>
      </c>
      <c r="B87" s="1" t="s">
        <v>5</v>
      </c>
      <c r="C87" s="1" t="s">
        <v>6</v>
      </c>
      <c r="D87" s="1" t="s">
        <v>7</v>
      </c>
      <c r="E87" s="77" t="s">
        <v>128</v>
      </c>
    </row>
    <row r="88" spans="1:5" ht="12.75">
      <c r="A88" s="7">
        <v>801</v>
      </c>
      <c r="B88" s="7"/>
      <c r="C88" s="7"/>
      <c r="D88" s="5" t="s">
        <v>11</v>
      </c>
      <c r="E88" s="87">
        <f>E89+E113+E127+E132+E144</f>
        <v>6462346</v>
      </c>
    </row>
    <row r="89" spans="1:5" s="5" customFormat="1" ht="12.75">
      <c r="A89" s="7"/>
      <c r="B89" s="7">
        <v>80101</v>
      </c>
      <c r="C89" s="7"/>
      <c r="D89" s="5" t="s">
        <v>2</v>
      </c>
      <c r="E89" s="87">
        <f>SUM(E90:E111)</f>
        <v>5416663</v>
      </c>
    </row>
    <row r="90" spans="3:5" ht="12.75">
      <c r="C90" s="6">
        <v>3020</v>
      </c>
      <c r="D90" t="s">
        <v>43</v>
      </c>
      <c r="E90" s="74">
        <v>23660</v>
      </c>
    </row>
    <row r="91" spans="3:5" ht="12.75">
      <c r="C91" s="6">
        <v>4010</v>
      </c>
      <c r="D91" t="s">
        <v>44</v>
      </c>
      <c r="E91" s="74">
        <v>469000</v>
      </c>
    </row>
    <row r="92" spans="3:5" ht="12.75">
      <c r="C92" s="6">
        <v>4040</v>
      </c>
      <c r="D92" t="s">
        <v>45</v>
      </c>
      <c r="E92" s="74">
        <v>37700</v>
      </c>
    </row>
    <row r="93" spans="3:5" ht="12.75">
      <c r="C93" s="6">
        <v>4110</v>
      </c>
      <c r="D93" t="s">
        <v>46</v>
      </c>
      <c r="E93" s="74">
        <v>763500</v>
      </c>
    </row>
    <row r="94" spans="3:5" ht="12.75">
      <c r="C94" s="6">
        <v>4120</v>
      </c>
      <c r="D94" t="s">
        <v>457</v>
      </c>
      <c r="E94" s="74">
        <v>90000</v>
      </c>
    </row>
    <row r="95" spans="3:5" ht="12.75">
      <c r="C95" s="6">
        <v>4140</v>
      </c>
      <c r="D95" t="s">
        <v>270</v>
      </c>
      <c r="E95" s="74">
        <v>6000</v>
      </c>
    </row>
    <row r="96" spans="3:5" ht="12.75">
      <c r="C96" s="6">
        <v>4170</v>
      </c>
      <c r="D96" t="s">
        <v>212</v>
      </c>
      <c r="E96" s="74">
        <v>27000</v>
      </c>
    </row>
    <row r="97" spans="3:5" ht="12.75">
      <c r="C97" s="6">
        <v>4210</v>
      </c>
      <c r="D97" t="s">
        <v>49</v>
      </c>
      <c r="E97" s="74">
        <v>34000</v>
      </c>
    </row>
    <row r="98" spans="3:5" ht="12.75">
      <c r="C98" s="6">
        <v>4240</v>
      </c>
      <c r="D98" t="s">
        <v>373</v>
      </c>
      <c r="E98" s="74">
        <v>16000</v>
      </c>
    </row>
    <row r="99" spans="3:5" ht="12.75">
      <c r="C99" s="6">
        <v>4260</v>
      </c>
      <c r="D99" t="s">
        <v>50</v>
      </c>
      <c r="E99" s="74">
        <v>210000</v>
      </c>
    </row>
    <row r="100" spans="3:5" ht="12.75">
      <c r="C100" s="6">
        <v>4270</v>
      </c>
      <c r="D100" t="s">
        <v>51</v>
      </c>
      <c r="E100" s="74">
        <v>12000</v>
      </c>
    </row>
    <row r="101" spans="3:5" ht="12.75">
      <c r="C101" s="6">
        <v>4280</v>
      </c>
      <c r="D101" t="s">
        <v>234</v>
      </c>
      <c r="E101" s="74">
        <v>2000</v>
      </c>
    </row>
    <row r="102" spans="3:5" ht="12.75">
      <c r="C102" s="6">
        <v>4300</v>
      </c>
      <c r="D102" t="s">
        <v>52</v>
      </c>
      <c r="E102" s="74">
        <v>54000</v>
      </c>
    </row>
    <row r="103" spans="3:5" ht="12.75">
      <c r="C103" s="6">
        <v>4360</v>
      </c>
      <c r="D103" t="s">
        <v>298</v>
      </c>
      <c r="E103" s="74">
        <v>9600</v>
      </c>
    </row>
    <row r="104" spans="3:5" ht="12.75">
      <c r="C104" s="6">
        <v>4410</v>
      </c>
      <c r="D104" t="s">
        <v>53</v>
      </c>
      <c r="E104" s="74">
        <v>3000</v>
      </c>
    </row>
    <row r="105" spans="3:5" ht="12.75">
      <c r="C105" s="6">
        <v>4430</v>
      </c>
      <c r="D105" t="s">
        <v>54</v>
      </c>
      <c r="E105" s="74">
        <v>5000</v>
      </c>
    </row>
    <row r="106" spans="3:5" ht="12.75">
      <c r="C106" s="6">
        <v>4440</v>
      </c>
      <c r="D106" t="s">
        <v>55</v>
      </c>
      <c r="E106" s="74">
        <v>182780</v>
      </c>
    </row>
    <row r="107" spans="3:5" ht="12.75">
      <c r="C107" s="6">
        <v>4700</v>
      </c>
      <c r="D107" t="s">
        <v>273</v>
      </c>
      <c r="E107" s="74">
        <v>1000</v>
      </c>
    </row>
    <row r="108" spans="1:5" ht="12.75">
      <c r="A108"/>
      <c r="C108" s="6">
        <v>4710</v>
      </c>
      <c r="D108" t="s">
        <v>445</v>
      </c>
      <c r="E108" s="74">
        <v>10000</v>
      </c>
    </row>
    <row r="109" spans="1:5" ht="12.75">
      <c r="A109"/>
      <c r="C109" s="6">
        <v>4790</v>
      </c>
      <c r="D109" t="s">
        <v>478</v>
      </c>
      <c r="E109" s="74">
        <v>3062633</v>
      </c>
    </row>
    <row r="110" spans="1:5" ht="12.75">
      <c r="A110"/>
      <c r="C110" s="50">
        <v>4800</v>
      </c>
      <c r="D110" s="12" t="s">
        <v>479</v>
      </c>
      <c r="E110" s="74">
        <v>267790</v>
      </c>
    </row>
    <row r="111" spans="1:5" ht="12.75">
      <c r="A111"/>
      <c r="C111" s="50">
        <v>6050</v>
      </c>
      <c r="D111" s="12" t="s">
        <v>233</v>
      </c>
      <c r="E111" s="74">
        <v>130000</v>
      </c>
    </row>
    <row r="112" ht="12.75">
      <c r="A112"/>
    </row>
    <row r="113" spans="1:5" ht="12.75">
      <c r="A113"/>
      <c r="B113" s="57">
        <v>80107</v>
      </c>
      <c r="C113" s="57"/>
      <c r="D113" s="56" t="s">
        <v>57</v>
      </c>
      <c r="E113" s="88">
        <f>SUM(E114:E125)</f>
        <v>282173</v>
      </c>
    </row>
    <row r="114" spans="1:5" ht="12.75">
      <c r="A114"/>
      <c r="C114" s="6">
        <v>3020</v>
      </c>
      <c r="D114" t="s">
        <v>43</v>
      </c>
      <c r="E114" s="74">
        <v>570</v>
      </c>
    </row>
    <row r="115" spans="1:5" ht="12.75">
      <c r="A115"/>
      <c r="C115" s="6">
        <v>4110</v>
      </c>
      <c r="D115" t="s">
        <v>46</v>
      </c>
      <c r="E115" s="74">
        <v>36000</v>
      </c>
    </row>
    <row r="116" spans="1:5" ht="12.75">
      <c r="A116"/>
      <c r="C116" s="6">
        <v>4120</v>
      </c>
      <c r="D116" t="s">
        <v>482</v>
      </c>
      <c r="E116" s="74">
        <v>5000</v>
      </c>
    </row>
    <row r="117" spans="1:5" ht="12.75">
      <c r="A117"/>
      <c r="C117" s="6">
        <v>4210</v>
      </c>
      <c r="D117" t="s">
        <v>49</v>
      </c>
      <c r="E117" s="74">
        <v>2000</v>
      </c>
    </row>
    <row r="118" spans="1:5" ht="12.75">
      <c r="A118"/>
      <c r="C118" s="6">
        <v>4240</v>
      </c>
      <c r="D118" t="s">
        <v>483</v>
      </c>
      <c r="E118" s="74">
        <v>1000</v>
      </c>
    </row>
    <row r="119" spans="1:5" ht="12.75">
      <c r="A119"/>
      <c r="C119" s="6">
        <v>4260</v>
      </c>
      <c r="D119" t="s">
        <v>50</v>
      </c>
      <c r="E119" s="74">
        <v>14000</v>
      </c>
    </row>
    <row r="120" spans="1:5" ht="12.75">
      <c r="A120"/>
      <c r="C120" s="6">
        <v>4270</v>
      </c>
      <c r="D120" t="s">
        <v>51</v>
      </c>
      <c r="E120" s="74">
        <v>400</v>
      </c>
    </row>
    <row r="121" spans="1:5" ht="12.75">
      <c r="A121"/>
      <c r="C121" s="6">
        <v>4300</v>
      </c>
      <c r="D121" t="s">
        <v>52</v>
      </c>
      <c r="E121" s="74">
        <v>700</v>
      </c>
    </row>
    <row r="122" spans="1:5" ht="12.75">
      <c r="A122"/>
      <c r="C122" s="6">
        <v>4440</v>
      </c>
      <c r="D122" t="s">
        <v>55</v>
      </c>
      <c r="E122" s="74">
        <v>9547</v>
      </c>
    </row>
    <row r="123" spans="1:5" ht="12.75">
      <c r="A123"/>
      <c r="C123" s="6">
        <v>4710</v>
      </c>
      <c r="D123" t="s">
        <v>484</v>
      </c>
      <c r="E123" s="74">
        <v>500</v>
      </c>
    </row>
    <row r="124" spans="1:5" ht="12.75">
      <c r="A124"/>
      <c r="C124" s="6">
        <v>4790</v>
      </c>
      <c r="D124" t="s">
        <v>480</v>
      </c>
      <c r="E124" s="74">
        <v>200508</v>
      </c>
    </row>
    <row r="125" spans="1:5" ht="12.75">
      <c r="A125"/>
      <c r="C125" s="6">
        <v>4800</v>
      </c>
      <c r="D125" t="s">
        <v>481</v>
      </c>
      <c r="E125" s="74">
        <v>11948</v>
      </c>
    </row>
    <row r="126" spans="1:4" ht="12.75">
      <c r="A126"/>
      <c r="C126" s="50"/>
      <c r="D126" s="12"/>
    </row>
    <row r="127" spans="1:5" ht="12.75">
      <c r="A127"/>
      <c r="B127" s="7">
        <v>80146</v>
      </c>
      <c r="C127" s="7"/>
      <c r="D127" s="5" t="s">
        <v>151</v>
      </c>
      <c r="E127" s="87">
        <f>SUM(E128:E131)</f>
        <v>28066</v>
      </c>
    </row>
    <row r="128" spans="1:5" ht="12.75">
      <c r="A128"/>
      <c r="B128" s="7"/>
      <c r="C128" s="6">
        <v>4210</v>
      </c>
      <c r="D128" t="s">
        <v>49</v>
      </c>
      <c r="E128" s="90">
        <v>6000</v>
      </c>
    </row>
    <row r="129" spans="1:5" ht="12.75">
      <c r="A129"/>
      <c r="C129" s="6">
        <v>4300</v>
      </c>
      <c r="D129" t="s">
        <v>52</v>
      </c>
      <c r="E129" s="74">
        <v>3000</v>
      </c>
    </row>
    <row r="130" spans="1:5" ht="12.75">
      <c r="A130"/>
      <c r="C130" s="6">
        <v>4410</v>
      </c>
      <c r="D130" t="s">
        <v>53</v>
      </c>
      <c r="E130" s="74">
        <v>2266</v>
      </c>
    </row>
    <row r="131" spans="1:5" ht="12.75">
      <c r="A131"/>
      <c r="C131" s="6">
        <v>4700</v>
      </c>
      <c r="D131" t="s">
        <v>273</v>
      </c>
      <c r="E131" s="74">
        <v>16800</v>
      </c>
    </row>
    <row r="132" spans="1:5" ht="12.75">
      <c r="A132"/>
      <c r="B132" s="57">
        <v>80148</v>
      </c>
      <c r="C132" s="57"/>
      <c r="D132" s="56" t="s">
        <v>303</v>
      </c>
      <c r="E132" s="88">
        <f>SUM(E133:E143)</f>
        <v>409730</v>
      </c>
    </row>
    <row r="133" spans="1:5" ht="12.75">
      <c r="A133"/>
      <c r="B133" s="57"/>
      <c r="C133" s="6">
        <v>3020</v>
      </c>
      <c r="D133" t="s">
        <v>43</v>
      </c>
      <c r="E133" s="106">
        <v>3600</v>
      </c>
    </row>
    <row r="134" spans="1:5" ht="12.75">
      <c r="A134"/>
      <c r="C134" s="6">
        <v>4010</v>
      </c>
      <c r="D134" t="s">
        <v>44</v>
      </c>
      <c r="E134" s="74">
        <v>302000</v>
      </c>
    </row>
    <row r="135" spans="1:5" ht="12.75">
      <c r="A135"/>
      <c r="C135" s="6">
        <v>4040</v>
      </c>
      <c r="D135" t="s">
        <v>45</v>
      </c>
      <c r="E135" s="74">
        <v>19375</v>
      </c>
    </row>
    <row r="136" spans="1:5" ht="12.75">
      <c r="A136"/>
      <c r="C136" s="6">
        <v>4110</v>
      </c>
      <c r="D136" t="s">
        <v>46</v>
      </c>
      <c r="E136" s="74">
        <v>57000</v>
      </c>
    </row>
    <row r="137" spans="1:5" ht="12.75">
      <c r="A137"/>
      <c r="C137" s="6">
        <v>4120</v>
      </c>
      <c r="D137" t="s">
        <v>457</v>
      </c>
      <c r="E137" s="74">
        <v>8000</v>
      </c>
    </row>
    <row r="138" spans="1:5" ht="12.75">
      <c r="A138"/>
      <c r="C138" s="6">
        <v>4210</v>
      </c>
      <c r="D138" t="s">
        <v>49</v>
      </c>
      <c r="E138" s="74">
        <v>2400</v>
      </c>
    </row>
    <row r="139" spans="1:5" ht="12.75">
      <c r="A139"/>
      <c r="C139" s="6">
        <v>4260</v>
      </c>
      <c r="D139" t="s">
        <v>50</v>
      </c>
      <c r="E139" s="74">
        <v>5000</v>
      </c>
    </row>
    <row r="140" spans="1:5" ht="12.75">
      <c r="A140"/>
      <c r="C140" s="6">
        <v>4270</v>
      </c>
      <c r="D140" t="s">
        <v>51</v>
      </c>
      <c r="E140" s="74">
        <v>1000</v>
      </c>
    </row>
    <row r="141" spans="1:5" ht="12.75">
      <c r="A141"/>
      <c r="C141" s="6">
        <v>4300</v>
      </c>
      <c r="D141" t="s">
        <v>52</v>
      </c>
      <c r="E141" s="74">
        <v>600</v>
      </c>
    </row>
    <row r="142" spans="1:5" ht="12.75">
      <c r="A142"/>
      <c r="C142" s="6">
        <v>4440</v>
      </c>
      <c r="D142" t="s">
        <v>55</v>
      </c>
      <c r="E142" s="74">
        <v>10255</v>
      </c>
    </row>
    <row r="143" spans="1:5" ht="12.75">
      <c r="A143"/>
      <c r="C143" s="6">
        <v>4710</v>
      </c>
      <c r="D143" t="s">
        <v>445</v>
      </c>
      <c r="E143" s="74">
        <v>500</v>
      </c>
    </row>
    <row r="144" spans="1:5" ht="12.75">
      <c r="A144"/>
      <c r="B144" s="57">
        <v>80150</v>
      </c>
      <c r="C144" s="57"/>
      <c r="D144" s="117" t="s">
        <v>374</v>
      </c>
      <c r="E144" s="88">
        <f>SUM(E148:E156)</f>
        <v>325714</v>
      </c>
    </row>
    <row r="145" spans="1:4" ht="12.75">
      <c r="A145"/>
      <c r="D145" s="117" t="s">
        <v>377</v>
      </c>
    </row>
    <row r="146" spans="1:4" ht="12.75">
      <c r="A146"/>
      <c r="D146" s="117" t="s">
        <v>378</v>
      </c>
    </row>
    <row r="147" spans="1:4" ht="12.75">
      <c r="A147"/>
      <c r="D147" s="119" t="s">
        <v>379</v>
      </c>
    </row>
    <row r="148" spans="1:5" ht="12.75">
      <c r="A148"/>
      <c r="C148" s="6">
        <v>3020</v>
      </c>
      <c r="D148" t="s">
        <v>43</v>
      </c>
      <c r="E148" s="74">
        <v>600</v>
      </c>
    </row>
    <row r="149" spans="3:5" ht="12.75">
      <c r="C149" s="6">
        <v>4110</v>
      </c>
      <c r="D149" t="s">
        <v>46</v>
      </c>
      <c r="E149" s="74">
        <v>45000</v>
      </c>
    </row>
    <row r="150" spans="3:5" ht="12.75">
      <c r="C150" s="6">
        <v>4120</v>
      </c>
      <c r="D150" t="s">
        <v>457</v>
      </c>
      <c r="E150" s="74">
        <v>6000</v>
      </c>
    </row>
    <row r="151" spans="3:5" ht="12.75">
      <c r="C151" s="6">
        <v>4210</v>
      </c>
      <c r="D151" t="s">
        <v>49</v>
      </c>
      <c r="E151" s="74">
        <v>1000</v>
      </c>
    </row>
    <row r="152" spans="3:5" ht="12.75">
      <c r="C152" s="6">
        <v>4240</v>
      </c>
      <c r="D152" t="s">
        <v>373</v>
      </c>
      <c r="E152" s="74">
        <v>1500</v>
      </c>
    </row>
    <row r="153" spans="3:5" ht="12.75">
      <c r="C153" s="6">
        <v>4440</v>
      </c>
      <c r="D153" t="s">
        <v>55</v>
      </c>
      <c r="E153" s="74">
        <v>10384</v>
      </c>
    </row>
    <row r="154" spans="3:5" ht="12.75">
      <c r="C154" s="6">
        <v>4710</v>
      </c>
      <c r="D154" t="s">
        <v>445</v>
      </c>
      <c r="E154" s="74">
        <v>500</v>
      </c>
    </row>
    <row r="155" spans="3:5" ht="12.75">
      <c r="C155" s="6">
        <v>4790</v>
      </c>
      <c r="D155" t="s">
        <v>480</v>
      </c>
      <c r="E155" s="74">
        <v>245050</v>
      </c>
    </row>
    <row r="156" spans="3:5" ht="12.75">
      <c r="C156" s="6">
        <v>4800</v>
      </c>
      <c r="D156" t="s">
        <v>481</v>
      </c>
      <c r="E156" s="74">
        <v>15680</v>
      </c>
    </row>
    <row r="158" spans="1:5" ht="12.75">
      <c r="A158" s="7">
        <v>854</v>
      </c>
      <c r="B158" s="7"/>
      <c r="C158" s="7"/>
      <c r="D158" s="5" t="s">
        <v>56</v>
      </c>
      <c r="E158" s="87">
        <f>SUM(E159)</f>
        <v>51000</v>
      </c>
    </row>
    <row r="159" spans="1:5" ht="12.75">
      <c r="A159"/>
      <c r="B159" s="57">
        <v>85416</v>
      </c>
      <c r="C159" s="57"/>
      <c r="D159" s="56" t="s">
        <v>420</v>
      </c>
      <c r="E159" s="88">
        <f>SUM(E160:E160)</f>
        <v>51000</v>
      </c>
    </row>
    <row r="160" spans="1:5" ht="12.75">
      <c r="A160"/>
      <c r="C160" s="6">
        <v>3240</v>
      </c>
      <c r="D160" s="58" t="s">
        <v>211</v>
      </c>
      <c r="E160" s="74">
        <v>51000</v>
      </c>
    </row>
    <row r="161" spans="1:4" ht="12.75">
      <c r="A161"/>
      <c r="D161" s="58"/>
    </row>
    <row r="162" spans="1:4" ht="12.75">
      <c r="A162"/>
      <c r="D162" s="58"/>
    </row>
    <row r="163" spans="1:4" ht="12.75">
      <c r="A163"/>
      <c r="D163" s="58"/>
    </row>
    <row r="164" spans="1:4" ht="12.75">
      <c r="A164"/>
      <c r="D164" s="58"/>
    </row>
    <row r="165" spans="1:4" ht="12.75">
      <c r="A165"/>
      <c r="D165" s="58"/>
    </row>
    <row r="166" spans="1:4" ht="12.75">
      <c r="A166"/>
      <c r="D166" s="58"/>
    </row>
    <row r="167" spans="1:4" ht="12.75">
      <c r="A167"/>
      <c r="D167" s="58"/>
    </row>
    <row r="168" spans="1:4" ht="12.75">
      <c r="A168"/>
      <c r="D168" s="58"/>
    </row>
    <row r="169" spans="1:4" ht="12.75">
      <c r="A169"/>
      <c r="D169" s="58"/>
    </row>
    <row r="170" ht="12.75">
      <c r="D170" s="58"/>
    </row>
    <row r="171" ht="12.75">
      <c r="D171" s="58"/>
    </row>
    <row r="172" ht="12.75">
      <c r="D172" s="58"/>
    </row>
    <row r="173" ht="12.75">
      <c r="D173" s="58"/>
    </row>
    <row r="175" ht="12.75">
      <c r="E175" s="74" t="s">
        <v>214</v>
      </c>
    </row>
    <row r="176" spans="4:5" ht="12.75">
      <c r="D176" s="7" t="s">
        <v>533</v>
      </c>
      <c r="E176" s="74" t="s">
        <v>582</v>
      </c>
    </row>
    <row r="177" spans="4:5" ht="12.75">
      <c r="D177" s="6" t="s">
        <v>10</v>
      </c>
      <c r="E177" s="74" t="s">
        <v>157</v>
      </c>
    </row>
    <row r="178" spans="4:5" ht="12.75">
      <c r="D178" s="6"/>
      <c r="E178" s="75" t="s">
        <v>583</v>
      </c>
    </row>
    <row r="179" spans="1:5" ht="12.75">
      <c r="A179" s="1" t="s">
        <v>0</v>
      </c>
      <c r="B179" s="1" t="s">
        <v>5</v>
      </c>
      <c r="C179" s="1" t="s">
        <v>6</v>
      </c>
      <c r="D179" s="1" t="s">
        <v>7</v>
      </c>
      <c r="E179" s="77" t="s">
        <v>8</v>
      </c>
    </row>
    <row r="180" spans="1:5" ht="12.75">
      <c r="A180" s="7">
        <v>801</v>
      </c>
      <c r="B180" s="7"/>
      <c r="C180" s="7"/>
      <c r="D180" s="5" t="s">
        <v>11</v>
      </c>
      <c r="E180" s="87">
        <f>SUM(E181+E218+E224+E236+E204)</f>
        <v>12471096</v>
      </c>
    </row>
    <row r="181" spans="1:5" s="5" customFormat="1" ht="12.75">
      <c r="A181" s="7"/>
      <c r="B181" s="7">
        <v>80101</v>
      </c>
      <c r="C181" s="7"/>
      <c r="D181" s="5" t="s">
        <v>2</v>
      </c>
      <c r="E181" s="87">
        <f>SUM(E182:E202)</f>
        <v>10045461</v>
      </c>
    </row>
    <row r="182" spans="3:5" ht="12.75">
      <c r="C182" s="6">
        <v>3020</v>
      </c>
      <c r="D182" t="s">
        <v>43</v>
      </c>
      <c r="E182" s="74">
        <v>66413</v>
      </c>
    </row>
    <row r="183" spans="3:5" ht="12.75">
      <c r="C183" s="6">
        <v>4010</v>
      </c>
      <c r="D183" t="s">
        <v>44</v>
      </c>
      <c r="E183" s="74">
        <v>1207633</v>
      </c>
    </row>
    <row r="184" spans="3:5" ht="12.75">
      <c r="C184" s="6">
        <v>4040</v>
      </c>
      <c r="D184" t="s">
        <v>45</v>
      </c>
      <c r="E184" s="74">
        <v>75622</v>
      </c>
    </row>
    <row r="185" spans="3:5" ht="12.75">
      <c r="C185" s="6">
        <v>4110</v>
      </c>
      <c r="D185" t="s">
        <v>46</v>
      </c>
      <c r="E185" s="74">
        <v>1350000</v>
      </c>
    </row>
    <row r="186" spans="1:5" ht="12.75">
      <c r="A186"/>
      <c r="B186"/>
      <c r="C186" s="6">
        <v>4120</v>
      </c>
      <c r="D186" t="s">
        <v>457</v>
      </c>
      <c r="E186" s="74">
        <v>176000</v>
      </c>
    </row>
    <row r="187" spans="1:5" ht="12.75">
      <c r="A187"/>
      <c r="B187"/>
      <c r="C187" s="6">
        <v>4140</v>
      </c>
      <c r="D187" t="s">
        <v>270</v>
      </c>
      <c r="E187" s="74">
        <v>12000</v>
      </c>
    </row>
    <row r="188" spans="1:5" ht="12.75">
      <c r="A188"/>
      <c r="B188"/>
      <c r="C188" s="6">
        <v>4170</v>
      </c>
      <c r="D188" t="s">
        <v>212</v>
      </c>
      <c r="E188" s="74">
        <v>44000</v>
      </c>
    </row>
    <row r="189" spans="1:5" ht="12.75">
      <c r="A189"/>
      <c r="B189"/>
      <c r="C189" s="6">
        <v>4210</v>
      </c>
      <c r="D189" t="s">
        <v>49</v>
      </c>
      <c r="E189" s="74">
        <v>68000</v>
      </c>
    </row>
    <row r="190" spans="1:5" ht="12.75">
      <c r="A190"/>
      <c r="B190"/>
      <c r="C190" s="6">
        <v>4240</v>
      </c>
      <c r="D190" t="s">
        <v>373</v>
      </c>
      <c r="E190" s="74">
        <v>22000</v>
      </c>
    </row>
    <row r="191" spans="1:5" ht="12.75">
      <c r="A191"/>
      <c r="B191"/>
      <c r="C191" s="6">
        <v>4260</v>
      </c>
      <c r="D191" t="s">
        <v>50</v>
      </c>
      <c r="E191" s="74">
        <v>602000</v>
      </c>
    </row>
    <row r="192" spans="1:5" ht="12.75">
      <c r="A192"/>
      <c r="B192"/>
      <c r="C192" s="6">
        <v>4270</v>
      </c>
      <c r="D192" t="s">
        <v>51</v>
      </c>
      <c r="E192" s="74">
        <v>24000</v>
      </c>
    </row>
    <row r="193" spans="1:5" ht="12.75">
      <c r="A193"/>
      <c r="B193"/>
      <c r="C193" s="6">
        <v>4280</v>
      </c>
      <c r="D193" t="s">
        <v>234</v>
      </c>
      <c r="E193" s="74">
        <v>8000</v>
      </c>
    </row>
    <row r="194" spans="1:5" ht="12.75">
      <c r="A194"/>
      <c r="B194"/>
      <c r="C194" s="6">
        <v>4300</v>
      </c>
      <c r="D194" t="s">
        <v>52</v>
      </c>
      <c r="E194" s="74">
        <v>108000</v>
      </c>
    </row>
    <row r="195" spans="1:5" ht="12.75">
      <c r="A195"/>
      <c r="B195"/>
      <c r="C195" s="6">
        <v>4360</v>
      </c>
      <c r="D195" t="s">
        <v>298</v>
      </c>
      <c r="E195" s="74">
        <v>10000</v>
      </c>
    </row>
    <row r="196" spans="1:5" ht="12.75">
      <c r="A196"/>
      <c r="B196"/>
      <c r="C196" s="6">
        <v>4410</v>
      </c>
      <c r="D196" t="s">
        <v>53</v>
      </c>
      <c r="E196" s="74">
        <v>3000</v>
      </c>
    </row>
    <row r="197" spans="1:5" ht="12.75">
      <c r="A197"/>
      <c r="B197"/>
      <c r="C197" s="6">
        <v>4430</v>
      </c>
      <c r="D197" t="s">
        <v>54</v>
      </c>
      <c r="E197" s="74">
        <v>12000</v>
      </c>
    </row>
    <row r="198" spans="1:5" ht="12.75">
      <c r="A198"/>
      <c r="B198"/>
      <c r="C198" s="6">
        <v>4440</v>
      </c>
      <c r="D198" t="s">
        <v>55</v>
      </c>
      <c r="E198" s="74">
        <v>279920</v>
      </c>
    </row>
    <row r="199" spans="1:5" ht="12.75">
      <c r="A199"/>
      <c r="B199"/>
      <c r="C199" s="6">
        <v>4700</v>
      </c>
      <c r="D199" t="s">
        <v>273</v>
      </c>
      <c r="E199" s="74">
        <v>1000</v>
      </c>
    </row>
    <row r="200" spans="1:5" ht="12.75">
      <c r="A200"/>
      <c r="B200"/>
      <c r="C200" s="6">
        <v>4710</v>
      </c>
      <c r="D200" t="s">
        <v>445</v>
      </c>
      <c r="E200" s="74">
        <v>35000</v>
      </c>
    </row>
    <row r="201" spans="1:5" ht="12.75">
      <c r="A201"/>
      <c r="B201"/>
      <c r="C201" s="6">
        <v>4790</v>
      </c>
      <c r="D201" t="s">
        <v>478</v>
      </c>
      <c r="E201" s="74">
        <v>5498712</v>
      </c>
    </row>
    <row r="202" spans="1:5" ht="12.75">
      <c r="A202"/>
      <c r="B202"/>
      <c r="C202" s="50">
        <v>4800</v>
      </c>
      <c r="D202" s="12" t="s">
        <v>479</v>
      </c>
      <c r="E202" s="74">
        <v>442161</v>
      </c>
    </row>
    <row r="203" spans="1:2" ht="12.75">
      <c r="A203"/>
      <c r="B203"/>
    </row>
    <row r="204" spans="1:5" ht="12.75">
      <c r="A204"/>
      <c r="B204" s="57">
        <v>80107</v>
      </c>
      <c r="C204" s="57"/>
      <c r="D204" s="56" t="s">
        <v>57</v>
      </c>
      <c r="E204" s="88">
        <f>SUM(E205:E216)</f>
        <v>600234</v>
      </c>
    </row>
    <row r="205" spans="1:5" ht="12.75">
      <c r="A205"/>
      <c r="C205" s="6">
        <v>3020</v>
      </c>
      <c r="D205" t="s">
        <v>43</v>
      </c>
      <c r="E205" s="74">
        <v>1800</v>
      </c>
    </row>
    <row r="206" spans="1:5" ht="12.75">
      <c r="A206"/>
      <c r="C206" s="6">
        <v>4110</v>
      </c>
      <c r="D206" t="s">
        <v>46</v>
      </c>
      <c r="E206" s="74">
        <v>77000</v>
      </c>
    </row>
    <row r="207" spans="1:5" ht="12.75">
      <c r="A207"/>
      <c r="C207" s="6">
        <v>4120</v>
      </c>
      <c r="D207" t="s">
        <v>482</v>
      </c>
      <c r="E207" s="74">
        <v>11000</v>
      </c>
    </row>
    <row r="208" spans="1:5" ht="12.75">
      <c r="A208"/>
      <c r="C208" s="6">
        <v>4210</v>
      </c>
      <c r="D208" t="s">
        <v>49</v>
      </c>
      <c r="E208" s="74">
        <v>5000</v>
      </c>
    </row>
    <row r="209" spans="1:5" ht="12.75">
      <c r="A209"/>
      <c r="C209" s="6">
        <v>4240</v>
      </c>
      <c r="D209" t="s">
        <v>483</v>
      </c>
      <c r="E209" s="74">
        <v>2000</v>
      </c>
    </row>
    <row r="210" spans="1:5" ht="12.75">
      <c r="A210"/>
      <c r="C210" s="6">
        <v>4260</v>
      </c>
      <c r="D210" t="s">
        <v>50</v>
      </c>
      <c r="E210" s="74">
        <v>42000</v>
      </c>
    </row>
    <row r="211" spans="1:5" ht="12.75">
      <c r="A211"/>
      <c r="C211" s="6">
        <v>4270</v>
      </c>
      <c r="D211" t="s">
        <v>51</v>
      </c>
      <c r="E211" s="74">
        <v>800</v>
      </c>
    </row>
    <row r="212" spans="1:5" ht="12.75">
      <c r="A212"/>
      <c r="C212" s="6">
        <v>4300</v>
      </c>
      <c r="D212" t="s">
        <v>52</v>
      </c>
      <c r="E212" s="74">
        <v>1400</v>
      </c>
    </row>
    <row r="213" spans="1:5" ht="12.75">
      <c r="A213"/>
      <c r="C213" s="6">
        <v>4440</v>
      </c>
      <c r="D213" t="s">
        <v>55</v>
      </c>
      <c r="E213" s="74">
        <v>16079</v>
      </c>
    </row>
    <row r="214" spans="1:5" ht="12.75">
      <c r="A214"/>
      <c r="C214" s="6">
        <v>4710</v>
      </c>
      <c r="D214" t="s">
        <v>484</v>
      </c>
      <c r="E214" s="74">
        <v>1500</v>
      </c>
    </row>
    <row r="215" spans="1:5" ht="12.75">
      <c r="A215"/>
      <c r="C215" s="6">
        <v>4790</v>
      </c>
      <c r="D215" t="s">
        <v>480</v>
      </c>
      <c r="E215" s="74">
        <v>422000</v>
      </c>
    </row>
    <row r="216" spans="1:5" ht="12.75">
      <c r="A216"/>
      <c r="C216" s="6">
        <v>4800</v>
      </c>
      <c r="D216" t="s">
        <v>481</v>
      </c>
      <c r="E216" s="74">
        <v>19655</v>
      </c>
    </row>
    <row r="217" spans="1:4" ht="12.75">
      <c r="A217"/>
      <c r="B217"/>
      <c r="C217" s="50"/>
      <c r="D217" s="12"/>
    </row>
    <row r="218" spans="1:5" ht="12.75">
      <c r="A218"/>
      <c r="B218" s="7">
        <v>80146</v>
      </c>
      <c r="C218" s="7"/>
      <c r="D218" s="5" t="s">
        <v>151</v>
      </c>
      <c r="E218" s="87">
        <f>SUM(E219:E223)</f>
        <v>53431</v>
      </c>
    </row>
    <row r="219" spans="1:5" ht="12.75">
      <c r="A219"/>
      <c r="B219" s="7"/>
      <c r="C219" s="52">
        <v>4210</v>
      </c>
      <c r="D219" t="s">
        <v>49</v>
      </c>
      <c r="E219" s="90">
        <v>13000</v>
      </c>
    </row>
    <row r="220" spans="1:5" ht="12.75">
      <c r="A220"/>
      <c r="B220" s="7"/>
      <c r="C220" s="6">
        <v>4300</v>
      </c>
      <c r="D220" t="s">
        <v>52</v>
      </c>
      <c r="E220" s="90">
        <v>9000</v>
      </c>
    </row>
    <row r="221" spans="1:5" ht="12.75">
      <c r="A221"/>
      <c r="C221" s="6">
        <v>4410</v>
      </c>
      <c r="D221" t="s">
        <v>53</v>
      </c>
      <c r="E221" s="74">
        <v>4431</v>
      </c>
    </row>
    <row r="222" spans="1:5" ht="12.75">
      <c r="A222"/>
      <c r="C222" s="6">
        <v>4700</v>
      </c>
      <c r="D222" t="s">
        <v>243</v>
      </c>
      <c r="E222" s="74">
        <v>27000</v>
      </c>
    </row>
    <row r="223" spans="1:4" ht="12.75">
      <c r="A223"/>
      <c r="D223" t="s">
        <v>244</v>
      </c>
    </row>
    <row r="224" spans="1:5" ht="12.75">
      <c r="A224"/>
      <c r="B224" s="57">
        <v>80148</v>
      </c>
      <c r="C224" s="57"/>
      <c r="D224" s="56" t="s">
        <v>303</v>
      </c>
      <c r="E224" s="88">
        <f>SUM(E225:E235)</f>
        <v>772281</v>
      </c>
    </row>
    <row r="225" spans="1:5" ht="12.75">
      <c r="A225"/>
      <c r="B225" s="57"/>
      <c r="C225" s="6">
        <v>3020</v>
      </c>
      <c r="D225" t="s">
        <v>43</v>
      </c>
      <c r="E225" s="106">
        <v>7200</v>
      </c>
    </row>
    <row r="226" spans="1:5" ht="12.75">
      <c r="A226"/>
      <c r="C226" s="6">
        <v>4010</v>
      </c>
      <c r="D226" t="s">
        <v>44</v>
      </c>
      <c r="E226" s="74">
        <v>584852</v>
      </c>
    </row>
    <row r="227" spans="1:5" ht="12.75">
      <c r="A227"/>
      <c r="C227" s="6">
        <v>4040</v>
      </c>
      <c r="D227" t="s">
        <v>45</v>
      </c>
      <c r="E227" s="74">
        <v>26925</v>
      </c>
    </row>
    <row r="228" spans="1:5" ht="12.75">
      <c r="A228"/>
      <c r="C228" s="6">
        <v>4110</v>
      </c>
      <c r="D228" t="s">
        <v>46</v>
      </c>
      <c r="E228" s="74">
        <v>106000</v>
      </c>
    </row>
    <row r="229" spans="1:5" ht="12.75">
      <c r="A229"/>
      <c r="C229" s="6">
        <v>4120</v>
      </c>
      <c r="D229" t="s">
        <v>457</v>
      </c>
      <c r="E229" s="74">
        <v>16000</v>
      </c>
    </row>
    <row r="230" spans="1:5" ht="12.75">
      <c r="A230"/>
      <c r="C230" s="6">
        <v>4210</v>
      </c>
      <c r="D230" t="s">
        <v>49</v>
      </c>
      <c r="E230" s="74">
        <v>4800</v>
      </c>
    </row>
    <row r="231" spans="1:5" ht="12.75">
      <c r="A231"/>
      <c r="C231" s="6">
        <v>4260</v>
      </c>
      <c r="D231" t="s">
        <v>50</v>
      </c>
      <c r="E231" s="74">
        <v>10000</v>
      </c>
    </row>
    <row r="232" spans="1:5" ht="12.75">
      <c r="A232"/>
      <c r="C232" s="6">
        <v>4270</v>
      </c>
      <c r="D232" t="s">
        <v>51</v>
      </c>
      <c r="E232" s="74">
        <v>1000</v>
      </c>
    </row>
    <row r="233" spans="1:5" ht="12.75">
      <c r="A233"/>
      <c r="C233" s="6">
        <v>4300</v>
      </c>
      <c r="D233" t="s">
        <v>52</v>
      </c>
      <c r="E233" s="74">
        <v>1200</v>
      </c>
    </row>
    <row r="234" spans="1:5" ht="12.75">
      <c r="A234"/>
      <c r="C234" s="6">
        <v>4440</v>
      </c>
      <c r="D234" t="s">
        <v>55</v>
      </c>
      <c r="E234" s="74">
        <v>13304</v>
      </c>
    </row>
    <row r="235" spans="3:5" ht="12.75">
      <c r="C235" s="6">
        <v>4710</v>
      </c>
      <c r="D235" t="s">
        <v>445</v>
      </c>
      <c r="E235" s="74">
        <v>1000</v>
      </c>
    </row>
    <row r="236" spans="2:5" ht="12.75">
      <c r="B236" s="57">
        <v>80150</v>
      </c>
      <c r="C236" s="57"/>
      <c r="D236" s="117" t="s">
        <v>374</v>
      </c>
      <c r="E236" s="88">
        <f>SUM(E240:E249)</f>
        <v>999689</v>
      </c>
    </row>
    <row r="237" ht="12.75">
      <c r="D237" s="117" t="s">
        <v>377</v>
      </c>
    </row>
    <row r="238" ht="12.75">
      <c r="D238" s="117" t="s">
        <v>378</v>
      </c>
    </row>
    <row r="239" ht="12.75">
      <c r="D239" s="119" t="s">
        <v>379</v>
      </c>
    </row>
    <row r="240" spans="3:5" ht="12.75">
      <c r="C240" s="6">
        <v>3020</v>
      </c>
      <c r="D240" t="s">
        <v>43</v>
      </c>
      <c r="E240" s="74">
        <v>2320</v>
      </c>
    </row>
    <row r="241" spans="3:5" ht="12.75">
      <c r="C241" s="6">
        <v>4110</v>
      </c>
      <c r="D241" t="s">
        <v>46</v>
      </c>
      <c r="E241" s="74">
        <v>135000</v>
      </c>
    </row>
    <row r="242" spans="3:5" ht="12.75">
      <c r="C242" s="6">
        <v>4120</v>
      </c>
      <c r="D242" t="s">
        <v>457</v>
      </c>
      <c r="E242" s="74">
        <v>20000</v>
      </c>
    </row>
    <row r="243" spans="3:5" ht="12.75">
      <c r="C243" s="6">
        <v>4210</v>
      </c>
      <c r="D243" t="s">
        <v>49</v>
      </c>
      <c r="E243" s="74">
        <v>2000</v>
      </c>
    </row>
    <row r="244" spans="3:5" ht="12.75">
      <c r="C244" s="6">
        <v>4240</v>
      </c>
      <c r="D244" t="s">
        <v>373</v>
      </c>
      <c r="E244" s="74">
        <v>3000</v>
      </c>
    </row>
    <row r="245" spans="3:5" ht="12.75">
      <c r="C245" s="6">
        <v>4270</v>
      </c>
      <c r="D245" t="s">
        <v>51</v>
      </c>
      <c r="E245" s="74">
        <v>1500</v>
      </c>
    </row>
    <row r="246" spans="3:5" ht="12.75">
      <c r="C246" s="6">
        <v>4440</v>
      </c>
      <c r="D246" t="s">
        <v>55</v>
      </c>
      <c r="E246" s="74">
        <v>35340</v>
      </c>
    </row>
    <row r="247" spans="3:5" ht="12.75">
      <c r="C247" s="6">
        <v>4710</v>
      </c>
      <c r="D247" t="s">
        <v>445</v>
      </c>
      <c r="E247" s="74">
        <v>3000</v>
      </c>
    </row>
    <row r="248" spans="3:5" ht="12.75">
      <c r="C248" s="6">
        <v>4790</v>
      </c>
      <c r="D248" t="s">
        <v>480</v>
      </c>
      <c r="E248" s="74">
        <v>748200</v>
      </c>
    </row>
    <row r="249" spans="3:5" ht="12.75">
      <c r="C249" s="6">
        <v>4800</v>
      </c>
      <c r="D249" t="s">
        <v>481</v>
      </c>
      <c r="E249" s="74">
        <v>49329</v>
      </c>
    </row>
    <row r="251" spans="1:5" ht="12.75">
      <c r="A251" s="7">
        <v>854</v>
      </c>
      <c r="B251" s="7"/>
      <c r="C251" s="7"/>
      <c r="D251" s="5" t="s">
        <v>56</v>
      </c>
      <c r="E251" s="87">
        <f>SUM(E252)</f>
        <v>79800</v>
      </c>
    </row>
    <row r="252" spans="2:5" ht="12.75">
      <c r="B252" s="57">
        <v>85416</v>
      </c>
      <c r="C252" s="57"/>
      <c r="D252" s="56" t="s">
        <v>420</v>
      </c>
      <c r="E252" s="88">
        <f>SUM(E253:E253)</f>
        <v>79800</v>
      </c>
    </row>
    <row r="253" spans="3:5" ht="12.75">
      <c r="C253" s="6">
        <v>3240</v>
      </c>
      <c r="D253" s="58" t="s">
        <v>211</v>
      </c>
      <c r="E253" s="74">
        <v>79800</v>
      </c>
    </row>
    <row r="262" ht="12.75">
      <c r="E262" s="74" t="s">
        <v>24</v>
      </c>
    </row>
    <row r="263" ht="12.75">
      <c r="E263" s="74" t="s">
        <v>582</v>
      </c>
    </row>
    <row r="264" spans="4:5" ht="12.75">
      <c r="D264" s="7" t="s">
        <v>533</v>
      </c>
      <c r="E264" s="74" t="s">
        <v>157</v>
      </c>
    </row>
    <row r="265" spans="4:5" ht="12.75">
      <c r="D265" s="7" t="s">
        <v>13</v>
      </c>
      <c r="E265" s="75" t="s">
        <v>583</v>
      </c>
    </row>
    <row r="266" spans="1:5" ht="12.75">
      <c r="A266" s="1" t="s">
        <v>0</v>
      </c>
      <c r="B266" s="1" t="s">
        <v>5</v>
      </c>
      <c r="C266" s="1" t="s">
        <v>6</v>
      </c>
      <c r="D266" s="1" t="s">
        <v>7</v>
      </c>
      <c r="E266" s="77" t="s">
        <v>8</v>
      </c>
    </row>
    <row r="267" spans="1:5" s="5" customFormat="1" ht="12.75">
      <c r="A267" s="7">
        <v>852</v>
      </c>
      <c r="B267" s="7"/>
      <c r="C267" s="7"/>
      <c r="D267" s="5" t="s">
        <v>185</v>
      </c>
      <c r="E267" s="87">
        <f>E274+E280+E303+E327+E268+E351+E278+E271+E315+E329+E301</f>
        <v>7014612.18</v>
      </c>
    </row>
    <row r="268" spans="1:5" s="2" customFormat="1" ht="12.75">
      <c r="A268" s="9"/>
      <c r="B268" s="9">
        <v>85202</v>
      </c>
      <c r="C268" s="9"/>
      <c r="D268" s="2" t="s">
        <v>192</v>
      </c>
      <c r="E268" s="88">
        <f>E269</f>
        <v>1300000</v>
      </c>
    </row>
    <row r="269" spans="1:5" s="2" customFormat="1" ht="12.75">
      <c r="A269" s="9"/>
      <c r="B269" s="9"/>
      <c r="C269" s="9">
        <v>4330</v>
      </c>
      <c r="D269" s="2" t="s">
        <v>209</v>
      </c>
      <c r="E269" s="89">
        <v>1300000</v>
      </c>
    </row>
    <row r="270" spans="1:5" s="5" customFormat="1" ht="13.5" customHeight="1">
      <c r="A270" s="7"/>
      <c r="B270" s="7"/>
      <c r="C270" s="6"/>
      <c r="D270" t="s">
        <v>210</v>
      </c>
      <c r="E270" s="89"/>
    </row>
    <row r="271" spans="1:5" s="5" customFormat="1" ht="13.5" customHeight="1">
      <c r="A271" s="7"/>
      <c r="B271" s="33" t="s">
        <v>381</v>
      </c>
      <c r="C271" s="61"/>
      <c r="D271" s="47" t="s">
        <v>382</v>
      </c>
      <c r="E271" s="113">
        <f>SUM(E272:E273)</f>
        <v>2000</v>
      </c>
    </row>
    <row r="272" spans="1:5" s="5" customFormat="1" ht="13.5" customHeight="1">
      <c r="A272" s="7"/>
      <c r="B272" s="60"/>
      <c r="C272" s="6">
        <v>4210</v>
      </c>
      <c r="D272" t="s">
        <v>49</v>
      </c>
      <c r="E272" s="105">
        <v>1000</v>
      </c>
    </row>
    <row r="273" spans="1:5" s="5" customFormat="1" ht="13.5" customHeight="1">
      <c r="A273" s="7"/>
      <c r="B273" s="60"/>
      <c r="C273" s="6">
        <v>4300</v>
      </c>
      <c r="D273" t="s">
        <v>52</v>
      </c>
      <c r="E273" s="105">
        <v>1000</v>
      </c>
    </row>
    <row r="274" spans="2:5" ht="12.75">
      <c r="B274" s="6">
        <v>85214</v>
      </c>
      <c r="D274" t="s">
        <v>275</v>
      </c>
      <c r="E274" s="88">
        <f>SUM(E276:E277)</f>
        <v>832000</v>
      </c>
    </row>
    <row r="275" ht="12.75">
      <c r="D275" t="s">
        <v>226</v>
      </c>
    </row>
    <row r="276" spans="3:5" ht="12.75">
      <c r="C276" s="6">
        <v>3110</v>
      </c>
      <c r="D276" t="s">
        <v>60</v>
      </c>
      <c r="E276" s="74">
        <v>817000</v>
      </c>
    </row>
    <row r="277" spans="3:5" ht="12.75">
      <c r="C277" s="6">
        <v>4300</v>
      </c>
      <c r="D277" t="s">
        <v>52</v>
      </c>
      <c r="E277" s="74">
        <v>15000</v>
      </c>
    </row>
    <row r="278" spans="2:5" ht="12.75">
      <c r="B278" s="6">
        <v>85216</v>
      </c>
      <c r="D278" t="s">
        <v>280</v>
      </c>
      <c r="E278" s="88">
        <f>SUM(E279:E279)</f>
        <v>666667</v>
      </c>
    </row>
    <row r="279" spans="3:5" ht="12.75">
      <c r="C279" s="6">
        <v>3110</v>
      </c>
      <c r="D279" t="s">
        <v>60</v>
      </c>
      <c r="E279" s="74">
        <v>666667</v>
      </c>
    </row>
    <row r="280" spans="2:5" ht="12.75">
      <c r="B280" s="6">
        <v>85219</v>
      </c>
      <c r="D280" t="s">
        <v>293</v>
      </c>
      <c r="E280" s="88">
        <f>SUM(E281:E300)</f>
        <v>2075460</v>
      </c>
    </row>
    <row r="281" spans="3:5" ht="12.75">
      <c r="C281" s="6">
        <v>3020</v>
      </c>
      <c r="D281" t="s">
        <v>43</v>
      </c>
      <c r="E281" s="74">
        <v>22950</v>
      </c>
    </row>
    <row r="282" spans="1:5" ht="12.75">
      <c r="A282"/>
      <c r="B282"/>
      <c r="C282" s="6">
        <v>4010</v>
      </c>
      <c r="D282" t="s">
        <v>44</v>
      </c>
      <c r="E282" s="74">
        <v>1465000</v>
      </c>
    </row>
    <row r="283" spans="1:5" ht="12.75">
      <c r="A283"/>
      <c r="B283"/>
      <c r="C283" s="6">
        <v>4040</v>
      </c>
      <c r="D283" t="s">
        <v>45</v>
      </c>
      <c r="E283" s="74">
        <v>95000</v>
      </c>
    </row>
    <row r="284" spans="1:5" ht="12.75">
      <c r="A284"/>
      <c r="B284"/>
      <c r="C284" s="6">
        <v>4110</v>
      </c>
      <c r="D284" t="s">
        <v>46</v>
      </c>
      <c r="E284" s="74">
        <v>270000</v>
      </c>
    </row>
    <row r="285" spans="1:5" ht="12.75">
      <c r="A285"/>
      <c r="B285"/>
      <c r="C285" s="6">
        <v>4120</v>
      </c>
      <c r="D285" t="s">
        <v>457</v>
      </c>
      <c r="E285" s="74">
        <v>30000</v>
      </c>
    </row>
    <row r="286" spans="1:5" ht="12.75">
      <c r="A286"/>
      <c r="B286"/>
      <c r="C286" s="6">
        <v>4140</v>
      </c>
      <c r="D286" t="s">
        <v>328</v>
      </c>
      <c r="E286" s="74">
        <v>100</v>
      </c>
    </row>
    <row r="287" spans="1:5" ht="12.75">
      <c r="A287"/>
      <c r="B287"/>
      <c r="C287" s="6">
        <v>4170</v>
      </c>
      <c r="D287" t="s">
        <v>212</v>
      </c>
      <c r="E287" s="74">
        <v>35000</v>
      </c>
    </row>
    <row r="288" spans="1:5" ht="12.75">
      <c r="A288"/>
      <c r="B288"/>
      <c r="C288" s="6">
        <v>4210</v>
      </c>
      <c r="D288" t="s">
        <v>49</v>
      </c>
      <c r="E288" s="74">
        <v>25000</v>
      </c>
    </row>
    <row r="289" spans="1:5" ht="12.75">
      <c r="A289"/>
      <c r="B289"/>
      <c r="C289" s="6">
        <v>4260</v>
      </c>
      <c r="D289" t="s">
        <v>50</v>
      </c>
      <c r="E289" s="74">
        <v>25000</v>
      </c>
    </row>
    <row r="290" spans="1:5" ht="12.75">
      <c r="A290"/>
      <c r="B290"/>
      <c r="C290" s="6">
        <v>4270</v>
      </c>
      <c r="D290" t="s">
        <v>51</v>
      </c>
      <c r="E290" s="74">
        <v>3000</v>
      </c>
    </row>
    <row r="291" spans="1:5" ht="12.75">
      <c r="A291"/>
      <c r="B291"/>
      <c r="C291" s="6">
        <v>4280</v>
      </c>
      <c r="D291" t="s">
        <v>234</v>
      </c>
      <c r="E291" s="74">
        <v>1000</v>
      </c>
    </row>
    <row r="292" spans="1:5" ht="12.75">
      <c r="A292"/>
      <c r="B292"/>
      <c r="C292" s="6">
        <v>4300</v>
      </c>
      <c r="D292" t="s">
        <v>52</v>
      </c>
      <c r="E292" s="74">
        <v>30000</v>
      </c>
    </row>
    <row r="293" spans="1:5" ht="12.75">
      <c r="A293"/>
      <c r="B293"/>
      <c r="C293" s="6">
        <v>4360</v>
      </c>
      <c r="D293" t="s">
        <v>298</v>
      </c>
      <c r="E293" s="74">
        <v>16000</v>
      </c>
    </row>
    <row r="294" spans="1:5" ht="12.75">
      <c r="A294"/>
      <c r="B294"/>
      <c r="C294" s="6">
        <v>4410</v>
      </c>
      <c r="D294" t="s">
        <v>53</v>
      </c>
      <c r="E294" s="74">
        <v>2000</v>
      </c>
    </row>
    <row r="295" spans="1:5" ht="12.75">
      <c r="A295"/>
      <c r="B295"/>
      <c r="C295" s="6">
        <v>4430</v>
      </c>
      <c r="D295" t="s">
        <v>54</v>
      </c>
      <c r="E295" s="74">
        <v>4000</v>
      </c>
    </row>
    <row r="296" spans="1:5" ht="12.75">
      <c r="A296"/>
      <c r="C296" s="6">
        <v>4440</v>
      </c>
      <c r="D296" t="s">
        <v>55</v>
      </c>
      <c r="E296" s="74">
        <v>43800</v>
      </c>
    </row>
    <row r="297" spans="1:5" ht="12.75">
      <c r="A297"/>
      <c r="C297" s="6">
        <v>4480</v>
      </c>
      <c r="D297" t="s">
        <v>65</v>
      </c>
      <c r="E297" s="74">
        <v>4110</v>
      </c>
    </row>
    <row r="298" spans="1:5" ht="12.75">
      <c r="A298"/>
      <c r="C298" s="6">
        <v>4520</v>
      </c>
      <c r="D298" t="s">
        <v>331</v>
      </c>
      <c r="E298" s="74">
        <v>1000</v>
      </c>
    </row>
    <row r="299" spans="1:5" ht="12.75">
      <c r="A299"/>
      <c r="C299" s="6">
        <v>4700</v>
      </c>
      <c r="D299" t="s">
        <v>237</v>
      </c>
      <c r="E299" s="74">
        <v>2500</v>
      </c>
    </row>
    <row r="300" spans="1:4" ht="12.75">
      <c r="A300"/>
      <c r="D300" t="s">
        <v>238</v>
      </c>
    </row>
    <row r="301" spans="1:5" ht="12.75">
      <c r="A301"/>
      <c r="B301" s="6">
        <v>85219</v>
      </c>
      <c r="D301" t="s">
        <v>568</v>
      </c>
      <c r="E301" s="74">
        <f>E302</f>
        <v>19293.18</v>
      </c>
    </row>
    <row r="302" spans="1:5" ht="12.75">
      <c r="A302"/>
      <c r="C302" s="6">
        <v>3110</v>
      </c>
      <c r="D302" t="s">
        <v>60</v>
      </c>
      <c r="E302" s="74">
        <v>19293.18</v>
      </c>
    </row>
    <row r="303" spans="1:5" ht="12.75">
      <c r="A303"/>
      <c r="B303" s="6">
        <v>85228</v>
      </c>
      <c r="D303" t="s">
        <v>154</v>
      </c>
      <c r="E303" s="88">
        <f>SUM(E304:E314)</f>
        <v>1650000</v>
      </c>
    </row>
    <row r="304" spans="1:5" ht="12.75">
      <c r="A304"/>
      <c r="C304" s="6">
        <v>4010</v>
      </c>
      <c r="D304" t="s">
        <v>44</v>
      </c>
      <c r="E304" s="106">
        <v>980000</v>
      </c>
    </row>
    <row r="305" spans="1:5" ht="12.75">
      <c r="A305"/>
      <c r="C305" s="6">
        <v>4110</v>
      </c>
      <c r="D305" t="s">
        <v>46</v>
      </c>
      <c r="E305" s="74">
        <v>240000</v>
      </c>
    </row>
    <row r="306" spans="1:5" ht="12.75">
      <c r="A306"/>
      <c r="C306" s="6">
        <v>4120</v>
      </c>
      <c r="D306" t="s">
        <v>457</v>
      </c>
      <c r="E306" s="74">
        <v>15000</v>
      </c>
    </row>
    <row r="307" spans="1:5" ht="12.75">
      <c r="A307"/>
      <c r="C307" s="6">
        <v>4170</v>
      </c>
      <c r="D307" t="s">
        <v>212</v>
      </c>
      <c r="E307" s="74">
        <v>371000</v>
      </c>
    </row>
    <row r="308" spans="1:5" ht="12.75">
      <c r="A308"/>
      <c r="C308" s="6">
        <v>4210</v>
      </c>
      <c r="D308" t="s">
        <v>49</v>
      </c>
      <c r="E308" s="74">
        <v>11000</v>
      </c>
    </row>
    <row r="309" spans="1:5" ht="12.75">
      <c r="A309"/>
      <c r="C309" s="6">
        <v>4280</v>
      </c>
      <c r="D309" t="s">
        <v>234</v>
      </c>
      <c r="E309" s="74">
        <v>2500</v>
      </c>
    </row>
    <row r="310" spans="1:5" ht="12.75">
      <c r="A310"/>
      <c r="C310" s="6">
        <v>4300</v>
      </c>
      <c r="D310" t="s">
        <v>52</v>
      </c>
      <c r="E310" s="74">
        <v>2500</v>
      </c>
    </row>
    <row r="311" spans="1:5" ht="12.75">
      <c r="A311"/>
      <c r="C311" s="6">
        <v>4360</v>
      </c>
      <c r="D311" t="s">
        <v>298</v>
      </c>
      <c r="E311" s="74">
        <v>500</v>
      </c>
    </row>
    <row r="312" spans="1:5" ht="12.75">
      <c r="A312"/>
      <c r="C312" s="6">
        <v>4410</v>
      </c>
      <c r="D312" t="s">
        <v>53</v>
      </c>
      <c r="E312" s="74">
        <v>1000</v>
      </c>
    </row>
    <row r="313" spans="1:5" ht="12.75">
      <c r="A313"/>
      <c r="C313" s="6">
        <v>4440</v>
      </c>
      <c r="D313" t="s">
        <v>55</v>
      </c>
      <c r="E313" s="74">
        <v>24000</v>
      </c>
    </row>
    <row r="314" spans="1:5" ht="12.75">
      <c r="A314"/>
      <c r="C314" s="6">
        <v>4710</v>
      </c>
      <c r="D314" t="s">
        <v>445</v>
      </c>
      <c r="E314" s="74">
        <v>2500</v>
      </c>
    </row>
    <row r="315" spans="1:5" ht="12.75">
      <c r="A315"/>
      <c r="B315" s="6">
        <v>85228</v>
      </c>
      <c r="D315" t="s">
        <v>440</v>
      </c>
      <c r="E315" s="88">
        <f>SUM(E316:E326)</f>
        <v>315000</v>
      </c>
    </row>
    <row r="316" spans="1:5" ht="12.75">
      <c r="A316"/>
      <c r="C316" s="6">
        <v>3020</v>
      </c>
      <c r="D316" t="s">
        <v>43</v>
      </c>
      <c r="E316" s="74">
        <v>2000</v>
      </c>
    </row>
    <row r="317" spans="1:5" ht="12.75">
      <c r="A317"/>
      <c r="C317" s="6">
        <v>4010</v>
      </c>
      <c r="D317" t="s">
        <v>44</v>
      </c>
      <c r="E317" s="74">
        <v>205846</v>
      </c>
    </row>
    <row r="318" spans="1:5" ht="12.75">
      <c r="A318"/>
      <c r="C318" s="6">
        <v>4040</v>
      </c>
      <c r="D318" t="s">
        <v>45</v>
      </c>
      <c r="E318" s="74">
        <v>15500</v>
      </c>
    </row>
    <row r="319" spans="1:5" ht="12.75">
      <c r="A319"/>
      <c r="C319" s="6">
        <v>4110</v>
      </c>
      <c r="D319" t="s">
        <v>46</v>
      </c>
      <c r="E319" s="74">
        <v>38500</v>
      </c>
    </row>
    <row r="320" spans="1:5" ht="12.75">
      <c r="A320"/>
      <c r="C320" s="6">
        <v>4120</v>
      </c>
      <c r="D320" t="s">
        <v>457</v>
      </c>
      <c r="E320" s="74">
        <v>2500</v>
      </c>
    </row>
    <row r="321" spans="1:5" ht="12.75">
      <c r="A321"/>
      <c r="C321" s="6">
        <v>4210</v>
      </c>
      <c r="D321" t="s">
        <v>49</v>
      </c>
      <c r="E321" s="74">
        <v>870</v>
      </c>
    </row>
    <row r="322" spans="1:5" ht="12.75">
      <c r="A322"/>
      <c r="C322" s="6">
        <v>4280</v>
      </c>
      <c r="D322" t="s">
        <v>234</v>
      </c>
      <c r="E322" s="74">
        <v>100</v>
      </c>
    </row>
    <row r="323" spans="1:5" ht="12.75">
      <c r="A323"/>
      <c r="C323" s="6">
        <v>4300</v>
      </c>
      <c r="D323" t="s">
        <v>52</v>
      </c>
      <c r="E323" s="74">
        <v>40000</v>
      </c>
    </row>
    <row r="324" spans="1:5" ht="12.75">
      <c r="A324"/>
      <c r="C324" s="6">
        <v>4360</v>
      </c>
      <c r="D324" t="s">
        <v>298</v>
      </c>
      <c r="E324" s="74">
        <v>1000</v>
      </c>
    </row>
    <row r="325" spans="1:5" ht="12.75">
      <c r="A325"/>
      <c r="C325" s="6">
        <v>4410</v>
      </c>
      <c r="D325" t="s">
        <v>53</v>
      </c>
      <c r="E325" s="74">
        <v>1200</v>
      </c>
    </row>
    <row r="326" spans="1:5" ht="12.75">
      <c r="A326"/>
      <c r="C326" s="6">
        <v>4440</v>
      </c>
      <c r="D326" t="s">
        <v>55</v>
      </c>
      <c r="E326" s="74">
        <v>7484</v>
      </c>
    </row>
    <row r="327" spans="1:5" ht="12.75">
      <c r="A327"/>
      <c r="B327" s="6">
        <v>85230</v>
      </c>
      <c r="D327" t="s">
        <v>402</v>
      </c>
      <c r="E327" s="88">
        <f>SUM(E328:E328)</f>
        <v>50000</v>
      </c>
    </row>
    <row r="328" spans="1:5" ht="13.5" customHeight="1">
      <c r="A328"/>
      <c r="C328" s="6">
        <v>3110</v>
      </c>
      <c r="D328" t="s">
        <v>60</v>
      </c>
      <c r="E328" s="74">
        <v>50000</v>
      </c>
    </row>
    <row r="329" spans="1:5" ht="13.5" customHeight="1">
      <c r="A329"/>
      <c r="B329" s="6">
        <v>85295</v>
      </c>
      <c r="D329" t="s">
        <v>467</v>
      </c>
      <c r="E329" s="88">
        <f>SUM(E330:E335)</f>
        <v>40392</v>
      </c>
    </row>
    <row r="330" spans="1:5" ht="13.5" customHeight="1">
      <c r="A330"/>
      <c r="C330" s="6">
        <v>4110</v>
      </c>
      <c r="D330" t="s">
        <v>46</v>
      </c>
      <c r="E330" s="74">
        <v>4042</v>
      </c>
    </row>
    <row r="331" spans="1:5" ht="13.5" customHeight="1">
      <c r="A331"/>
      <c r="C331" s="6">
        <v>4170</v>
      </c>
      <c r="D331" t="s">
        <v>212</v>
      </c>
      <c r="E331" s="74">
        <v>23150</v>
      </c>
    </row>
    <row r="332" spans="1:5" ht="13.5" customHeight="1">
      <c r="A332"/>
      <c r="C332" s="6">
        <v>4210</v>
      </c>
      <c r="D332" t="s">
        <v>49</v>
      </c>
      <c r="E332" s="74">
        <v>3000</v>
      </c>
    </row>
    <row r="333" spans="1:5" ht="13.5" customHeight="1">
      <c r="A333"/>
      <c r="C333" s="6">
        <v>4220</v>
      </c>
      <c r="D333" t="s">
        <v>58</v>
      </c>
      <c r="E333" s="74">
        <v>1500</v>
      </c>
    </row>
    <row r="334" spans="1:5" ht="13.5" customHeight="1">
      <c r="A334"/>
      <c r="C334" s="6">
        <v>4260</v>
      </c>
      <c r="D334" t="s">
        <v>50</v>
      </c>
      <c r="E334" s="74">
        <v>1700</v>
      </c>
    </row>
    <row r="335" spans="1:5" ht="13.5" customHeight="1">
      <c r="A335"/>
      <c r="C335" s="6">
        <v>4300</v>
      </c>
      <c r="D335" t="s">
        <v>52</v>
      </c>
      <c r="E335" s="74">
        <v>7000</v>
      </c>
    </row>
    <row r="336" ht="13.5" customHeight="1"/>
    <row r="337" spans="1:5" s="56" customFormat="1" ht="13.5" customHeight="1">
      <c r="A337" s="57">
        <v>853</v>
      </c>
      <c r="B337" s="57"/>
      <c r="C337" s="57"/>
      <c r="D337" s="56" t="s">
        <v>411</v>
      </c>
      <c r="E337" s="88">
        <f>E338+E342</f>
        <v>122000</v>
      </c>
    </row>
    <row r="338" spans="2:5" ht="13.5" customHeight="1">
      <c r="B338" s="57">
        <v>85395</v>
      </c>
      <c r="C338" s="57"/>
      <c r="D338" s="56" t="s">
        <v>512</v>
      </c>
      <c r="E338" s="88">
        <f>SUM(E339:E341)</f>
        <v>20000</v>
      </c>
    </row>
    <row r="339" spans="3:5" ht="13.5" customHeight="1">
      <c r="C339" s="6">
        <v>3290</v>
      </c>
      <c r="D339" s="114" t="s">
        <v>528</v>
      </c>
      <c r="E339" s="74">
        <v>10000</v>
      </c>
    </row>
    <row r="340" ht="13.5" customHeight="1">
      <c r="D340" s="114" t="s">
        <v>527</v>
      </c>
    </row>
    <row r="341" spans="3:5" ht="13.5" customHeight="1">
      <c r="C341" s="6">
        <v>4370</v>
      </c>
      <c r="D341" t="s">
        <v>552</v>
      </c>
      <c r="E341" s="74">
        <v>10000</v>
      </c>
    </row>
    <row r="342" spans="1:5" s="56" customFormat="1" ht="13.5" customHeight="1">
      <c r="A342" s="57"/>
      <c r="B342" s="57">
        <v>85395</v>
      </c>
      <c r="C342" s="57"/>
      <c r="D342" s="56" t="s">
        <v>565</v>
      </c>
      <c r="E342" s="88">
        <f>SUM(E343:E347)</f>
        <v>102000</v>
      </c>
    </row>
    <row r="343" spans="3:5" ht="13.5" customHeight="1">
      <c r="C343" s="6">
        <v>3290</v>
      </c>
      <c r="D343" s="114" t="s">
        <v>528</v>
      </c>
      <c r="E343" s="74">
        <v>100000</v>
      </c>
    </row>
    <row r="344" ht="13.5" customHeight="1">
      <c r="D344" s="114" t="s">
        <v>527</v>
      </c>
    </row>
    <row r="345" spans="3:5" ht="13.5" customHeight="1">
      <c r="C345" s="6">
        <v>4740</v>
      </c>
      <c r="D345" s="114" t="s">
        <v>525</v>
      </c>
      <c r="E345" s="92">
        <v>1600</v>
      </c>
    </row>
    <row r="346" spans="4:5" ht="13.5" customHeight="1">
      <c r="D346" s="114" t="s">
        <v>524</v>
      </c>
      <c r="E346" s="92"/>
    </row>
    <row r="347" spans="3:5" ht="13.5" customHeight="1">
      <c r="C347" s="6">
        <v>4850</v>
      </c>
      <c r="D347" s="114" t="s">
        <v>526</v>
      </c>
      <c r="E347" s="92">
        <v>400</v>
      </c>
    </row>
    <row r="348" spans="4:5" ht="13.5" customHeight="1">
      <c r="D348" s="114" t="s">
        <v>524</v>
      </c>
      <c r="E348" s="92"/>
    </row>
    <row r="349" ht="13.5" customHeight="1"/>
    <row r="350" spans="1:4" ht="12.75">
      <c r="A350" s="7">
        <v>852</v>
      </c>
      <c r="B350" s="7"/>
      <c r="C350" s="7"/>
      <c r="D350" s="5" t="s">
        <v>277</v>
      </c>
    </row>
    <row r="351" spans="2:5" ht="13.5" customHeight="1">
      <c r="B351" s="6">
        <v>85213</v>
      </c>
      <c r="D351" t="s">
        <v>129</v>
      </c>
      <c r="E351" s="88">
        <f>SUM(E353:E353)</f>
        <v>63800</v>
      </c>
    </row>
    <row r="352" ht="12.75">
      <c r="D352" t="s">
        <v>200</v>
      </c>
    </row>
    <row r="353" spans="3:5" ht="12.75">
      <c r="C353" s="6">
        <v>4130</v>
      </c>
      <c r="D353" t="s">
        <v>127</v>
      </c>
      <c r="E353" s="74">
        <v>63800</v>
      </c>
    </row>
    <row r="355" spans="1:5" ht="12.75">
      <c r="A355" s="7">
        <v>851</v>
      </c>
      <c r="B355" s="7"/>
      <c r="C355" s="7"/>
      <c r="D355" s="5" t="s">
        <v>28</v>
      </c>
      <c r="E355" s="87">
        <f>E356+E376</f>
        <v>568111</v>
      </c>
    </row>
    <row r="356" spans="2:5" ht="12.75">
      <c r="B356" s="6">
        <v>85154</v>
      </c>
      <c r="D356" t="s">
        <v>29</v>
      </c>
      <c r="E356" s="88">
        <f>SUM(E357:E375)</f>
        <v>565111</v>
      </c>
    </row>
    <row r="357" spans="1:5" ht="12.75">
      <c r="A357"/>
      <c r="B357"/>
      <c r="C357" s="6">
        <v>3020</v>
      </c>
      <c r="D357" t="s">
        <v>43</v>
      </c>
      <c r="E357" s="74">
        <v>1790</v>
      </c>
    </row>
    <row r="358" spans="1:5" ht="12.75">
      <c r="A358"/>
      <c r="B358"/>
      <c r="C358" s="6">
        <v>4010</v>
      </c>
      <c r="D358" t="s">
        <v>44</v>
      </c>
      <c r="E358" s="74">
        <v>300000</v>
      </c>
    </row>
    <row r="359" spans="1:5" ht="12.75">
      <c r="A359"/>
      <c r="B359"/>
      <c r="C359" s="6">
        <v>4040</v>
      </c>
      <c r="D359" t="s">
        <v>45</v>
      </c>
      <c r="E359" s="74">
        <v>19700</v>
      </c>
    </row>
    <row r="360" spans="1:5" ht="12.75">
      <c r="A360"/>
      <c r="B360"/>
      <c r="C360" s="6">
        <v>4110</v>
      </c>
      <c r="D360" t="s">
        <v>46</v>
      </c>
      <c r="E360" s="74">
        <v>55000</v>
      </c>
    </row>
    <row r="361" spans="1:5" ht="12.75">
      <c r="A361"/>
      <c r="B361"/>
      <c r="C361" s="6">
        <v>4120</v>
      </c>
      <c r="D361" t="s">
        <v>457</v>
      </c>
      <c r="E361" s="74">
        <v>7800</v>
      </c>
    </row>
    <row r="362" spans="1:5" ht="12.75">
      <c r="A362"/>
      <c r="B362"/>
      <c r="C362" s="6">
        <v>4170</v>
      </c>
      <c r="D362" t="s">
        <v>212</v>
      </c>
      <c r="E362" s="74">
        <v>29700</v>
      </c>
    </row>
    <row r="363" spans="1:5" ht="12.75">
      <c r="A363"/>
      <c r="B363"/>
      <c r="C363" s="6">
        <v>4210</v>
      </c>
      <c r="D363" t="s">
        <v>49</v>
      </c>
      <c r="E363" s="74">
        <v>28000</v>
      </c>
    </row>
    <row r="364" spans="1:5" ht="12.75">
      <c r="A364"/>
      <c r="B364"/>
      <c r="C364" s="6">
        <v>4260</v>
      </c>
      <c r="D364" t="s">
        <v>50</v>
      </c>
      <c r="E364" s="74">
        <v>19000</v>
      </c>
    </row>
    <row r="365" spans="1:5" ht="12.75">
      <c r="A365"/>
      <c r="B365"/>
      <c r="C365" s="6">
        <v>4270</v>
      </c>
      <c r="D365" t="s">
        <v>51</v>
      </c>
      <c r="E365" s="74">
        <v>2500</v>
      </c>
    </row>
    <row r="366" spans="1:5" ht="12.75">
      <c r="A366"/>
      <c r="B366"/>
      <c r="C366" s="6">
        <v>4280</v>
      </c>
      <c r="D366" t="s">
        <v>234</v>
      </c>
      <c r="E366" s="74">
        <v>100</v>
      </c>
    </row>
    <row r="367" spans="1:5" ht="12.75">
      <c r="A367"/>
      <c r="B367"/>
      <c r="C367" s="6">
        <v>4300</v>
      </c>
      <c r="D367" t="s">
        <v>52</v>
      </c>
      <c r="E367" s="74">
        <v>85600</v>
      </c>
    </row>
    <row r="368" spans="1:5" ht="12.75">
      <c r="A368"/>
      <c r="B368"/>
      <c r="C368" s="6">
        <v>4360</v>
      </c>
      <c r="D368" t="s">
        <v>298</v>
      </c>
      <c r="E368" s="74">
        <v>5000</v>
      </c>
    </row>
    <row r="369" spans="1:5" ht="12.75">
      <c r="A369"/>
      <c r="B369"/>
      <c r="C369" s="6">
        <v>4410</v>
      </c>
      <c r="D369" t="s">
        <v>53</v>
      </c>
      <c r="E369" s="74">
        <v>1000</v>
      </c>
    </row>
    <row r="370" spans="1:5" ht="12.75">
      <c r="A370"/>
      <c r="B370"/>
      <c r="C370" s="6">
        <v>4430</v>
      </c>
      <c r="D370" t="s">
        <v>54</v>
      </c>
      <c r="E370" s="74">
        <v>1300</v>
      </c>
    </row>
    <row r="371" spans="1:5" ht="12.75">
      <c r="A371"/>
      <c r="B371"/>
      <c r="C371" s="6">
        <v>4440</v>
      </c>
      <c r="D371" t="s">
        <v>55</v>
      </c>
      <c r="E371" s="74">
        <v>5821</v>
      </c>
    </row>
    <row r="372" spans="1:5" ht="12.75">
      <c r="A372"/>
      <c r="B372"/>
      <c r="C372" s="6">
        <v>4480</v>
      </c>
      <c r="D372" t="s">
        <v>65</v>
      </c>
      <c r="E372" s="74">
        <v>1000</v>
      </c>
    </row>
    <row r="373" spans="1:5" ht="12.75">
      <c r="A373" s="3"/>
      <c r="B373" s="3"/>
      <c r="C373" s="6">
        <v>4520</v>
      </c>
      <c r="D373" t="s">
        <v>331</v>
      </c>
      <c r="E373" s="74">
        <v>800</v>
      </c>
    </row>
    <row r="374" spans="3:5" ht="12.75">
      <c r="C374" s="6">
        <v>4700</v>
      </c>
      <c r="D374" t="s">
        <v>243</v>
      </c>
      <c r="E374" s="74">
        <v>1000</v>
      </c>
    </row>
    <row r="375" ht="12.75">
      <c r="D375" t="s">
        <v>244</v>
      </c>
    </row>
    <row r="376" spans="2:5" ht="12.75">
      <c r="B376" s="6">
        <v>85153</v>
      </c>
      <c r="D376" t="s">
        <v>228</v>
      </c>
      <c r="E376" s="88">
        <f>SUM(E377:E378)</f>
        <v>3000</v>
      </c>
    </row>
    <row r="377" spans="3:5" ht="12.75">
      <c r="C377" s="6">
        <v>4210</v>
      </c>
      <c r="D377" t="s">
        <v>49</v>
      </c>
      <c r="E377" s="74">
        <v>1000</v>
      </c>
    </row>
    <row r="378" spans="3:5" ht="12.75">
      <c r="C378" s="6">
        <v>4300</v>
      </c>
      <c r="D378" t="s">
        <v>52</v>
      </c>
      <c r="E378" s="74">
        <v>2000</v>
      </c>
    </row>
    <row r="380" spans="1:5" s="56" customFormat="1" ht="12.75">
      <c r="A380" s="57">
        <v>855</v>
      </c>
      <c r="B380" s="57"/>
      <c r="C380" s="57"/>
      <c r="D380" s="56" t="s">
        <v>391</v>
      </c>
      <c r="E380" s="88">
        <f>E381+E394</f>
        <v>479889</v>
      </c>
    </row>
    <row r="381" spans="2:5" ht="12.75">
      <c r="B381" s="52">
        <v>85504</v>
      </c>
      <c r="C381" s="52"/>
      <c r="D381" s="58" t="s">
        <v>330</v>
      </c>
      <c r="E381" s="88">
        <f>SUM(E382:E393)</f>
        <v>239889</v>
      </c>
    </row>
    <row r="382" spans="2:5" ht="12.75">
      <c r="B382" s="52"/>
      <c r="C382" s="6">
        <v>3020</v>
      </c>
      <c r="D382" t="s">
        <v>43</v>
      </c>
      <c r="E382" s="90">
        <v>1500</v>
      </c>
    </row>
    <row r="383" spans="2:5" ht="12.75">
      <c r="B383" s="52"/>
      <c r="C383" s="6">
        <v>4010</v>
      </c>
      <c r="D383" t="s">
        <v>44</v>
      </c>
      <c r="E383" s="90">
        <v>170000</v>
      </c>
    </row>
    <row r="384" spans="2:5" ht="12.75">
      <c r="B384" s="52"/>
      <c r="C384" s="6">
        <v>4040</v>
      </c>
      <c r="D384" t="s">
        <v>45</v>
      </c>
      <c r="E384" s="90">
        <v>13000</v>
      </c>
    </row>
    <row r="385" spans="2:5" ht="12.75">
      <c r="B385" s="52"/>
      <c r="C385" s="6">
        <v>4110</v>
      </c>
      <c r="D385" t="s">
        <v>46</v>
      </c>
      <c r="E385" s="90">
        <v>31750</v>
      </c>
    </row>
    <row r="386" spans="2:5" ht="12.75">
      <c r="B386" s="52"/>
      <c r="C386" s="6">
        <v>4120</v>
      </c>
      <c r="D386" t="s">
        <v>457</v>
      </c>
      <c r="E386" s="90">
        <v>4550</v>
      </c>
    </row>
    <row r="387" spans="2:5" ht="12.75">
      <c r="B387" s="52"/>
      <c r="C387" s="6">
        <v>4210</v>
      </c>
      <c r="D387" t="s">
        <v>49</v>
      </c>
      <c r="E387" s="90">
        <v>1200</v>
      </c>
    </row>
    <row r="388" spans="1:5" ht="12.75">
      <c r="A388"/>
      <c r="B388" s="52"/>
      <c r="C388" s="6">
        <v>4260</v>
      </c>
      <c r="D388" t="s">
        <v>50</v>
      </c>
      <c r="E388" s="90">
        <v>3500</v>
      </c>
    </row>
    <row r="389" spans="1:5" ht="12.75">
      <c r="A389"/>
      <c r="B389" s="52"/>
      <c r="C389" s="6">
        <v>4300</v>
      </c>
      <c r="D389" t="s">
        <v>52</v>
      </c>
      <c r="E389" s="90">
        <v>3500</v>
      </c>
    </row>
    <row r="390" spans="1:5" ht="12.75">
      <c r="A390"/>
      <c r="B390" s="52"/>
      <c r="C390" s="6">
        <v>4360</v>
      </c>
      <c r="D390" t="s">
        <v>298</v>
      </c>
      <c r="E390" s="90">
        <v>2700</v>
      </c>
    </row>
    <row r="391" spans="1:5" ht="12.75">
      <c r="A391"/>
      <c r="B391" s="52"/>
      <c r="C391" s="6">
        <v>4410</v>
      </c>
      <c r="D391" t="s">
        <v>53</v>
      </c>
      <c r="E391" s="90">
        <v>2700</v>
      </c>
    </row>
    <row r="392" spans="1:5" ht="12.75">
      <c r="A392"/>
      <c r="B392" s="52"/>
      <c r="C392" s="6">
        <v>4440</v>
      </c>
      <c r="D392" t="s">
        <v>55</v>
      </c>
      <c r="E392" s="90">
        <v>4989</v>
      </c>
    </row>
    <row r="393" spans="1:5" ht="12.75">
      <c r="A393"/>
      <c r="B393" s="52"/>
      <c r="C393" s="6">
        <v>4700</v>
      </c>
      <c r="D393" t="s">
        <v>237</v>
      </c>
      <c r="E393" s="90">
        <v>500</v>
      </c>
    </row>
    <row r="394" spans="1:5" ht="12.75">
      <c r="A394"/>
      <c r="B394" s="33" t="s">
        <v>401</v>
      </c>
      <c r="C394" s="61"/>
      <c r="D394" s="70" t="s">
        <v>329</v>
      </c>
      <c r="E394" s="96">
        <f>E395</f>
        <v>240000</v>
      </c>
    </row>
    <row r="395" spans="1:5" ht="12.75">
      <c r="A395"/>
      <c r="B395" s="60"/>
      <c r="C395" s="61">
        <v>4330</v>
      </c>
      <c r="D395" s="47" t="s">
        <v>339</v>
      </c>
      <c r="E395" s="97">
        <v>240000</v>
      </c>
    </row>
    <row r="396" spans="1:5" ht="12.75">
      <c r="A396"/>
      <c r="B396" s="60"/>
      <c r="C396" s="61"/>
      <c r="D396" s="47" t="s">
        <v>210</v>
      </c>
      <c r="E396" s="97"/>
    </row>
    <row r="410" spans="1:5" ht="12.75">
      <c r="A410"/>
      <c r="E410" s="74" t="s">
        <v>417</v>
      </c>
    </row>
    <row r="411" ht="12.75">
      <c r="E411" s="74" t="s">
        <v>582</v>
      </c>
    </row>
    <row r="412" spans="4:5" ht="12.75">
      <c r="D412" s="7" t="s">
        <v>534</v>
      </c>
      <c r="E412" s="74" t="s">
        <v>157</v>
      </c>
    </row>
    <row r="413" spans="4:5" ht="12.75">
      <c r="D413" s="6" t="s">
        <v>14</v>
      </c>
      <c r="E413" s="75" t="s">
        <v>583</v>
      </c>
    </row>
    <row r="415" spans="1:5" ht="12.75">
      <c r="A415" s="1" t="s">
        <v>0</v>
      </c>
      <c r="B415" s="1" t="s">
        <v>5</v>
      </c>
      <c r="C415" s="1" t="s">
        <v>6</v>
      </c>
      <c r="D415" s="1" t="s">
        <v>7</v>
      </c>
      <c r="E415" s="77" t="s">
        <v>8</v>
      </c>
    </row>
    <row r="416" spans="1:5" ht="12.75">
      <c r="A416" s="6">
        <v>921</v>
      </c>
      <c r="D416" t="s">
        <v>62</v>
      </c>
      <c r="E416" s="88">
        <f>SUM(E417)</f>
        <v>954000</v>
      </c>
    </row>
    <row r="417" spans="2:5" ht="12.75">
      <c r="B417" s="6">
        <v>92109</v>
      </c>
      <c r="D417" t="s">
        <v>63</v>
      </c>
      <c r="E417" s="88">
        <f>SUM(E418:E420)</f>
        <v>954000</v>
      </c>
    </row>
    <row r="418" spans="3:5" ht="12.75">
      <c r="C418" s="6">
        <v>2480</v>
      </c>
      <c r="D418" t="s">
        <v>239</v>
      </c>
      <c r="E418" s="74">
        <v>884000</v>
      </c>
    </row>
    <row r="419" ht="12.75">
      <c r="D419" t="s">
        <v>208</v>
      </c>
    </row>
    <row r="420" spans="3:5" ht="12.75">
      <c r="C420" s="6">
        <v>2800</v>
      </c>
      <c r="D420" t="s">
        <v>578</v>
      </c>
      <c r="E420" s="74">
        <v>70000</v>
      </c>
    </row>
    <row r="421" ht="12.75">
      <c r="D421" t="s">
        <v>477</v>
      </c>
    </row>
    <row r="425" ht="12.75">
      <c r="E425" s="74" t="s">
        <v>26</v>
      </c>
    </row>
    <row r="426" spans="4:5" ht="12.75">
      <c r="D426" s="7" t="s">
        <v>535</v>
      </c>
      <c r="E426" s="74" t="s">
        <v>582</v>
      </c>
    </row>
    <row r="427" spans="4:5" ht="12.75">
      <c r="D427" s="6" t="s">
        <v>342</v>
      </c>
      <c r="E427" s="74" t="s">
        <v>157</v>
      </c>
    </row>
    <row r="428" ht="12.75">
      <c r="E428" s="75" t="s">
        <v>583</v>
      </c>
    </row>
    <row r="429" spans="1:5" ht="12.75">
      <c r="A429" s="1" t="s">
        <v>0</v>
      </c>
      <c r="B429" s="1" t="s">
        <v>5</v>
      </c>
      <c r="C429" s="1" t="s">
        <v>6</v>
      </c>
      <c r="D429" s="1" t="s">
        <v>7</v>
      </c>
      <c r="E429" s="77" t="s">
        <v>8</v>
      </c>
    </row>
    <row r="431" spans="1:5" ht="12.75">
      <c r="A431" s="6">
        <v>921</v>
      </c>
      <c r="D431" t="s">
        <v>62</v>
      </c>
      <c r="E431" s="88">
        <f>SUM(E432)</f>
        <v>920000</v>
      </c>
    </row>
    <row r="432" spans="1:5" ht="12.75">
      <c r="A432"/>
      <c r="B432" s="6">
        <v>92116</v>
      </c>
      <c r="D432" t="s">
        <v>240</v>
      </c>
      <c r="E432" s="88">
        <f>SUM(E433:E434)</f>
        <v>920000</v>
      </c>
    </row>
    <row r="433" spans="1:5" ht="12.75">
      <c r="A433"/>
      <c r="C433" s="6">
        <v>2480</v>
      </c>
      <c r="D433" t="s">
        <v>239</v>
      </c>
      <c r="E433" s="74">
        <v>920000</v>
      </c>
    </row>
    <row r="434" spans="1:4" ht="12.75">
      <c r="A434"/>
      <c r="D434" t="s">
        <v>208</v>
      </c>
    </row>
    <row r="442" spans="1:5" ht="12.75">
      <c r="A442"/>
      <c r="D442" s="7"/>
      <c r="E442" s="74" t="s">
        <v>418</v>
      </c>
    </row>
    <row r="443" spans="1:5" ht="12.75">
      <c r="A443"/>
      <c r="D443" s="7" t="s">
        <v>535</v>
      </c>
      <c r="E443" s="74" t="s">
        <v>582</v>
      </c>
    </row>
    <row r="444" spans="1:5" ht="12.75">
      <c r="A444"/>
      <c r="D444" s="6" t="s">
        <v>340</v>
      </c>
      <c r="E444" s="74" t="s">
        <v>157</v>
      </c>
    </row>
    <row r="445" spans="1:5" ht="12.75">
      <c r="A445"/>
      <c r="D445" s="6" t="s">
        <v>341</v>
      </c>
      <c r="E445" s="75" t="s">
        <v>583</v>
      </c>
    </row>
    <row r="447" spans="1:5" ht="12.75">
      <c r="A447" s="1" t="s">
        <v>0</v>
      </c>
      <c r="B447" s="1" t="s">
        <v>5</v>
      </c>
      <c r="C447" s="1" t="s">
        <v>6</v>
      </c>
      <c r="D447" s="1" t="s">
        <v>7</v>
      </c>
      <c r="E447" s="77" t="s">
        <v>8</v>
      </c>
    </row>
    <row r="449" spans="1:5" ht="12.75">
      <c r="A449" s="6">
        <v>921</v>
      </c>
      <c r="D449" t="s">
        <v>62</v>
      </c>
      <c r="E449" s="88">
        <f>SUM(E451:E452)</f>
        <v>940000</v>
      </c>
    </row>
    <row r="450" spans="2:5" ht="12.75">
      <c r="B450" s="6">
        <v>92118</v>
      </c>
      <c r="D450" t="s">
        <v>31</v>
      </c>
      <c r="E450" s="88">
        <f>SUM(E451)</f>
        <v>940000</v>
      </c>
    </row>
    <row r="451" spans="3:5" ht="12.75">
      <c r="C451" s="6">
        <v>2480</v>
      </c>
      <c r="D451" t="s">
        <v>207</v>
      </c>
      <c r="E451" s="74">
        <v>940000</v>
      </c>
    </row>
    <row r="452" ht="12.75">
      <c r="D452" t="s">
        <v>208</v>
      </c>
    </row>
    <row r="457" ht="14.25" customHeight="1"/>
    <row r="458" ht="12.75">
      <c r="E458" s="74" t="s">
        <v>27</v>
      </c>
    </row>
    <row r="459" spans="4:5" ht="12.75">
      <c r="D459" s="7" t="s">
        <v>536</v>
      </c>
      <c r="E459" s="74" t="s">
        <v>582</v>
      </c>
    </row>
    <row r="460" spans="4:5" ht="12.75">
      <c r="D460" s="7" t="s">
        <v>3</v>
      </c>
      <c r="E460" s="74" t="s">
        <v>157</v>
      </c>
    </row>
    <row r="461" ht="12.75">
      <c r="E461" s="75" t="s">
        <v>583</v>
      </c>
    </row>
    <row r="462" spans="1:5" ht="12.75">
      <c r="A462" s="1" t="s">
        <v>0</v>
      </c>
      <c r="B462" s="1" t="s">
        <v>5</v>
      </c>
      <c r="C462" s="1" t="s">
        <v>6</v>
      </c>
      <c r="D462" s="1" t="s">
        <v>7</v>
      </c>
      <c r="E462" s="77" t="s">
        <v>8</v>
      </c>
    </row>
    <row r="463" spans="1:5" ht="12.75">
      <c r="A463" s="7">
        <v>926</v>
      </c>
      <c r="B463" s="7"/>
      <c r="C463" s="7"/>
      <c r="D463" s="5" t="s">
        <v>313</v>
      </c>
      <c r="E463" s="87">
        <f>E466+E464</f>
        <v>3700026</v>
      </c>
    </row>
    <row r="464" spans="1:5" s="71" customFormat="1" ht="12.75">
      <c r="A464" s="72"/>
      <c r="B464" s="57">
        <v>92601</v>
      </c>
      <c r="C464" s="57"/>
      <c r="D464" s="56" t="s">
        <v>272</v>
      </c>
      <c r="E464" s="88">
        <f>SUM(E465:E465)</f>
        <v>15000</v>
      </c>
    </row>
    <row r="465" spans="1:5" ht="12.75">
      <c r="A465" s="7"/>
      <c r="B465" s="7"/>
      <c r="C465" s="72">
        <v>6050</v>
      </c>
      <c r="D465" s="12" t="s">
        <v>233</v>
      </c>
      <c r="E465" s="106">
        <v>15000</v>
      </c>
    </row>
    <row r="466" spans="1:5" ht="12.75">
      <c r="A466"/>
      <c r="B466" s="57">
        <v>92604</v>
      </c>
      <c r="C466" s="57"/>
      <c r="D466" s="56" t="s">
        <v>64</v>
      </c>
      <c r="E466" s="88">
        <f>SUM(E467:E488)</f>
        <v>3685026</v>
      </c>
    </row>
    <row r="467" spans="1:5" ht="12.75">
      <c r="A467"/>
      <c r="C467" s="6">
        <v>3020</v>
      </c>
      <c r="D467" t="s">
        <v>43</v>
      </c>
      <c r="E467" s="74">
        <v>14000</v>
      </c>
    </row>
    <row r="468" spans="1:5" ht="12.75">
      <c r="A468"/>
      <c r="C468" s="6">
        <v>4010</v>
      </c>
      <c r="D468" t="s">
        <v>44</v>
      </c>
      <c r="E468" s="74">
        <v>1784000</v>
      </c>
    </row>
    <row r="469" spans="1:5" ht="12.75">
      <c r="A469"/>
      <c r="C469" s="6">
        <v>4040</v>
      </c>
      <c r="D469" t="s">
        <v>45</v>
      </c>
      <c r="E469" s="74">
        <v>120130</v>
      </c>
    </row>
    <row r="470" spans="1:5" ht="12.75">
      <c r="A470"/>
      <c r="C470" s="6">
        <v>4110</v>
      </c>
      <c r="D470" t="s">
        <v>46</v>
      </c>
      <c r="E470" s="74">
        <v>315500</v>
      </c>
    </row>
    <row r="471" spans="1:5" ht="12.75">
      <c r="A471"/>
      <c r="C471" s="6">
        <v>4120</v>
      </c>
      <c r="D471" t="s">
        <v>457</v>
      </c>
      <c r="E471" s="74">
        <v>43500</v>
      </c>
    </row>
    <row r="472" spans="1:5" ht="12.75">
      <c r="A472"/>
      <c r="C472" s="6">
        <v>4170</v>
      </c>
      <c r="D472" t="s">
        <v>212</v>
      </c>
      <c r="E472" s="74">
        <v>5000</v>
      </c>
    </row>
    <row r="473" spans="1:5" ht="12.75">
      <c r="A473"/>
      <c r="C473" s="6">
        <v>4190</v>
      </c>
      <c r="D473" t="s">
        <v>384</v>
      </c>
      <c r="E473" s="74">
        <v>1000</v>
      </c>
    </row>
    <row r="474" spans="1:5" ht="12.75">
      <c r="A474"/>
      <c r="B474"/>
      <c r="C474" s="6">
        <v>4210</v>
      </c>
      <c r="D474" t="s">
        <v>49</v>
      </c>
      <c r="E474" s="74">
        <v>89754</v>
      </c>
    </row>
    <row r="475" spans="1:5" ht="12.75">
      <c r="A475"/>
      <c r="B475"/>
      <c r="C475" s="6">
        <v>4260</v>
      </c>
      <c r="D475" t="s">
        <v>50</v>
      </c>
      <c r="E475" s="74">
        <v>980000</v>
      </c>
    </row>
    <row r="476" spans="1:5" ht="12.75">
      <c r="A476"/>
      <c r="B476"/>
      <c r="C476" s="6">
        <v>4270</v>
      </c>
      <c r="D476" t="s">
        <v>51</v>
      </c>
      <c r="E476" s="74">
        <v>50000</v>
      </c>
    </row>
    <row r="477" spans="1:5" ht="12.75">
      <c r="A477"/>
      <c r="B477"/>
      <c r="C477" s="6">
        <v>4280</v>
      </c>
      <c r="D477" t="s">
        <v>234</v>
      </c>
      <c r="E477" s="74">
        <v>3000</v>
      </c>
    </row>
    <row r="478" spans="1:5" ht="12.75">
      <c r="A478"/>
      <c r="B478"/>
      <c r="C478" s="6">
        <v>4300</v>
      </c>
      <c r="D478" t="s">
        <v>52</v>
      </c>
      <c r="E478" s="74">
        <v>90000</v>
      </c>
    </row>
    <row r="479" spans="1:5" ht="12.75">
      <c r="A479"/>
      <c r="B479"/>
      <c r="C479" s="6">
        <v>4360</v>
      </c>
      <c r="D479" t="s">
        <v>298</v>
      </c>
      <c r="E479" s="74">
        <v>5700</v>
      </c>
    </row>
    <row r="480" spans="1:5" ht="12.75">
      <c r="A480"/>
      <c r="B480"/>
      <c r="C480" s="6">
        <v>4410</v>
      </c>
      <c r="D480" t="s">
        <v>53</v>
      </c>
      <c r="E480" s="74">
        <v>3100</v>
      </c>
    </row>
    <row r="481" spans="1:5" ht="12.75">
      <c r="A481"/>
      <c r="B481"/>
      <c r="C481" s="6">
        <v>4430</v>
      </c>
      <c r="D481" t="s">
        <v>54</v>
      </c>
      <c r="E481" s="74">
        <v>24000</v>
      </c>
    </row>
    <row r="482" spans="1:5" ht="12.75">
      <c r="A482"/>
      <c r="B482"/>
      <c r="C482" s="6">
        <v>4440</v>
      </c>
      <c r="D482" t="s">
        <v>55</v>
      </c>
      <c r="E482" s="74">
        <v>53770</v>
      </c>
    </row>
    <row r="483" spans="1:5" ht="12.75">
      <c r="A483"/>
      <c r="B483"/>
      <c r="C483" s="6">
        <v>4480</v>
      </c>
      <c r="D483" t="s">
        <v>65</v>
      </c>
      <c r="E483" s="74">
        <v>88302</v>
      </c>
    </row>
    <row r="484" spans="1:5" ht="12.75">
      <c r="A484"/>
      <c r="B484"/>
      <c r="C484" s="6">
        <v>4520</v>
      </c>
      <c r="D484" t="s">
        <v>403</v>
      </c>
      <c r="E484" s="74">
        <v>3270</v>
      </c>
    </row>
    <row r="485" spans="1:4" ht="12.75">
      <c r="A485"/>
      <c r="B485"/>
      <c r="D485" t="s">
        <v>230</v>
      </c>
    </row>
    <row r="486" spans="1:5" ht="12.75">
      <c r="A486"/>
      <c r="B486"/>
      <c r="C486" s="6">
        <v>4530</v>
      </c>
      <c r="D486" t="s">
        <v>380</v>
      </c>
      <c r="E486" s="74">
        <v>7000</v>
      </c>
    </row>
    <row r="487" spans="1:5" ht="12.75">
      <c r="A487"/>
      <c r="B487"/>
      <c r="C487" s="6">
        <v>4700</v>
      </c>
      <c r="D487" t="s">
        <v>237</v>
      </c>
      <c r="E487" s="74">
        <v>2000</v>
      </c>
    </row>
    <row r="488" spans="1:5" ht="12.75">
      <c r="A488"/>
      <c r="B488"/>
      <c r="C488" s="6">
        <v>4710</v>
      </c>
      <c r="D488" t="s">
        <v>445</v>
      </c>
      <c r="E488" s="74">
        <v>2000</v>
      </c>
    </row>
    <row r="497" spans="1:5" ht="12.75">
      <c r="A497"/>
      <c r="B497"/>
      <c r="E497" s="74" t="s">
        <v>25</v>
      </c>
    </row>
    <row r="498" spans="4:5" ht="12.75">
      <c r="D498" s="7" t="s">
        <v>533</v>
      </c>
      <c r="E498" s="74" t="s">
        <v>582</v>
      </c>
    </row>
    <row r="499" spans="4:5" ht="12.75">
      <c r="D499" s="6" t="s">
        <v>15</v>
      </c>
      <c r="E499" s="74" t="s">
        <v>157</v>
      </c>
    </row>
    <row r="500" ht="12.75">
      <c r="E500" s="75" t="s">
        <v>583</v>
      </c>
    </row>
    <row r="501" spans="1:5" ht="12.75">
      <c r="A501" s="1" t="s">
        <v>0</v>
      </c>
      <c r="B501" s="1" t="s">
        <v>5</v>
      </c>
      <c r="C501" s="1" t="s">
        <v>6</v>
      </c>
      <c r="D501" s="1" t="s">
        <v>7</v>
      </c>
      <c r="E501" s="77" t="s">
        <v>8</v>
      </c>
    </row>
    <row r="502" spans="1:5" ht="12.75">
      <c r="A502" s="7">
        <v>855</v>
      </c>
      <c r="B502" s="7"/>
      <c r="C502" s="7"/>
      <c r="D502" s="5" t="s">
        <v>391</v>
      </c>
      <c r="E502" s="87">
        <f>SUM(E503)</f>
        <v>876383</v>
      </c>
    </row>
    <row r="503" spans="2:5" ht="12.75">
      <c r="B503" s="53" t="s">
        <v>455</v>
      </c>
      <c r="C503" s="57"/>
      <c r="D503" s="56" t="s">
        <v>456</v>
      </c>
      <c r="E503" s="88">
        <f>SUM(E504:E525)</f>
        <v>876383</v>
      </c>
    </row>
    <row r="504" spans="3:5" ht="12.75">
      <c r="C504" s="6">
        <v>3020</v>
      </c>
      <c r="D504" t="s">
        <v>43</v>
      </c>
      <c r="E504" s="74">
        <v>600</v>
      </c>
    </row>
    <row r="505" spans="3:5" ht="12.75">
      <c r="C505" s="6">
        <v>4010</v>
      </c>
      <c r="D505" t="s">
        <v>44</v>
      </c>
      <c r="E505" s="74">
        <v>567800</v>
      </c>
    </row>
    <row r="506" spans="1:5" ht="12.75">
      <c r="A506"/>
      <c r="B506"/>
      <c r="C506" s="6">
        <v>4040</v>
      </c>
      <c r="D506" t="s">
        <v>45</v>
      </c>
      <c r="E506" s="74">
        <v>43537</v>
      </c>
    </row>
    <row r="507" spans="1:5" ht="12.75">
      <c r="A507"/>
      <c r="B507"/>
      <c r="C507" s="6">
        <v>4110</v>
      </c>
      <c r="D507" t="s">
        <v>46</v>
      </c>
      <c r="E507" s="74">
        <v>103350</v>
      </c>
    </row>
    <row r="508" spans="1:5" ht="12.75">
      <c r="A508"/>
      <c r="B508"/>
      <c r="C508" s="6">
        <v>4120</v>
      </c>
      <c r="D508" t="s">
        <v>457</v>
      </c>
      <c r="E508" s="74">
        <v>14200</v>
      </c>
    </row>
    <row r="509" spans="1:5" ht="12.75">
      <c r="A509"/>
      <c r="B509"/>
      <c r="C509" s="6">
        <v>4170</v>
      </c>
      <c r="D509" t="s">
        <v>212</v>
      </c>
      <c r="E509" s="74">
        <v>8000</v>
      </c>
    </row>
    <row r="510" spans="1:5" ht="12.75">
      <c r="A510"/>
      <c r="B510"/>
      <c r="C510" s="6">
        <v>4210</v>
      </c>
      <c r="D510" t="s">
        <v>49</v>
      </c>
      <c r="E510" s="74">
        <v>14000</v>
      </c>
    </row>
    <row r="511" spans="1:5" ht="12.75">
      <c r="A511"/>
      <c r="B511"/>
      <c r="C511" s="6">
        <v>4220</v>
      </c>
      <c r="D511" t="s">
        <v>58</v>
      </c>
      <c r="E511" s="74">
        <v>38000</v>
      </c>
    </row>
    <row r="512" spans="1:5" ht="12.75">
      <c r="A512"/>
      <c r="B512"/>
      <c r="C512" s="6">
        <v>4240</v>
      </c>
      <c r="D512" t="s">
        <v>373</v>
      </c>
      <c r="E512" s="74">
        <v>4500</v>
      </c>
    </row>
    <row r="513" spans="1:5" ht="12.75">
      <c r="A513"/>
      <c r="B513"/>
      <c r="C513" s="6">
        <v>4260</v>
      </c>
      <c r="D513" t="s">
        <v>50</v>
      </c>
      <c r="E513" s="74">
        <v>39000</v>
      </c>
    </row>
    <row r="514" spans="1:5" ht="12.75">
      <c r="A514"/>
      <c r="B514"/>
      <c r="C514" s="6">
        <v>4270</v>
      </c>
      <c r="D514" t="s">
        <v>51</v>
      </c>
      <c r="E514" s="74">
        <v>2500</v>
      </c>
    </row>
    <row r="515" spans="1:5" ht="12.75">
      <c r="A515"/>
      <c r="B515"/>
      <c r="C515" s="6">
        <v>4280</v>
      </c>
      <c r="D515" t="s">
        <v>234</v>
      </c>
      <c r="E515" s="74">
        <v>1000</v>
      </c>
    </row>
    <row r="516" spans="1:5" ht="12.75">
      <c r="A516"/>
      <c r="B516"/>
      <c r="C516" s="6">
        <v>4300</v>
      </c>
      <c r="D516" t="s">
        <v>52</v>
      </c>
      <c r="E516" s="74">
        <v>12000</v>
      </c>
    </row>
    <row r="517" spans="1:5" ht="12.75">
      <c r="A517"/>
      <c r="B517"/>
      <c r="C517" s="6">
        <v>4360</v>
      </c>
      <c r="D517" t="s">
        <v>298</v>
      </c>
      <c r="E517" s="74">
        <v>1200</v>
      </c>
    </row>
    <row r="518" spans="1:5" ht="12.75">
      <c r="A518"/>
      <c r="B518"/>
      <c r="C518" s="6">
        <v>4410</v>
      </c>
      <c r="D518" t="s">
        <v>53</v>
      </c>
      <c r="E518" s="74">
        <v>300</v>
      </c>
    </row>
    <row r="519" spans="1:5" ht="12.75">
      <c r="A519"/>
      <c r="B519"/>
      <c r="C519" s="6">
        <v>4430</v>
      </c>
      <c r="D519" t="s">
        <v>54</v>
      </c>
      <c r="E519" s="74">
        <v>500</v>
      </c>
    </row>
    <row r="520" spans="1:5" ht="12.75">
      <c r="A520"/>
      <c r="B520"/>
      <c r="C520" s="6">
        <v>4440</v>
      </c>
      <c r="D520" t="s">
        <v>55</v>
      </c>
      <c r="E520" s="74">
        <v>24390</v>
      </c>
    </row>
    <row r="521" spans="1:5" ht="12.75">
      <c r="A521"/>
      <c r="B521"/>
      <c r="C521" s="6">
        <v>4520</v>
      </c>
      <c r="D521" t="s">
        <v>403</v>
      </c>
      <c r="E521" s="74">
        <v>506</v>
      </c>
    </row>
    <row r="522" spans="1:4" ht="12.75">
      <c r="A522"/>
      <c r="B522"/>
      <c r="D522" t="s">
        <v>230</v>
      </c>
    </row>
    <row r="523" spans="1:5" ht="12.75">
      <c r="A523"/>
      <c r="B523"/>
      <c r="C523" s="6">
        <v>4700</v>
      </c>
      <c r="D523" t="s">
        <v>235</v>
      </c>
      <c r="E523" s="74">
        <v>500</v>
      </c>
    </row>
    <row r="524" ht="12.75">
      <c r="D524" t="s">
        <v>236</v>
      </c>
    </row>
    <row r="525" spans="3:5" ht="12.75">
      <c r="C525" s="6">
        <v>4710</v>
      </c>
      <c r="D525" t="s">
        <v>445</v>
      </c>
      <c r="E525" s="74">
        <v>500</v>
      </c>
    </row>
    <row r="529" spans="1:5" ht="12.75">
      <c r="A529" s="57"/>
      <c r="B529" s="53"/>
      <c r="C529" s="54"/>
      <c r="D529" s="55"/>
      <c r="E529" s="113"/>
    </row>
    <row r="530" spans="2:5" ht="12.75">
      <c r="B530" s="33"/>
      <c r="C530" s="61"/>
      <c r="D530" s="47"/>
      <c r="E530" s="105"/>
    </row>
    <row r="531" spans="2:5" ht="12.75">
      <c r="B531" s="60"/>
      <c r="E531" s="105"/>
    </row>
    <row r="539" ht="12.75">
      <c r="E539" s="74" t="s">
        <v>245</v>
      </c>
    </row>
    <row r="540" spans="4:5" ht="12.75">
      <c r="D540" s="7" t="s">
        <v>537</v>
      </c>
      <c r="E540" s="74" t="s">
        <v>582</v>
      </c>
    </row>
    <row r="541" spans="4:5" ht="12.75">
      <c r="D541" s="6" t="s">
        <v>16</v>
      </c>
      <c r="E541" s="74" t="s">
        <v>157</v>
      </c>
    </row>
    <row r="542" ht="12.75">
      <c r="E542" s="75" t="s">
        <v>583</v>
      </c>
    </row>
    <row r="543" spans="1:5" ht="12.75">
      <c r="A543" s="1" t="s">
        <v>0</v>
      </c>
      <c r="B543" s="1" t="s">
        <v>5</v>
      </c>
      <c r="C543" s="1" t="s">
        <v>6</v>
      </c>
      <c r="D543" s="1" t="s">
        <v>7</v>
      </c>
      <c r="E543" s="77" t="s">
        <v>8</v>
      </c>
    </row>
    <row r="544" spans="1:5" s="5" customFormat="1" ht="12.75">
      <c r="A544" s="7">
        <v>801</v>
      </c>
      <c r="B544" s="7"/>
      <c r="C544" s="7"/>
      <c r="D544" s="5" t="s">
        <v>11</v>
      </c>
      <c r="E544" s="87">
        <f>E545+E571+E578</f>
        <v>2146899</v>
      </c>
    </row>
    <row r="545" spans="1:5" s="56" customFormat="1" ht="12.75">
      <c r="A545" s="57"/>
      <c r="B545" s="57">
        <v>80104</v>
      </c>
      <c r="C545" s="57"/>
      <c r="D545" s="56" t="s">
        <v>155</v>
      </c>
      <c r="E545" s="88">
        <f>SUM(E546:E569)</f>
        <v>1989097</v>
      </c>
    </row>
    <row r="546" spans="3:5" ht="12.75">
      <c r="C546" s="6">
        <v>3020</v>
      </c>
      <c r="D546" t="s">
        <v>43</v>
      </c>
      <c r="E546" s="74">
        <v>15000</v>
      </c>
    </row>
    <row r="547" spans="3:5" ht="12.75">
      <c r="C547" s="6">
        <v>3050</v>
      </c>
      <c r="D547" t="s">
        <v>249</v>
      </c>
      <c r="E547" s="74">
        <v>1440</v>
      </c>
    </row>
    <row r="548" spans="1:5" ht="12.75">
      <c r="A548"/>
      <c r="B548"/>
      <c r="C548" s="6">
        <v>4010</v>
      </c>
      <c r="D548" t="s">
        <v>44</v>
      </c>
      <c r="E548" s="74">
        <v>608513</v>
      </c>
    </row>
    <row r="549" spans="1:5" ht="12.75">
      <c r="A549"/>
      <c r="B549"/>
      <c r="C549" s="6">
        <v>4040</v>
      </c>
      <c r="D549" t="s">
        <v>45</v>
      </c>
      <c r="E549" s="74">
        <v>49830</v>
      </c>
    </row>
    <row r="550" spans="1:5" ht="12.75">
      <c r="A550"/>
      <c r="B550"/>
      <c r="C550" s="6">
        <v>4110</v>
      </c>
      <c r="D550" t="s">
        <v>46</v>
      </c>
      <c r="E550" s="74">
        <v>222444</v>
      </c>
    </row>
    <row r="551" spans="1:5" ht="12.75">
      <c r="A551"/>
      <c r="B551"/>
      <c r="C551" s="6">
        <v>4120</v>
      </c>
      <c r="D551" t="s">
        <v>457</v>
      </c>
      <c r="E551" s="74">
        <v>31276</v>
      </c>
    </row>
    <row r="552" spans="1:5" ht="12.75">
      <c r="A552"/>
      <c r="B552"/>
      <c r="C552" s="6">
        <v>4140</v>
      </c>
      <c r="D552" t="s">
        <v>47</v>
      </c>
      <c r="E552" s="74">
        <v>17000</v>
      </c>
    </row>
    <row r="553" spans="1:4" ht="12.75">
      <c r="A553"/>
      <c r="B553"/>
      <c r="D553" t="s">
        <v>48</v>
      </c>
    </row>
    <row r="554" spans="1:5" ht="12.75">
      <c r="A554"/>
      <c r="B554"/>
      <c r="C554" s="6">
        <v>4170</v>
      </c>
      <c r="D554" t="s">
        <v>212</v>
      </c>
      <c r="E554" s="74">
        <v>5000</v>
      </c>
    </row>
    <row r="555" spans="1:5" ht="12.75">
      <c r="A555"/>
      <c r="B555"/>
      <c r="C555" s="6">
        <v>4210</v>
      </c>
      <c r="D555" t="s">
        <v>49</v>
      </c>
      <c r="E555" s="74">
        <v>10000</v>
      </c>
    </row>
    <row r="556" spans="1:5" ht="12.75">
      <c r="A556"/>
      <c r="B556"/>
      <c r="C556" s="6">
        <v>4240</v>
      </c>
      <c r="D556" t="s">
        <v>373</v>
      </c>
      <c r="E556" s="74">
        <v>3000</v>
      </c>
    </row>
    <row r="557" spans="1:5" ht="12.75">
      <c r="A557"/>
      <c r="B557"/>
      <c r="C557" s="6">
        <v>4260</v>
      </c>
      <c r="D557" t="s">
        <v>50</v>
      </c>
      <c r="E557" s="74">
        <v>72700</v>
      </c>
    </row>
    <row r="558" spans="1:5" ht="12.75">
      <c r="A558"/>
      <c r="B558"/>
      <c r="C558" s="6">
        <v>4270</v>
      </c>
      <c r="D558" t="s">
        <v>51</v>
      </c>
      <c r="E558" s="74">
        <v>10000</v>
      </c>
    </row>
    <row r="559" spans="1:5" ht="12.75">
      <c r="A559"/>
      <c r="B559"/>
      <c r="C559" s="6">
        <v>4280</v>
      </c>
      <c r="D559" t="s">
        <v>234</v>
      </c>
      <c r="E559" s="74">
        <v>2000</v>
      </c>
    </row>
    <row r="560" spans="1:5" ht="12.75">
      <c r="A560"/>
      <c r="B560"/>
      <c r="C560" s="6">
        <v>4300</v>
      </c>
      <c r="D560" t="s">
        <v>52</v>
      </c>
      <c r="E560" s="74">
        <v>5830</v>
      </c>
    </row>
    <row r="561" spans="1:5" ht="12.75">
      <c r="A561"/>
      <c r="B561"/>
      <c r="C561" s="6">
        <v>4360</v>
      </c>
      <c r="D561" t="s">
        <v>298</v>
      </c>
      <c r="E561" s="74">
        <v>2800</v>
      </c>
    </row>
    <row r="562" spans="1:5" ht="12.75">
      <c r="A562"/>
      <c r="B562"/>
      <c r="C562" s="6">
        <v>4410</v>
      </c>
      <c r="D562" t="s">
        <v>53</v>
      </c>
      <c r="E562" s="74">
        <v>830</v>
      </c>
    </row>
    <row r="563" spans="1:5" ht="12.75">
      <c r="A563"/>
      <c r="B563"/>
      <c r="C563" s="6">
        <v>4430</v>
      </c>
      <c r="D563" t="s">
        <v>54</v>
      </c>
      <c r="E563" s="74">
        <v>2000</v>
      </c>
    </row>
    <row r="564" spans="1:5" ht="12.75">
      <c r="A564" s="3"/>
      <c r="B564" s="3"/>
      <c r="C564" s="6">
        <v>4440</v>
      </c>
      <c r="D564" t="s">
        <v>55</v>
      </c>
      <c r="E564" s="85">
        <v>73309</v>
      </c>
    </row>
    <row r="565" spans="1:5" ht="12.75">
      <c r="A565" s="3"/>
      <c r="B565" s="3"/>
      <c r="C565" s="6">
        <v>4700</v>
      </c>
      <c r="D565" t="s">
        <v>243</v>
      </c>
      <c r="E565" s="85">
        <v>330</v>
      </c>
    </row>
    <row r="566" spans="1:5" ht="12.75">
      <c r="A566" s="3"/>
      <c r="B566" s="3"/>
      <c r="D566" t="s">
        <v>244</v>
      </c>
      <c r="E566" s="85"/>
    </row>
    <row r="567" spans="1:5" ht="12.75">
      <c r="A567" s="3"/>
      <c r="B567" s="3"/>
      <c r="C567" s="6">
        <v>4710</v>
      </c>
      <c r="D567" t="s">
        <v>445</v>
      </c>
      <c r="E567" s="85">
        <v>3500</v>
      </c>
    </row>
    <row r="568" spans="1:5" ht="12.75">
      <c r="A568" s="3"/>
      <c r="B568" s="3"/>
      <c r="C568" s="6">
        <v>4790</v>
      </c>
      <c r="D568" t="s">
        <v>478</v>
      </c>
      <c r="E568" s="85">
        <v>785448</v>
      </c>
    </row>
    <row r="569" spans="1:5" ht="12.75">
      <c r="A569" s="3"/>
      <c r="B569" s="3"/>
      <c r="C569" s="6">
        <v>4800</v>
      </c>
      <c r="D569" t="s">
        <v>479</v>
      </c>
      <c r="E569" s="85">
        <v>66847</v>
      </c>
    </row>
    <row r="570" spans="1:5" ht="12.75">
      <c r="A570" s="3"/>
      <c r="B570" s="3"/>
      <c r="E570" s="85"/>
    </row>
    <row r="571" spans="1:5" s="56" customFormat="1" ht="12.75">
      <c r="A571" s="57"/>
      <c r="B571" s="57">
        <v>80146</v>
      </c>
      <c r="C571" s="57"/>
      <c r="D571" s="56" t="s">
        <v>151</v>
      </c>
      <c r="E571" s="88">
        <f>SUM(E572:E576)</f>
        <v>7247</v>
      </c>
    </row>
    <row r="572" spans="1:5" ht="12.75">
      <c r="A572" s="7"/>
      <c r="B572" s="7"/>
      <c r="C572" s="6">
        <v>4210</v>
      </c>
      <c r="D572" t="s">
        <v>49</v>
      </c>
      <c r="E572" s="90">
        <v>400</v>
      </c>
    </row>
    <row r="573" spans="1:5" ht="12.75">
      <c r="A573" s="7"/>
      <c r="B573" s="7"/>
      <c r="C573" s="6">
        <v>4300</v>
      </c>
      <c r="D573" t="s">
        <v>52</v>
      </c>
      <c r="E573" s="90">
        <v>1000</v>
      </c>
    </row>
    <row r="574" spans="1:5" ht="12.75">
      <c r="A574" s="7"/>
      <c r="B574" s="7"/>
      <c r="C574" s="6">
        <v>4410</v>
      </c>
      <c r="D574" t="s">
        <v>53</v>
      </c>
      <c r="E574" s="90">
        <v>400</v>
      </c>
    </row>
    <row r="575" spans="3:5" ht="12.75">
      <c r="C575" s="6">
        <v>4700</v>
      </c>
      <c r="D575" t="s">
        <v>243</v>
      </c>
      <c r="E575" s="74">
        <v>5447</v>
      </c>
    </row>
    <row r="576" ht="12.75">
      <c r="D576" t="s">
        <v>244</v>
      </c>
    </row>
    <row r="578" spans="2:5" ht="15.75">
      <c r="B578" s="124" t="s">
        <v>365</v>
      </c>
      <c r="C578" s="125"/>
      <c r="D578" s="117" t="s">
        <v>374</v>
      </c>
      <c r="E578" s="88">
        <f>SUM(E581:E589)</f>
        <v>150555</v>
      </c>
    </row>
    <row r="579" spans="2:4" ht="15.75">
      <c r="B579" s="126"/>
      <c r="C579" s="125"/>
      <c r="D579" s="117" t="s">
        <v>441</v>
      </c>
    </row>
    <row r="580" spans="2:4" ht="15.75">
      <c r="B580" s="126"/>
      <c r="C580" s="125"/>
      <c r="D580" s="117" t="s">
        <v>376</v>
      </c>
    </row>
    <row r="581" spans="2:5" ht="15.75">
      <c r="B581" s="126"/>
      <c r="C581" s="6">
        <v>3020</v>
      </c>
      <c r="D581" t="s">
        <v>43</v>
      </c>
      <c r="E581" s="74">
        <v>149</v>
      </c>
    </row>
    <row r="582" spans="3:5" ht="12.75">
      <c r="C582" s="6">
        <v>4110</v>
      </c>
      <c r="D582" t="s">
        <v>46</v>
      </c>
      <c r="E582" s="74">
        <v>21038</v>
      </c>
    </row>
    <row r="583" spans="3:5" ht="12.75">
      <c r="C583" s="6">
        <v>4120</v>
      </c>
      <c r="D583" t="s">
        <v>457</v>
      </c>
      <c r="E583" s="74">
        <v>2998</v>
      </c>
    </row>
    <row r="584" spans="3:5" ht="12.75">
      <c r="C584" s="6">
        <v>4210</v>
      </c>
      <c r="D584" t="s">
        <v>49</v>
      </c>
      <c r="E584" s="74">
        <v>1000</v>
      </c>
    </row>
    <row r="585" spans="3:5" ht="12.75">
      <c r="C585" s="6">
        <v>4240</v>
      </c>
      <c r="D585" t="s">
        <v>373</v>
      </c>
      <c r="E585" s="74">
        <v>1000</v>
      </c>
    </row>
    <row r="586" spans="3:5" ht="12.75">
      <c r="C586" s="6">
        <v>4440</v>
      </c>
      <c r="D586" t="s">
        <v>55</v>
      </c>
      <c r="E586" s="74">
        <v>1983</v>
      </c>
    </row>
    <row r="587" spans="3:5" ht="12.75">
      <c r="C587" s="6">
        <v>4790</v>
      </c>
      <c r="D587" t="s">
        <v>478</v>
      </c>
      <c r="E587" s="74">
        <v>118313</v>
      </c>
    </row>
    <row r="588" spans="3:5" ht="12.75">
      <c r="C588" s="6">
        <v>4800</v>
      </c>
      <c r="D588" t="s">
        <v>479</v>
      </c>
      <c r="E588" s="74">
        <v>4074</v>
      </c>
    </row>
    <row r="594" spans="1:5" ht="12.75">
      <c r="A594" s="3"/>
      <c r="B594" s="3"/>
      <c r="E594" s="85"/>
    </row>
    <row r="595" ht="12.75">
      <c r="E595" s="74" t="s">
        <v>215</v>
      </c>
    </row>
    <row r="596" spans="4:5" ht="12.75">
      <c r="D596" s="7" t="s">
        <v>538</v>
      </c>
      <c r="E596" s="74" t="s">
        <v>582</v>
      </c>
    </row>
    <row r="597" spans="4:5" ht="12.75">
      <c r="D597" s="6" t="s">
        <v>17</v>
      </c>
      <c r="E597" s="74" t="s">
        <v>157</v>
      </c>
    </row>
    <row r="598" ht="12.75">
      <c r="E598" s="75" t="s">
        <v>583</v>
      </c>
    </row>
    <row r="599" spans="1:5" ht="12.75">
      <c r="A599" s="1" t="s">
        <v>0</v>
      </c>
      <c r="B599" s="1" t="s">
        <v>5</v>
      </c>
      <c r="C599" s="1" t="s">
        <v>6</v>
      </c>
      <c r="D599" s="1" t="s">
        <v>7</v>
      </c>
      <c r="E599" s="77" t="s">
        <v>8</v>
      </c>
    </row>
    <row r="600" spans="1:5" s="5" customFormat="1" ht="12.75">
      <c r="A600" s="7">
        <v>801</v>
      </c>
      <c r="B600" s="7"/>
      <c r="C600" s="7"/>
      <c r="D600" s="5" t="s">
        <v>11</v>
      </c>
      <c r="E600" s="87">
        <f>SUM(E601+E624+E630)</f>
        <v>1940637</v>
      </c>
    </row>
    <row r="601" spans="1:5" s="56" customFormat="1" ht="12.75">
      <c r="A601" s="57"/>
      <c r="B601" s="57">
        <v>80104</v>
      </c>
      <c r="C601" s="57"/>
      <c r="D601" s="56" t="s">
        <v>155</v>
      </c>
      <c r="E601" s="88">
        <f>SUM(E602:E622)</f>
        <v>1782528</v>
      </c>
    </row>
    <row r="602" spans="3:5" ht="12.75">
      <c r="C602" s="6">
        <v>3020</v>
      </c>
      <c r="D602" t="s">
        <v>43</v>
      </c>
      <c r="E602" s="74">
        <v>15000</v>
      </c>
    </row>
    <row r="603" spans="3:5" ht="12.75">
      <c r="C603" s="6">
        <v>4010</v>
      </c>
      <c r="D603" t="s">
        <v>44</v>
      </c>
      <c r="E603" s="74">
        <v>531823</v>
      </c>
    </row>
    <row r="604" spans="3:5" ht="12.75">
      <c r="C604" s="6">
        <v>4040</v>
      </c>
      <c r="D604" t="s">
        <v>45</v>
      </c>
      <c r="E604" s="74">
        <v>42520</v>
      </c>
    </row>
    <row r="605" spans="3:5" ht="12.75">
      <c r="C605" s="6">
        <v>4110</v>
      </c>
      <c r="D605" t="s">
        <v>46</v>
      </c>
      <c r="E605" s="74">
        <v>200757</v>
      </c>
    </row>
    <row r="606" spans="3:5" ht="12.75">
      <c r="C606" s="6">
        <v>4120</v>
      </c>
      <c r="D606" t="s">
        <v>457</v>
      </c>
      <c r="E606" s="74">
        <v>28359</v>
      </c>
    </row>
    <row r="607" spans="3:5" ht="12.75">
      <c r="C607" s="6">
        <v>4170</v>
      </c>
      <c r="D607" t="s">
        <v>212</v>
      </c>
      <c r="E607" s="74">
        <v>5000</v>
      </c>
    </row>
    <row r="608" spans="3:5" ht="12.75">
      <c r="C608" s="6">
        <v>4210</v>
      </c>
      <c r="D608" t="s">
        <v>49</v>
      </c>
      <c r="E608" s="74">
        <v>10000</v>
      </c>
    </row>
    <row r="609" spans="3:5" ht="12.75">
      <c r="C609" s="6">
        <v>4240</v>
      </c>
      <c r="D609" t="s">
        <v>373</v>
      </c>
      <c r="E609" s="74">
        <v>3000</v>
      </c>
    </row>
    <row r="610" spans="3:5" ht="12.75">
      <c r="C610" s="6">
        <v>4260</v>
      </c>
      <c r="D610" t="s">
        <v>50</v>
      </c>
      <c r="E610" s="74">
        <v>61512</v>
      </c>
    </row>
    <row r="611" spans="3:5" ht="12.75">
      <c r="C611" s="6">
        <v>4270</v>
      </c>
      <c r="D611" t="s">
        <v>51</v>
      </c>
      <c r="E611" s="74">
        <v>10000</v>
      </c>
    </row>
    <row r="612" spans="3:5" ht="12.75">
      <c r="C612" s="6">
        <v>4280</v>
      </c>
      <c r="D612" t="s">
        <v>234</v>
      </c>
      <c r="E612" s="74">
        <v>2000</v>
      </c>
    </row>
    <row r="613" spans="3:5" ht="12.75">
      <c r="C613" s="6">
        <v>4300</v>
      </c>
      <c r="D613" t="s">
        <v>52</v>
      </c>
      <c r="E613" s="74">
        <v>5830</v>
      </c>
    </row>
    <row r="614" spans="3:5" ht="12.75">
      <c r="C614" s="6">
        <v>4360</v>
      </c>
      <c r="D614" t="s">
        <v>298</v>
      </c>
      <c r="E614" s="74">
        <v>2800</v>
      </c>
    </row>
    <row r="615" spans="3:5" ht="12.75">
      <c r="C615" s="6">
        <v>4410</v>
      </c>
      <c r="D615" t="s">
        <v>53</v>
      </c>
      <c r="E615" s="74">
        <v>830</v>
      </c>
    </row>
    <row r="616" spans="3:5" ht="12.75">
      <c r="C616" s="6">
        <v>4430</v>
      </c>
      <c r="D616" t="s">
        <v>54</v>
      </c>
      <c r="E616" s="74">
        <v>2000</v>
      </c>
    </row>
    <row r="617" spans="1:5" ht="12.75">
      <c r="A617" s="3"/>
      <c r="B617" s="3"/>
      <c r="C617" s="6">
        <v>4440</v>
      </c>
      <c r="D617" t="s">
        <v>55</v>
      </c>
      <c r="E617" s="85">
        <v>61505</v>
      </c>
    </row>
    <row r="618" spans="1:5" ht="12.75">
      <c r="A618" s="3"/>
      <c r="B618" s="3"/>
      <c r="C618" s="6">
        <v>4700</v>
      </c>
      <c r="D618" t="s">
        <v>243</v>
      </c>
      <c r="E618" s="85">
        <v>330</v>
      </c>
    </row>
    <row r="619" spans="1:5" ht="12.75">
      <c r="A619" s="3"/>
      <c r="B619" s="3"/>
      <c r="D619" t="s">
        <v>244</v>
      </c>
      <c r="E619" s="85"/>
    </row>
    <row r="620" spans="1:5" ht="12.75">
      <c r="A620" s="3"/>
      <c r="B620" s="3"/>
      <c r="C620" s="6">
        <v>4710</v>
      </c>
      <c r="D620" t="s">
        <v>445</v>
      </c>
      <c r="E620" s="85">
        <v>2000</v>
      </c>
    </row>
    <row r="621" spans="1:5" ht="12.75">
      <c r="A621" s="3"/>
      <c r="B621" s="3"/>
      <c r="C621" s="6">
        <v>4790</v>
      </c>
      <c r="D621" t="s">
        <v>478</v>
      </c>
      <c r="E621" s="85">
        <v>733936</v>
      </c>
    </row>
    <row r="622" spans="1:5" ht="12.75">
      <c r="A622" s="3"/>
      <c r="B622" s="3"/>
      <c r="C622" s="6">
        <v>4800</v>
      </c>
      <c r="D622" t="s">
        <v>479</v>
      </c>
      <c r="E622" s="85">
        <v>63326</v>
      </c>
    </row>
    <row r="623" spans="1:5" ht="12.75">
      <c r="A623" s="3"/>
      <c r="B623" s="3"/>
      <c r="E623" s="85"/>
    </row>
    <row r="624" spans="1:5" s="56" customFormat="1" ht="12.75">
      <c r="A624" s="57"/>
      <c r="B624" s="57">
        <v>80146</v>
      </c>
      <c r="C624" s="57"/>
      <c r="D624" s="56" t="s">
        <v>151</v>
      </c>
      <c r="E624" s="88">
        <f>SUM(E625:E629)</f>
        <v>6802</v>
      </c>
    </row>
    <row r="625" spans="1:5" ht="12.75">
      <c r="A625" s="7"/>
      <c r="B625" s="9"/>
      <c r="C625" s="6">
        <v>4210</v>
      </c>
      <c r="D625" t="s">
        <v>49</v>
      </c>
      <c r="E625" s="89">
        <v>2000</v>
      </c>
    </row>
    <row r="626" spans="1:5" ht="12.75">
      <c r="A626" s="7"/>
      <c r="B626" s="9"/>
      <c r="C626" s="6">
        <v>4300</v>
      </c>
      <c r="D626" t="s">
        <v>52</v>
      </c>
      <c r="E626" s="89">
        <v>1500</v>
      </c>
    </row>
    <row r="627" spans="3:5" ht="12.75">
      <c r="C627" s="6">
        <v>4410</v>
      </c>
      <c r="D627" t="s">
        <v>53</v>
      </c>
      <c r="E627" s="74">
        <v>802</v>
      </c>
    </row>
    <row r="628" spans="3:5" ht="12.75">
      <c r="C628" s="6">
        <v>4700</v>
      </c>
      <c r="D628" t="s">
        <v>243</v>
      </c>
      <c r="E628" s="74">
        <v>2500</v>
      </c>
    </row>
    <row r="629" ht="12.75">
      <c r="D629" t="s">
        <v>244</v>
      </c>
    </row>
    <row r="630" spans="1:5" s="56" customFormat="1" ht="15.75">
      <c r="A630" s="57"/>
      <c r="B630" s="124" t="s">
        <v>365</v>
      </c>
      <c r="C630" s="125"/>
      <c r="D630" s="117" t="s">
        <v>374</v>
      </c>
      <c r="E630" s="88">
        <f>SUM(E633:E641)</f>
        <v>151307</v>
      </c>
    </row>
    <row r="631" spans="1:5" s="56" customFormat="1" ht="15.75">
      <c r="A631" s="57"/>
      <c r="B631" s="126"/>
      <c r="C631" s="125"/>
      <c r="D631" s="117" t="s">
        <v>441</v>
      </c>
      <c r="E631" s="88"/>
    </row>
    <row r="632" spans="1:5" s="56" customFormat="1" ht="15.75">
      <c r="A632" s="57"/>
      <c r="B632" s="126"/>
      <c r="C632" s="125"/>
      <c r="D632" s="117" t="s">
        <v>376</v>
      </c>
      <c r="E632" s="88"/>
    </row>
    <row r="633" spans="2:5" ht="15">
      <c r="B633" s="115"/>
      <c r="C633" s="6">
        <v>3020</v>
      </c>
      <c r="D633" t="s">
        <v>43</v>
      </c>
      <c r="E633" s="74">
        <v>145</v>
      </c>
    </row>
    <row r="634" spans="3:5" ht="12.75">
      <c r="C634" s="6">
        <v>4110</v>
      </c>
      <c r="D634" t="s">
        <v>46</v>
      </c>
      <c r="E634" s="74">
        <v>21009</v>
      </c>
    </row>
    <row r="635" spans="3:5" ht="12.75">
      <c r="C635" s="6">
        <v>4120</v>
      </c>
      <c r="D635" t="s">
        <v>457</v>
      </c>
      <c r="E635" s="74">
        <v>3010</v>
      </c>
    </row>
    <row r="636" spans="3:5" ht="12.75">
      <c r="C636" s="6">
        <v>4210</v>
      </c>
      <c r="D636" t="s">
        <v>49</v>
      </c>
      <c r="E636" s="74">
        <v>1000</v>
      </c>
    </row>
    <row r="637" spans="3:5" ht="12.75">
      <c r="C637" s="6">
        <v>4240</v>
      </c>
      <c r="D637" t="s">
        <v>483</v>
      </c>
      <c r="E637" s="74">
        <v>1000</v>
      </c>
    </row>
    <row r="638" spans="3:5" ht="12.75">
      <c r="C638" s="6">
        <v>4440</v>
      </c>
      <c r="D638" t="s">
        <v>485</v>
      </c>
      <c r="E638" s="74">
        <v>1983</v>
      </c>
    </row>
    <row r="639" spans="3:5" ht="12.75">
      <c r="C639" s="6">
        <v>4710</v>
      </c>
      <c r="D639" t="s">
        <v>445</v>
      </c>
      <c r="E639" s="74">
        <v>300</v>
      </c>
    </row>
    <row r="640" spans="3:5" ht="12.75">
      <c r="C640" s="6">
        <v>4790</v>
      </c>
      <c r="D640" t="s">
        <v>486</v>
      </c>
      <c r="E640" s="74">
        <v>116257</v>
      </c>
    </row>
    <row r="641" spans="3:5" ht="12.75">
      <c r="C641" s="6">
        <v>4800</v>
      </c>
      <c r="D641" t="s">
        <v>481</v>
      </c>
      <c r="E641" s="74">
        <v>6603</v>
      </c>
    </row>
    <row r="643" spans="1:5" ht="12.75">
      <c r="A643" s="3"/>
      <c r="B643" s="3"/>
      <c r="C643" s="3"/>
      <c r="D643" s="15"/>
      <c r="E643" s="76"/>
    </row>
    <row r="644" spans="1:5" ht="12.75">
      <c r="A644" s="21"/>
      <c r="B644" s="21"/>
      <c r="C644" s="21"/>
      <c r="D644" s="22"/>
      <c r="E644" s="107"/>
    </row>
    <row r="645" ht="12.75">
      <c r="E645" s="74" t="s">
        <v>20</v>
      </c>
    </row>
    <row r="646" spans="4:5" ht="12.75">
      <c r="D646" s="7" t="s">
        <v>537</v>
      </c>
      <c r="E646" s="74" t="s">
        <v>582</v>
      </c>
    </row>
    <row r="647" spans="4:5" ht="12.75">
      <c r="D647" s="6" t="s">
        <v>18</v>
      </c>
      <c r="E647" s="74" t="s">
        <v>157</v>
      </c>
    </row>
    <row r="648" ht="12.75">
      <c r="E648" s="75" t="s">
        <v>583</v>
      </c>
    </row>
    <row r="649" spans="1:5" ht="12.75">
      <c r="A649" s="1" t="s">
        <v>0</v>
      </c>
      <c r="B649" s="1" t="s">
        <v>5</v>
      </c>
      <c r="C649" s="1" t="s">
        <v>6</v>
      </c>
      <c r="D649" s="1" t="s">
        <v>7</v>
      </c>
      <c r="E649" s="77" t="s">
        <v>8</v>
      </c>
    </row>
    <row r="650" spans="1:5" s="5" customFormat="1" ht="12.75">
      <c r="A650" s="7">
        <v>801</v>
      </c>
      <c r="B650" s="7"/>
      <c r="C650" s="7"/>
      <c r="D650" s="5" t="s">
        <v>11</v>
      </c>
      <c r="E650" s="87">
        <f>E651+E674+E680</f>
        <v>2409263</v>
      </c>
    </row>
    <row r="651" spans="1:5" s="56" customFormat="1" ht="12.75">
      <c r="A651" s="57"/>
      <c r="B651" s="57">
        <v>80104</v>
      </c>
      <c r="C651" s="57"/>
      <c r="D651" s="56" t="s">
        <v>155</v>
      </c>
      <c r="E651" s="88">
        <f>SUM(E652:E672)</f>
        <v>2347717</v>
      </c>
    </row>
    <row r="652" spans="3:5" ht="12.75">
      <c r="C652" s="6">
        <v>3020</v>
      </c>
      <c r="D652" t="s">
        <v>43</v>
      </c>
      <c r="E652" s="74">
        <v>15000</v>
      </c>
    </row>
    <row r="653" spans="3:5" ht="12.75">
      <c r="C653" s="6">
        <v>4010</v>
      </c>
      <c r="D653" t="s">
        <v>44</v>
      </c>
      <c r="E653" s="74">
        <v>699003</v>
      </c>
    </row>
    <row r="654" spans="3:5" ht="12.75">
      <c r="C654" s="6">
        <v>4040</v>
      </c>
      <c r="D654" t="s">
        <v>45</v>
      </c>
      <c r="E654" s="74">
        <v>49375</v>
      </c>
    </row>
    <row r="655" spans="3:5" ht="12.75">
      <c r="C655" s="6">
        <v>4110</v>
      </c>
      <c r="D655" t="s">
        <v>46</v>
      </c>
      <c r="E655" s="74">
        <v>276058</v>
      </c>
    </row>
    <row r="656" spans="3:5" ht="12.75">
      <c r="C656" s="6">
        <v>4120</v>
      </c>
      <c r="D656" t="s">
        <v>457</v>
      </c>
      <c r="E656" s="74">
        <v>38917</v>
      </c>
    </row>
    <row r="657" spans="3:5" ht="12.75">
      <c r="C657" s="6">
        <v>4170</v>
      </c>
      <c r="D657" t="s">
        <v>212</v>
      </c>
      <c r="E657" s="74">
        <v>5000</v>
      </c>
    </row>
    <row r="658" spans="3:5" ht="12.75">
      <c r="C658" s="6">
        <v>4210</v>
      </c>
      <c r="D658" t="s">
        <v>49</v>
      </c>
      <c r="E658" s="74">
        <v>10000</v>
      </c>
    </row>
    <row r="659" spans="3:5" ht="12.75">
      <c r="C659" s="6">
        <v>4240</v>
      </c>
      <c r="D659" t="s">
        <v>373</v>
      </c>
      <c r="E659" s="74">
        <v>3000</v>
      </c>
    </row>
    <row r="660" spans="3:5" ht="12.75">
      <c r="C660" s="6">
        <v>4260</v>
      </c>
      <c r="D660" t="s">
        <v>50</v>
      </c>
      <c r="E660" s="74">
        <v>95796</v>
      </c>
    </row>
    <row r="661" spans="3:5" ht="12.75">
      <c r="C661" s="6">
        <v>4270</v>
      </c>
      <c r="D661" t="s">
        <v>51</v>
      </c>
      <c r="E661" s="74">
        <v>10000</v>
      </c>
    </row>
    <row r="662" spans="3:5" ht="12.75">
      <c r="C662" s="6">
        <v>4280</v>
      </c>
      <c r="D662" t="s">
        <v>234</v>
      </c>
      <c r="E662" s="74">
        <v>2000</v>
      </c>
    </row>
    <row r="663" spans="3:5" ht="12.75">
      <c r="C663" s="6">
        <v>4300</v>
      </c>
      <c r="D663" t="s">
        <v>52</v>
      </c>
      <c r="E663" s="74">
        <v>5830</v>
      </c>
    </row>
    <row r="664" spans="3:5" ht="12.75">
      <c r="C664" s="6">
        <v>4360</v>
      </c>
      <c r="D664" t="s">
        <v>298</v>
      </c>
      <c r="E664" s="74">
        <v>2800</v>
      </c>
    </row>
    <row r="665" spans="3:5" ht="12.75">
      <c r="C665" s="6">
        <v>4410</v>
      </c>
      <c r="D665" t="s">
        <v>53</v>
      </c>
      <c r="E665" s="74">
        <v>830</v>
      </c>
    </row>
    <row r="666" spans="3:5" ht="12.75">
      <c r="C666" s="6">
        <v>4430</v>
      </c>
      <c r="D666" t="s">
        <v>54</v>
      </c>
      <c r="E666" s="74">
        <v>3000</v>
      </c>
    </row>
    <row r="667" spans="1:5" ht="12.75">
      <c r="A667" s="3"/>
      <c r="B667" s="3"/>
      <c r="C667" s="6">
        <v>4440</v>
      </c>
      <c r="D667" t="s">
        <v>55</v>
      </c>
      <c r="E667" s="85">
        <v>75627</v>
      </c>
    </row>
    <row r="668" spans="1:5" ht="12.75">
      <c r="A668" s="3"/>
      <c r="B668" s="3"/>
      <c r="C668" s="6">
        <v>4700</v>
      </c>
      <c r="D668" t="s">
        <v>243</v>
      </c>
      <c r="E668" s="136">
        <v>330</v>
      </c>
    </row>
    <row r="669" spans="1:5" ht="12.75">
      <c r="A669" s="3"/>
      <c r="B669" s="3"/>
      <c r="D669" t="s">
        <v>244</v>
      </c>
      <c r="E669" s="136"/>
    </row>
    <row r="670" spans="1:5" ht="12.75">
      <c r="A670" s="3"/>
      <c r="B670" s="3"/>
      <c r="C670" s="6">
        <v>4710</v>
      </c>
      <c r="D670" t="s">
        <v>445</v>
      </c>
      <c r="E670" s="85">
        <v>1000</v>
      </c>
    </row>
    <row r="671" spans="1:5" ht="12.75">
      <c r="A671" s="3"/>
      <c r="B671" s="3"/>
      <c r="C671" s="6">
        <v>4790</v>
      </c>
      <c r="D671" t="s">
        <v>480</v>
      </c>
      <c r="E671" s="85">
        <v>971562</v>
      </c>
    </row>
    <row r="672" spans="1:5" ht="12.75">
      <c r="A672" s="3"/>
      <c r="B672" s="3"/>
      <c r="C672" s="6">
        <v>4800</v>
      </c>
      <c r="D672" t="s">
        <v>481</v>
      </c>
      <c r="E672" s="85">
        <v>82589</v>
      </c>
    </row>
    <row r="673" spans="1:5" ht="12.75">
      <c r="A673" s="3"/>
      <c r="B673" s="3"/>
      <c r="E673" s="85"/>
    </row>
    <row r="674" spans="1:5" s="56" customFormat="1" ht="12.75">
      <c r="A674" s="57"/>
      <c r="B674" s="57">
        <v>80146</v>
      </c>
      <c r="C674" s="57"/>
      <c r="D674" s="56" t="s">
        <v>151</v>
      </c>
      <c r="E674" s="88">
        <f>SUM(E675:E679)</f>
        <v>8081</v>
      </c>
    </row>
    <row r="675" spans="1:5" ht="12.75">
      <c r="A675" s="7"/>
      <c r="B675" s="7"/>
      <c r="C675" s="6">
        <v>4210</v>
      </c>
      <c r="D675" t="s">
        <v>49</v>
      </c>
      <c r="E675" s="106">
        <v>1500</v>
      </c>
    </row>
    <row r="676" spans="1:5" ht="12.75">
      <c r="A676" s="7"/>
      <c r="B676" s="7"/>
      <c r="C676" s="6">
        <v>4300</v>
      </c>
      <c r="D676" t="s">
        <v>52</v>
      </c>
      <c r="E676" s="106">
        <v>1000</v>
      </c>
    </row>
    <row r="677" spans="1:5" ht="12.75">
      <c r="A677" s="7"/>
      <c r="B677" s="7"/>
      <c r="C677" s="6">
        <v>4410</v>
      </c>
      <c r="D677" t="s">
        <v>53</v>
      </c>
      <c r="E677" s="106">
        <v>200</v>
      </c>
    </row>
    <row r="678" spans="3:5" ht="12.75">
      <c r="C678" s="6">
        <v>4700</v>
      </c>
      <c r="D678" t="s">
        <v>243</v>
      </c>
      <c r="E678" s="74">
        <v>5381</v>
      </c>
    </row>
    <row r="679" ht="12.75">
      <c r="D679" t="s">
        <v>244</v>
      </c>
    </row>
    <row r="680" spans="1:5" s="56" customFormat="1" ht="15.75">
      <c r="A680" s="57"/>
      <c r="B680" s="124" t="s">
        <v>365</v>
      </c>
      <c r="C680" s="125"/>
      <c r="D680" s="117" t="s">
        <v>374</v>
      </c>
      <c r="E680" s="88">
        <f>SUM(E683:E689)</f>
        <v>53465</v>
      </c>
    </row>
    <row r="681" spans="1:5" s="56" customFormat="1" ht="15.75">
      <c r="A681" s="57"/>
      <c r="B681" s="126"/>
      <c r="C681" s="125"/>
      <c r="D681" s="117" t="s">
        <v>441</v>
      </c>
      <c r="E681" s="88"/>
    </row>
    <row r="682" spans="1:5" s="56" customFormat="1" ht="15.75">
      <c r="A682" s="57"/>
      <c r="B682" s="126"/>
      <c r="C682" s="125"/>
      <c r="D682" s="117" t="s">
        <v>376</v>
      </c>
      <c r="E682" s="88"/>
    </row>
    <row r="683" spans="1:5" ht="15">
      <c r="A683"/>
      <c r="B683" s="115"/>
      <c r="C683" s="6">
        <v>3020</v>
      </c>
      <c r="D683" t="s">
        <v>43</v>
      </c>
      <c r="E683" s="106">
        <v>102</v>
      </c>
    </row>
    <row r="684" spans="1:5" ht="15">
      <c r="A684"/>
      <c r="B684" s="115"/>
      <c r="C684" s="116">
        <v>4110</v>
      </c>
      <c r="D684" s="114" t="s">
        <v>46</v>
      </c>
      <c r="E684" s="106">
        <v>7495</v>
      </c>
    </row>
    <row r="685" spans="1:5" ht="15">
      <c r="A685"/>
      <c r="B685" s="115"/>
      <c r="C685" s="6">
        <v>4120</v>
      </c>
      <c r="D685" t="s">
        <v>457</v>
      </c>
      <c r="E685" s="106">
        <v>1068</v>
      </c>
    </row>
    <row r="686" spans="1:5" ht="12.75">
      <c r="A686"/>
      <c r="C686" s="6">
        <v>4240</v>
      </c>
      <c r="D686" t="s">
        <v>373</v>
      </c>
      <c r="E686" s="74">
        <v>1000</v>
      </c>
    </row>
    <row r="687" spans="1:5" ht="12.75">
      <c r="A687"/>
      <c r="C687" s="6">
        <v>4710</v>
      </c>
      <c r="D687" t="s">
        <v>445</v>
      </c>
      <c r="E687" s="74">
        <v>200</v>
      </c>
    </row>
    <row r="688" spans="3:5" ht="12.75">
      <c r="C688" s="6">
        <v>4790</v>
      </c>
      <c r="D688" t="s">
        <v>480</v>
      </c>
      <c r="E688" s="74">
        <v>36600</v>
      </c>
    </row>
    <row r="689" spans="3:5" ht="12.75">
      <c r="C689" s="6">
        <v>4800</v>
      </c>
      <c r="D689" t="s">
        <v>487</v>
      </c>
      <c r="E689" s="74">
        <v>7000</v>
      </c>
    </row>
    <row r="701" spans="1:5" ht="12.75">
      <c r="A701"/>
      <c r="B701"/>
      <c r="C701"/>
      <c r="E701" s="74" t="s">
        <v>22</v>
      </c>
    </row>
    <row r="702" spans="1:5" ht="12.75">
      <c r="A702"/>
      <c r="B702"/>
      <c r="C702"/>
      <c r="D702" s="7" t="s">
        <v>537</v>
      </c>
      <c r="E702" s="74" t="s">
        <v>582</v>
      </c>
    </row>
    <row r="703" spans="1:5" ht="12.75">
      <c r="A703"/>
      <c r="B703"/>
      <c r="C703"/>
      <c r="D703" s="6" t="s">
        <v>21</v>
      </c>
      <c r="E703" s="74" t="s">
        <v>157</v>
      </c>
    </row>
    <row r="704" ht="12.75">
      <c r="E704" s="75" t="s">
        <v>583</v>
      </c>
    </row>
    <row r="705" spans="1:5" ht="12.75">
      <c r="A705" s="1" t="s">
        <v>0</v>
      </c>
      <c r="B705" s="1" t="s">
        <v>5</v>
      </c>
      <c r="C705" s="1" t="s">
        <v>6</v>
      </c>
      <c r="D705" s="1" t="s">
        <v>7</v>
      </c>
      <c r="E705" s="77" t="s">
        <v>8</v>
      </c>
    </row>
    <row r="706" spans="1:5" s="5" customFormat="1" ht="12.75">
      <c r="A706" s="7">
        <v>801</v>
      </c>
      <c r="B706" s="7"/>
      <c r="C706" s="7"/>
      <c r="D706" s="5" t="s">
        <v>11</v>
      </c>
      <c r="E706" s="87">
        <f>E707+E730+E736</f>
        <v>2525722</v>
      </c>
    </row>
    <row r="707" spans="1:5" s="56" customFormat="1" ht="12.75">
      <c r="A707" s="57"/>
      <c r="B707" s="57">
        <v>80104</v>
      </c>
      <c r="C707" s="57"/>
      <c r="D707" s="56" t="s">
        <v>155</v>
      </c>
      <c r="E707" s="88">
        <f>SUM(E708:E728)</f>
        <v>2145129</v>
      </c>
    </row>
    <row r="708" spans="3:5" ht="12.75">
      <c r="C708" s="6">
        <v>3020</v>
      </c>
      <c r="D708" t="s">
        <v>43</v>
      </c>
      <c r="E708" s="74">
        <v>15000</v>
      </c>
    </row>
    <row r="709" spans="3:5" ht="12.75">
      <c r="C709" s="6">
        <v>4010</v>
      </c>
      <c r="D709" t="s">
        <v>44</v>
      </c>
      <c r="E709" s="74">
        <v>605103</v>
      </c>
    </row>
    <row r="710" spans="3:5" ht="12.75">
      <c r="C710" s="6">
        <v>4040</v>
      </c>
      <c r="D710" t="s">
        <v>45</v>
      </c>
      <c r="E710" s="74">
        <v>44760</v>
      </c>
    </row>
    <row r="711" spans="3:5" ht="12.75">
      <c r="C711" s="6">
        <v>4110</v>
      </c>
      <c r="D711" t="s">
        <v>46</v>
      </c>
      <c r="E711" s="74">
        <v>256919</v>
      </c>
    </row>
    <row r="712" spans="3:5" ht="12.75">
      <c r="C712" s="6">
        <v>4120</v>
      </c>
      <c r="D712" t="s">
        <v>457</v>
      </c>
      <c r="E712" s="74">
        <v>36406</v>
      </c>
    </row>
    <row r="713" spans="3:5" ht="12.75">
      <c r="C713" s="6">
        <v>4170</v>
      </c>
      <c r="D713" t="s">
        <v>212</v>
      </c>
      <c r="E713" s="74">
        <v>5000</v>
      </c>
    </row>
    <row r="714" spans="3:5" ht="12.75">
      <c r="C714" s="6">
        <v>4210</v>
      </c>
      <c r="D714" t="s">
        <v>49</v>
      </c>
      <c r="E714" s="74">
        <v>10000</v>
      </c>
    </row>
    <row r="715" spans="3:5" ht="12.75">
      <c r="C715" s="6">
        <v>4240</v>
      </c>
      <c r="D715" t="s">
        <v>373</v>
      </c>
      <c r="E715" s="74">
        <v>3000</v>
      </c>
    </row>
    <row r="716" spans="3:5" ht="12.75">
      <c r="C716" s="6">
        <v>4260</v>
      </c>
      <c r="D716" t="s">
        <v>50</v>
      </c>
      <c r="E716" s="74">
        <v>80660</v>
      </c>
    </row>
    <row r="717" spans="3:5" ht="12.75">
      <c r="C717" s="6">
        <v>4270</v>
      </c>
      <c r="D717" t="s">
        <v>51</v>
      </c>
      <c r="E717" s="74">
        <v>10000</v>
      </c>
    </row>
    <row r="718" spans="3:5" ht="12.75">
      <c r="C718" s="6">
        <v>4280</v>
      </c>
      <c r="D718" t="s">
        <v>234</v>
      </c>
      <c r="E718" s="74">
        <v>2000</v>
      </c>
    </row>
    <row r="719" spans="3:5" ht="12.75">
      <c r="C719" s="6">
        <v>4300</v>
      </c>
      <c r="D719" t="s">
        <v>52</v>
      </c>
      <c r="E719" s="74">
        <v>5830</v>
      </c>
    </row>
    <row r="720" spans="3:5" ht="12.75">
      <c r="C720" s="6">
        <v>4360</v>
      </c>
      <c r="D720" t="s">
        <v>298</v>
      </c>
      <c r="E720" s="74">
        <v>2800</v>
      </c>
    </row>
    <row r="721" spans="3:5" ht="12.75">
      <c r="C721" s="6">
        <v>4410</v>
      </c>
      <c r="D721" t="s">
        <v>53</v>
      </c>
      <c r="E721" s="74">
        <v>830</v>
      </c>
    </row>
    <row r="722" spans="3:5" ht="12.75">
      <c r="C722" s="6">
        <v>4430</v>
      </c>
      <c r="D722" t="s">
        <v>54</v>
      </c>
      <c r="E722" s="74">
        <v>3000</v>
      </c>
    </row>
    <row r="723" spans="1:5" ht="12.75">
      <c r="A723" s="3"/>
      <c r="B723" s="3"/>
      <c r="C723" s="6">
        <v>4440</v>
      </c>
      <c r="D723" t="s">
        <v>55</v>
      </c>
      <c r="E723" s="85">
        <v>70614</v>
      </c>
    </row>
    <row r="724" spans="1:5" ht="12.75">
      <c r="A724" s="3"/>
      <c r="B724" s="3"/>
      <c r="C724" s="6">
        <v>4700</v>
      </c>
      <c r="D724" t="s">
        <v>243</v>
      </c>
      <c r="E724" s="85">
        <v>330</v>
      </c>
    </row>
    <row r="725" spans="1:5" ht="12.75">
      <c r="A725" s="3"/>
      <c r="B725" s="3"/>
      <c r="D725" t="s">
        <v>244</v>
      </c>
      <c r="E725" s="85"/>
    </row>
    <row r="726" spans="1:5" ht="12.75">
      <c r="A726" s="3"/>
      <c r="B726" s="3"/>
      <c r="C726" s="6">
        <v>4710</v>
      </c>
      <c r="D726" t="s">
        <v>445</v>
      </c>
      <c r="E726" s="85">
        <v>6000</v>
      </c>
    </row>
    <row r="727" spans="1:5" ht="12.75">
      <c r="A727" s="3"/>
      <c r="B727" s="3"/>
      <c r="C727" s="6">
        <v>4790</v>
      </c>
      <c r="D727" t="s">
        <v>480</v>
      </c>
      <c r="E727" s="85">
        <v>915000</v>
      </c>
    </row>
    <row r="728" spans="1:5" ht="12.75">
      <c r="A728" s="3"/>
      <c r="B728" s="3"/>
      <c r="C728" s="6">
        <v>4800</v>
      </c>
      <c r="D728" t="s">
        <v>481</v>
      </c>
      <c r="E728" s="85">
        <v>71877</v>
      </c>
    </row>
    <row r="729" spans="1:5" ht="12.75">
      <c r="A729" s="3"/>
      <c r="B729" s="3"/>
      <c r="E729" s="85"/>
    </row>
    <row r="730" spans="1:10" s="56" customFormat="1" ht="12.75">
      <c r="A730" s="57"/>
      <c r="B730" s="57">
        <v>80146</v>
      </c>
      <c r="C730" s="57"/>
      <c r="D730" s="56" t="s">
        <v>151</v>
      </c>
      <c r="E730" s="88">
        <f>SUM(E731:E735)</f>
        <v>9561</v>
      </c>
      <c r="G730" s="57"/>
      <c r="H730" s="57"/>
      <c r="J730" s="127"/>
    </row>
    <row r="731" spans="1:10" ht="12.75">
      <c r="A731" s="7"/>
      <c r="B731" s="7"/>
      <c r="C731" s="6">
        <v>4210</v>
      </c>
      <c r="D731" t="s">
        <v>49</v>
      </c>
      <c r="E731" s="90">
        <v>1267</v>
      </c>
      <c r="G731" s="6"/>
      <c r="H731" s="6"/>
      <c r="J731" s="4"/>
    </row>
    <row r="732" spans="1:10" ht="12.75">
      <c r="A732" s="7"/>
      <c r="B732" s="7"/>
      <c r="C732" s="6">
        <v>4300</v>
      </c>
      <c r="D732" t="s">
        <v>52</v>
      </c>
      <c r="E732" s="90">
        <v>5000</v>
      </c>
      <c r="G732" s="6"/>
      <c r="H732" s="6"/>
      <c r="J732" s="4"/>
    </row>
    <row r="733" spans="1:10" ht="12.75">
      <c r="A733" s="7"/>
      <c r="B733" s="7"/>
      <c r="C733" s="6">
        <v>4410</v>
      </c>
      <c r="D733" t="s">
        <v>53</v>
      </c>
      <c r="E733" s="90">
        <v>300</v>
      </c>
      <c r="G733" s="6"/>
      <c r="H733" s="6"/>
      <c r="J733" s="4"/>
    </row>
    <row r="734" spans="3:10" ht="12.75">
      <c r="C734" s="6">
        <v>4700</v>
      </c>
      <c r="D734" t="s">
        <v>243</v>
      </c>
      <c r="E734" s="74">
        <v>2994</v>
      </c>
      <c r="G734" s="6"/>
      <c r="H734" s="6"/>
      <c r="J734" s="4"/>
    </row>
    <row r="735" spans="4:10" ht="12.75">
      <c r="D735" t="s">
        <v>244</v>
      </c>
      <c r="G735" s="6"/>
      <c r="H735" s="6"/>
      <c r="J735" s="4"/>
    </row>
    <row r="736" spans="1:10" s="56" customFormat="1" ht="15.75">
      <c r="A736" s="57"/>
      <c r="B736" s="124" t="s">
        <v>365</v>
      </c>
      <c r="C736" s="125"/>
      <c r="D736" s="117" t="s">
        <v>374</v>
      </c>
      <c r="E736" s="88">
        <f>SUM(E739:E747)</f>
        <v>371032</v>
      </c>
      <c r="G736" s="57"/>
      <c r="H736" s="57"/>
      <c r="J736" s="127"/>
    </row>
    <row r="737" spans="1:10" s="56" customFormat="1" ht="15.75">
      <c r="A737" s="57"/>
      <c r="B737" s="126"/>
      <c r="C737" s="125"/>
      <c r="D737" s="117" t="s">
        <v>375</v>
      </c>
      <c r="E737" s="88"/>
      <c r="G737" s="57"/>
      <c r="H737" s="57"/>
      <c r="J737" s="127"/>
    </row>
    <row r="738" spans="1:10" s="56" customFormat="1" ht="15.75">
      <c r="A738" s="57"/>
      <c r="B738" s="126"/>
      <c r="C738" s="125"/>
      <c r="D738" s="117" t="s">
        <v>376</v>
      </c>
      <c r="E738" s="88"/>
      <c r="G738" s="57"/>
      <c r="H738" s="57"/>
      <c r="J738" s="127"/>
    </row>
    <row r="739" spans="2:10" ht="15">
      <c r="B739" s="115"/>
      <c r="C739" s="6">
        <v>3020</v>
      </c>
      <c r="D739" t="s">
        <v>43</v>
      </c>
      <c r="E739" s="106">
        <v>580</v>
      </c>
      <c r="G739" s="6"/>
      <c r="H739" s="6"/>
      <c r="J739" s="4"/>
    </row>
    <row r="740" spans="1:10" ht="15">
      <c r="A740"/>
      <c r="B740" s="115"/>
      <c r="C740" s="116">
        <v>4110</v>
      </c>
      <c r="D740" s="114" t="s">
        <v>46</v>
      </c>
      <c r="E740" s="106">
        <v>51317</v>
      </c>
      <c r="G740" s="6"/>
      <c r="H740" s="6"/>
      <c r="J740" s="4"/>
    </row>
    <row r="741" spans="1:10" ht="15">
      <c r="A741"/>
      <c r="B741" s="115"/>
      <c r="C741" s="116">
        <v>4120</v>
      </c>
      <c r="D741" t="s">
        <v>457</v>
      </c>
      <c r="E741" s="106">
        <v>6352</v>
      </c>
      <c r="G741" s="6"/>
      <c r="H741" s="6"/>
      <c r="J741" s="4"/>
    </row>
    <row r="742" spans="1:10" ht="15">
      <c r="A742"/>
      <c r="B742" s="115"/>
      <c r="C742" s="6">
        <v>4210</v>
      </c>
      <c r="D742" t="s">
        <v>49</v>
      </c>
      <c r="E742" s="106">
        <v>2000</v>
      </c>
      <c r="G742" s="6"/>
      <c r="H742" s="6"/>
      <c r="J742" s="4"/>
    </row>
    <row r="743" spans="1:10" ht="15">
      <c r="A743"/>
      <c r="B743" s="115"/>
      <c r="C743" s="116">
        <v>4240</v>
      </c>
      <c r="D743" s="133" t="s">
        <v>483</v>
      </c>
      <c r="E743" s="106">
        <v>1000</v>
      </c>
      <c r="G743" s="6"/>
      <c r="H743" s="6"/>
      <c r="J743" s="4"/>
    </row>
    <row r="744" spans="1:10" ht="12.75">
      <c r="A744"/>
      <c r="C744" s="6">
        <v>4440</v>
      </c>
      <c r="D744" t="s">
        <v>55</v>
      </c>
      <c r="E744" s="74">
        <v>8683</v>
      </c>
      <c r="G744" s="6"/>
      <c r="H744" s="6"/>
      <c r="J744" s="4"/>
    </row>
    <row r="745" spans="1:10" ht="12.75">
      <c r="A745"/>
      <c r="C745" s="6">
        <v>4710</v>
      </c>
      <c r="D745" t="s">
        <v>445</v>
      </c>
      <c r="E745" s="74">
        <v>1000</v>
      </c>
      <c r="G745" s="6"/>
      <c r="H745" s="6"/>
      <c r="J745" s="4"/>
    </row>
    <row r="746" spans="1:10" ht="12.75">
      <c r="A746"/>
      <c r="C746" s="6">
        <v>4790</v>
      </c>
      <c r="D746" t="s">
        <v>480</v>
      </c>
      <c r="E746" s="74">
        <v>280100</v>
      </c>
      <c r="G746" s="6"/>
      <c r="H746" s="6"/>
      <c r="J746" s="4"/>
    </row>
    <row r="747" spans="1:10" ht="12.75">
      <c r="A747"/>
      <c r="C747" s="6">
        <v>4800</v>
      </c>
      <c r="D747" t="s">
        <v>481</v>
      </c>
      <c r="E747" s="74">
        <v>20000</v>
      </c>
      <c r="G747" s="6"/>
      <c r="H747" s="6"/>
      <c r="J747" s="4"/>
    </row>
    <row r="748" spans="1:10" ht="12.75">
      <c r="A748"/>
      <c r="G748" s="6"/>
      <c r="H748" s="6"/>
      <c r="J748" s="4"/>
    </row>
    <row r="749" spans="1:10" ht="12.75">
      <c r="A749"/>
      <c r="G749" s="6"/>
      <c r="H749" s="6"/>
      <c r="J749" s="4"/>
    </row>
    <row r="750" spans="1:10" ht="12.75">
      <c r="A750"/>
      <c r="G750" s="6"/>
      <c r="H750" s="6"/>
      <c r="J750" s="4"/>
    </row>
    <row r="751" spans="1:10" ht="12.75">
      <c r="A751"/>
      <c r="G751" s="6"/>
      <c r="H751" s="6"/>
      <c r="J751" s="4"/>
    </row>
    <row r="752" spans="1:10" ht="14.25" customHeight="1">
      <c r="A752"/>
      <c r="G752" s="6"/>
      <c r="H752" s="6"/>
      <c r="J752" s="4"/>
    </row>
    <row r="753" spans="1:10" ht="12.75">
      <c r="A753"/>
      <c r="G753" s="6"/>
      <c r="H753" s="6"/>
      <c r="J753" s="4"/>
    </row>
    <row r="754" spans="1:10" ht="12.75">
      <c r="A754"/>
      <c r="G754" s="6"/>
      <c r="H754" s="6"/>
      <c r="J754" s="4"/>
    </row>
    <row r="755" spans="1:10" ht="12.75">
      <c r="A755"/>
      <c r="G755" s="6"/>
      <c r="H755" s="6"/>
      <c r="J755" s="4"/>
    </row>
    <row r="756" spans="7:10" ht="12.75">
      <c r="G756" s="6"/>
      <c r="H756" s="6"/>
      <c r="J756" s="4"/>
    </row>
    <row r="757" spans="1:10" ht="12.75">
      <c r="A757" s="3"/>
      <c r="B757" s="3"/>
      <c r="E757" s="76"/>
      <c r="G757" s="6"/>
      <c r="H757" s="6"/>
      <c r="J757" s="4"/>
    </row>
    <row r="758" spans="1:10" ht="12.75">
      <c r="A758" s="21"/>
      <c r="B758" s="21"/>
      <c r="C758" s="21"/>
      <c r="D758" s="22"/>
      <c r="E758" s="107"/>
      <c r="G758" s="6"/>
      <c r="H758" s="6"/>
      <c r="J758" s="4"/>
    </row>
    <row r="759" spans="5:10" ht="12.75">
      <c r="E759" s="74" t="s">
        <v>12</v>
      </c>
      <c r="G759" s="6"/>
      <c r="H759" s="6"/>
      <c r="J759" s="4"/>
    </row>
    <row r="760" spans="4:10" ht="12.75">
      <c r="D760" s="7" t="s">
        <v>537</v>
      </c>
      <c r="E760" s="74" t="s">
        <v>582</v>
      </c>
      <c r="G760" s="6"/>
      <c r="H760" s="6"/>
      <c r="J760" s="4"/>
    </row>
    <row r="761" spans="4:10" ht="12.75">
      <c r="D761" s="6" t="s">
        <v>19</v>
      </c>
      <c r="E761" s="74" t="s">
        <v>157</v>
      </c>
      <c r="G761" s="6"/>
      <c r="H761" s="6"/>
      <c r="J761" s="4"/>
    </row>
    <row r="762" spans="5:10" ht="12.75">
      <c r="E762" s="75" t="s">
        <v>583</v>
      </c>
      <c r="G762" s="6"/>
      <c r="H762" s="6"/>
      <c r="J762" s="4"/>
    </row>
    <row r="763" spans="1:10" ht="12.75">
      <c r="A763" s="1" t="s">
        <v>0</v>
      </c>
      <c r="B763" s="1" t="s">
        <v>5</v>
      </c>
      <c r="C763" s="1" t="s">
        <v>6</v>
      </c>
      <c r="D763" s="1" t="s">
        <v>7</v>
      </c>
      <c r="E763" s="77" t="s">
        <v>8</v>
      </c>
      <c r="G763" s="6"/>
      <c r="H763" s="6"/>
      <c r="J763" s="4"/>
    </row>
    <row r="764" spans="1:10" s="5" customFormat="1" ht="12.75">
      <c r="A764" s="7">
        <v>801</v>
      </c>
      <c r="B764" s="7"/>
      <c r="C764" s="7"/>
      <c r="D764" s="5" t="s">
        <v>11</v>
      </c>
      <c r="E764" s="87">
        <f>E765+E790+E796</f>
        <v>2533552</v>
      </c>
      <c r="G764" s="7"/>
      <c r="H764" s="7"/>
      <c r="J764" s="8"/>
    </row>
    <row r="765" spans="1:10" s="56" customFormat="1" ht="12.75">
      <c r="A765" s="57"/>
      <c r="B765" s="57">
        <v>80104</v>
      </c>
      <c r="C765" s="57"/>
      <c r="D765" s="56" t="s">
        <v>155</v>
      </c>
      <c r="E765" s="88">
        <f>SUM(E766:E788)</f>
        <v>2461387</v>
      </c>
      <c r="G765" s="57"/>
      <c r="H765" s="57"/>
      <c r="J765" s="127"/>
    </row>
    <row r="766" spans="3:10" ht="12.75">
      <c r="C766" s="6">
        <v>3020</v>
      </c>
      <c r="D766" t="s">
        <v>43</v>
      </c>
      <c r="E766" s="74">
        <v>15000</v>
      </c>
      <c r="G766" s="6"/>
      <c r="H766" s="6"/>
      <c r="J766" s="4"/>
    </row>
    <row r="767" spans="3:10" ht="12.75">
      <c r="C767" s="6">
        <v>4010</v>
      </c>
      <c r="D767" t="s">
        <v>44</v>
      </c>
      <c r="E767" s="74">
        <v>755292</v>
      </c>
      <c r="G767" s="6"/>
      <c r="H767" s="6"/>
      <c r="J767" s="4"/>
    </row>
    <row r="768" spans="3:10" ht="12.75">
      <c r="C768" s="6">
        <v>4040</v>
      </c>
      <c r="D768" t="s">
        <v>45</v>
      </c>
      <c r="E768" s="74">
        <v>59011</v>
      </c>
      <c r="G768" s="6"/>
      <c r="H768" s="6"/>
      <c r="J768" s="4"/>
    </row>
    <row r="769" spans="3:10" ht="12.75">
      <c r="C769" s="6">
        <v>4110</v>
      </c>
      <c r="D769" t="s">
        <v>46</v>
      </c>
      <c r="E769" s="74">
        <v>288932</v>
      </c>
      <c r="G769" s="6"/>
      <c r="H769" s="6"/>
      <c r="J769" s="4"/>
    </row>
    <row r="770" spans="3:10" ht="12.75">
      <c r="C770" s="6">
        <v>4120</v>
      </c>
      <c r="D770" t="s">
        <v>457</v>
      </c>
      <c r="E770" s="74">
        <v>40755</v>
      </c>
      <c r="G770" s="6"/>
      <c r="H770" s="6"/>
      <c r="J770" s="4"/>
    </row>
    <row r="771" spans="3:10" ht="12.75">
      <c r="C771" s="6">
        <v>4170</v>
      </c>
      <c r="D771" t="s">
        <v>212</v>
      </c>
      <c r="E771" s="74">
        <v>5000</v>
      </c>
      <c r="G771" s="6"/>
      <c r="H771" s="6"/>
      <c r="J771" s="4"/>
    </row>
    <row r="772" spans="3:10" ht="12.75">
      <c r="C772" s="6">
        <v>4210</v>
      </c>
      <c r="D772" t="s">
        <v>49</v>
      </c>
      <c r="E772" s="74">
        <v>10000</v>
      </c>
      <c r="G772" s="6"/>
      <c r="H772" s="6"/>
      <c r="J772" s="4"/>
    </row>
    <row r="773" spans="3:10" ht="12.75">
      <c r="C773" s="6">
        <v>4240</v>
      </c>
      <c r="D773" t="s">
        <v>373</v>
      </c>
      <c r="E773" s="74">
        <v>3000</v>
      </c>
      <c r="G773" s="6"/>
      <c r="H773" s="6"/>
      <c r="J773" s="4"/>
    </row>
    <row r="774" spans="3:10" ht="12.75">
      <c r="C774" s="6">
        <v>4260</v>
      </c>
      <c r="D774" t="s">
        <v>50</v>
      </c>
      <c r="E774" s="74">
        <v>88634</v>
      </c>
      <c r="G774" s="6"/>
      <c r="H774" s="6"/>
      <c r="J774" s="4"/>
    </row>
    <row r="775" spans="3:10" ht="12.75">
      <c r="C775" s="6">
        <v>4270</v>
      </c>
      <c r="D775" t="s">
        <v>51</v>
      </c>
      <c r="E775" s="74">
        <v>10000</v>
      </c>
      <c r="G775" s="6"/>
      <c r="H775" s="6"/>
      <c r="J775" s="4"/>
    </row>
    <row r="776" spans="3:10" ht="12.75">
      <c r="C776" s="6">
        <v>4280</v>
      </c>
      <c r="D776" t="s">
        <v>234</v>
      </c>
      <c r="E776" s="74">
        <v>2000</v>
      </c>
      <c r="G776" s="6"/>
      <c r="H776" s="6"/>
      <c r="J776" s="4"/>
    </row>
    <row r="777" spans="3:10" ht="12.75">
      <c r="C777" s="6">
        <v>4300</v>
      </c>
      <c r="D777" t="s">
        <v>52</v>
      </c>
      <c r="E777" s="74">
        <v>5830</v>
      </c>
      <c r="G777" s="6"/>
      <c r="H777" s="6"/>
      <c r="J777" s="4"/>
    </row>
    <row r="778" spans="3:10" ht="12.75">
      <c r="C778" s="6">
        <v>4360</v>
      </c>
      <c r="D778" t="s">
        <v>298</v>
      </c>
      <c r="E778" s="74">
        <v>4000</v>
      </c>
      <c r="G778" s="6"/>
      <c r="H778" s="6"/>
      <c r="J778" s="4"/>
    </row>
    <row r="779" spans="3:10" ht="12.75">
      <c r="C779" s="6">
        <v>4400</v>
      </c>
      <c r="D779" t="s">
        <v>262</v>
      </c>
      <c r="E779" s="74">
        <v>19728</v>
      </c>
      <c r="G779" s="6"/>
      <c r="H779" s="6"/>
      <c r="J779" s="4"/>
    </row>
    <row r="780" spans="4:10" ht="12.75">
      <c r="D780" t="s">
        <v>250</v>
      </c>
      <c r="G780" s="6"/>
      <c r="H780" s="6"/>
      <c r="J780" s="4"/>
    </row>
    <row r="781" spans="3:10" ht="12.75">
      <c r="C781" s="6">
        <v>4410</v>
      </c>
      <c r="D781" t="s">
        <v>53</v>
      </c>
      <c r="E781" s="74">
        <v>830</v>
      </c>
      <c r="G781" s="6"/>
      <c r="H781" s="6"/>
      <c r="J781" s="4"/>
    </row>
    <row r="782" spans="3:10" ht="12.75">
      <c r="C782" s="6">
        <v>4430</v>
      </c>
      <c r="D782" t="s">
        <v>54</v>
      </c>
      <c r="E782" s="74">
        <v>3000</v>
      </c>
      <c r="G782" s="6"/>
      <c r="H782" s="6"/>
      <c r="J782" s="4"/>
    </row>
    <row r="783" spans="1:10" ht="12.75">
      <c r="A783" s="3"/>
      <c r="B783" s="3"/>
      <c r="C783" s="6">
        <v>4440</v>
      </c>
      <c r="D783" t="s">
        <v>55</v>
      </c>
      <c r="E783" s="85">
        <v>85926</v>
      </c>
      <c r="G783" s="6"/>
      <c r="H783" s="6"/>
      <c r="J783" s="4"/>
    </row>
    <row r="784" spans="1:10" ht="12.75">
      <c r="A784" s="3"/>
      <c r="B784" s="3"/>
      <c r="C784" s="6">
        <v>4700</v>
      </c>
      <c r="D784" t="s">
        <v>243</v>
      </c>
      <c r="E784" s="85">
        <v>330</v>
      </c>
      <c r="G784" s="6"/>
      <c r="H784" s="6"/>
      <c r="J784" s="4"/>
    </row>
    <row r="785" spans="1:10" ht="12.75">
      <c r="A785" s="3"/>
      <c r="B785" s="3"/>
      <c r="D785" t="s">
        <v>244</v>
      </c>
      <c r="G785" s="6"/>
      <c r="H785" s="6"/>
      <c r="J785" s="4"/>
    </row>
    <row r="786" spans="1:10" ht="12.75">
      <c r="A786" s="3"/>
      <c r="B786" s="3"/>
      <c r="C786" s="6">
        <v>4710</v>
      </c>
      <c r="D786" t="s">
        <v>445</v>
      </c>
      <c r="E786" s="85">
        <v>1000</v>
      </c>
      <c r="G786" s="6"/>
      <c r="H786" s="6"/>
      <c r="J786" s="4"/>
    </row>
    <row r="787" spans="1:10" ht="12.75">
      <c r="A787" s="3"/>
      <c r="B787" s="3"/>
      <c r="C787" s="6">
        <v>4790</v>
      </c>
      <c r="D787" t="s">
        <v>478</v>
      </c>
      <c r="E787" s="85">
        <v>978215</v>
      </c>
      <c r="G787" s="6"/>
      <c r="H787" s="6"/>
      <c r="J787" s="4"/>
    </row>
    <row r="788" spans="1:10" ht="12.75">
      <c r="A788" s="3"/>
      <c r="B788" s="3"/>
      <c r="C788" s="6">
        <v>4800</v>
      </c>
      <c r="D788" t="s">
        <v>479</v>
      </c>
      <c r="E788" s="85">
        <v>84904</v>
      </c>
      <c r="G788" s="6"/>
      <c r="H788" s="6"/>
      <c r="J788" s="4"/>
    </row>
    <row r="789" spans="1:10" ht="12.75">
      <c r="A789" s="3"/>
      <c r="B789" s="3"/>
      <c r="E789" s="85"/>
      <c r="G789" s="6"/>
      <c r="H789" s="6"/>
      <c r="J789" s="4"/>
    </row>
    <row r="790" spans="1:10" ht="12" customHeight="1">
      <c r="A790" s="7"/>
      <c r="B790" s="7">
        <v>80146</v>
      </c>
      <c r="C790" s="7"/>
      <c r="D790" s="5" t="s">
        <v>151</v>
      </c>
      <c r="E790" s="87">
        <f>SUM(E791:E795)</f>
        <v>8290</v>
      </c>
      <c r="G790" s="6"/>
      <c r="H790" s="6"/>
      <c r="J790" s="4"/>
    </row>
    <row r="791" spans="1:10" ht="12" customHeight="1">
      <c r="A791" s="7"/>
      <c r="B791" s="7"/>
      <c r="C791" s="6">
        <v>4210</v>
      </c>
      <c r="D791" t="s">
        <v>49</v>
      </c>
      <c r="E791" s="106">
        <v>1000</v>
      </c>
      <c r="G791" s="6"/>
      <c r="H791" s="6"/>
      <c r="J791" s="4"/>
    </row>
    <row r="792" spans="1:10" ht="12" customHeight="1">
      <c r="A792" s="7"/>
      <c r="B792" s="7"/>
      <c r="C792" s="6">
        <v>4300</v>
      </c>
      <c r="D792" t="s">
        <v>52</v>
      </c>
      <c r="E792" s="106">
        <v>4130</v>
      </c>
      <c r="G792" s="6"/>
      <c r="H792" s="6"/>
      <c r="J792" s="4"/>
    </row>
    <row r="793" spans="3:10" ht="12.75" customHeight="1">
      <c r="C793" s="6">
        <v>4700</v>
      </c>
      <c r="D793" t="s">
        <v>243</v>
      </c>
      <c r="E793" s="74">
        <v>3160</v>
      </c>
      <c r="G793" s="6"/>
      <c r="H793" s="6"/>
      <c r="J793" s="4"/>
    </row>
    <row r="794" spans="4:10" ht="12.75" customHeight="1">
      <c r="D794" t="s">
        <v>244</v>
      </c>
      <c r="G794" s="6"/>
      <c r="H794" s="6"/>
      <c r="J794" s="4"/>
    </row>
    <row r="795" spans="7:10" ht="12.75" customHeight="1">
      <c r="G795" s="6"/>
      <c r="H795" s="6"/>
      <c r="J795" s="4"/>
    </row>
    <row r="796" spans="2:10" ht="12.75" customHeight="1">
      <c r="B796" s="124" t="s">
        <v>365</v>
      </c>
      <c r="C796" s="125"/>
      <c r="D796" s="117" t="s">
        <v>374</v>
      </c>
      <c r="E796" s="88">
        <f>SUM(E799:E805)</f>
        <v>63875</v>
      </c>
      <c r="G796" s="6"/>
      <c r="H796" s="6"/>
      <c r="J796" s="4"/>
    </row>
    <row r="797" spans="2:10" ht="12.75" customHeight="1">
      <c r="B797" s="126"/>
      <c r="C797" s="125"/>
      <c r="D797" s="117" t="s">
        <v>375</v>
      </c>
      <c r="G797" s="6"/>
      <c r="H797" s="6"/>
      <c r="J797" s="4"/>
    </row>
    <row r="798" spans="2:10" ht="12.75" customHeight="1">
      <c r="B798" s="126"/>
      <c r="C798" s="125"/>
      <c r="D798" s="117" t="s">
        <v>376</v>
      </c>
      <c r="G798" s="6"/>
      <c r="H798" s="6"/>
      <c r="J798" s="4"/>
    </row>
    <row r="799" spans="2:10" ht="12.75" customHeight="1">
      <c r="B799" s="126"/>
      <c r="C799" s="6">
        <v>3020</v>
      </c>
      <c r="D799" t="s">
        <v>43</v>
      </c>
      <c r="E799" s="74">
        <v>104</v>
      </c>
      <c r="G799" s="6"/>
      <c r="H799" s="6"/>
      <c r="J799" s="4"/>
    </row>
    <row r="800" spans="2:10" ht="12.75" customHeight="1">
      <c r="B800" s="126"/>
      <c r="C800" s="116">
        <v>4110</v>
      </c>
      <c r="D800" s="114" t="s">
        <v>46</v>
      </c>
      <c r="E800" s="74">
        <v>8996</v>
      </c>
      <c r="G800" s="6"/>
      <c r="H800" s="6"/>
      <c r="J800" s="4"/>
    </row>
    <row r="801" spans="2:10" ht="12.75" customHeight="1">
      <c r="B801" s="126"/>
      <c r="C801" s="116">
        <v>4120</v>
      </c>
      <c r="D801" t="s">
        <v>457</v>
      </c>
      <c r="E801" s="74">
        <v>1245</v>
      </c>
      <c r="G801" s="6"/>
      <c r="H801" s="6"/>
      <c r="J801" s="4"/>
    </row>
    <row r="802" spans="2:10" ht="12.75" customHeight="1">
      <c r="B802" s="126"/>
      <c r="C802" s="6">
        <v>4240</v>
      </c>
      <c r="D802" t="s">
        <v>373</v>
      </c>
      <c r="E802" s="74">
        <v>1000</v>
      </c>
      <c r="G802" s="6"/>
      <c r="H802" s="6"/>
      <c r="J802" s="4"/>
    </row>
    <row r="803" spans="2:10" ht="12.75" customHeight="1">
      <c r="B803" s="126"/>
      <c r="C803" s="6">
        <v>4710</v>
      </c>
      <c r="D803" t="s">
        <v>445</v>
      </c>
      <c r="E803" s="74">
        <v>200</v>
      </c>
      <c r="G803" s="6"/>
      <c r="H803" s="6"/>
      <c r="J803" s="4"/>
    </row>
    <row r="804" spans="3:10" ht="12.75" customHeight="1">
      <c r="C804" s="6">
        <v>4790</v>
      </c>
      <c r="D804" t="s">
        <v>480</v>
      </c>
      <c r="E804" s="74">
        <v>50830</v>
      </c>
      <c r="G804" s="6"/>
      <c r="H804" s="6"/>
      <c r="J804" s="4"/>
    </row>
    <row r="805" spans="3:10" ht="12.75" customHeight="1">
      <c r="C805" s="6">
        <v>4800</v>
      </c>
      <c r="D805" t="s">
        <v>481</v>
      </c>
      <c r="E805" s="74">
        <v>1500</v>
      </c>
      <c r="G805" s="6"/>
      <c r="H805" s="6"/>
      <c r="J805" s="4"/>
    </row>
    <row r="806" spans="7:10" ht="12.75" customHeight="1">
      <c r="G806" s="6"/>
      <c r="H806" s="6"/>
      <c r="J806" s="4"/>
    </row>
    <row r="807" spans="7:10" ht="12.75" customHeight="1">
      <c r="G807" s="6"/>
      <c r="H807" s="6"/>
      <c r="J807" s="4"/>
    </row>
    <row r="808" spans="7:10" ht="12.75" customHeight="1">
      <c r="G808" s="6"/>
      <c r="H808" s="6"/>
      <c r="J808" s="4"/>
    </row>
    <row r="809" spans="7:10" ht="12.75" customHeight="1">
      <c r="G809" s="6"/>
      <c r="H809" s="6"/>
      <c r="J809" s="4"/>
    </row>
    <row r="810" spans="5:10" ht="12.75">
      <c r="E810" s="74" t="s">
        <v>23</v>
      </c>
      <c r="G810" s="6"/>
      <c r="H810" s="6"/>
      <c r="J810" s="4"/>
    </row>
    <row r="811" spans="4:10" ht="12.75">
      <c r="D811" s="7" t="s">
        <v>537</v>
      </c>
      <c r="E811" s="74" t="s">
        <v>582</v>
      </c>
      <c r="G811" s="6"/>
      <c r="H811" s="6"/>
      <c r="J811" s="4"/>
    </row>
    <row r="812" spans="4:10" ht="12.75">
      <c r="D812" s="6" t="s">
        <v>30</v>
      </c>
      <c r="E812" s="74" t="s">
        <v>157</v>
      </c>
      <c r="G812" s="6"/>
      <c r="H812" s="6"/>
      <c r="J812" s="4"/>
    </row>
    <row r="813" spans="5:10" ht="12.75">
      <c r="E813" s="75" t="s">
        <v>583</v>
      </c>
      <c r="G813" s="6"/>
      <c r="H813" s="6"/>
      <c r="J813" s="4"/>
    </row>
    <row r="814" spans="1:10" ht="12.75">
      <c r="A814" s="1" t="s">
        <v>0</v>
      </c>
      <c r="B814" s="1" t="s">
        <v>5</v>
      </c>
      <c r="C814" s="1" t="s">
        <v>6</v>
      </c>
      <c r="D814" s="1" t="s">
        <v>7</v>
      </c>
      <c r="E814" s="77"/>
      <c r="G814" s="6"/>
      <c r="H814" s="6"/>
      <c r="J814" s="4"/>
    </row>
    <row r="815" spans="7:10" ht="12.75">
      <c r="G815" s="6"/>
      <c r="H815" s="6"/>
      <c r="J815" s="4"/>
    </row>
    <row r="816" spans="1:10" s="5" customFormat="1" ht="12.75">
      <c r="A816" s="7">
        <v>801</v>
      </c>
      <c r="B816" s="7"/>
      <c r="C816" s="7"/>
      <c r="D816" s="5" t="s">
        <v>11</v>
      </c>
      <c r="E816" s="87">
        <f>E817+E840+E846</f>
        <v>1913614</v>
      </c>
      <c r="G816" s="7"/>
      <c r="H816" s="7"/>
      <c r="J816" s="8"/>
    </row>
    <row r="817" spans="1:10" s="56" customFormat="1" ht="12.75">
      <c r="A817" s="57"/>
      <c r="B817" s="57">
        <v>80104</v>
      </c>
      <c r="C817" s="57"/>
      <c r="D817" s="56" t="s">
        <v>155</v>
      </c>
      <c r="E817" s="88">
        <f>SUM(E818:E838)</f>
        <v>1746012</v>
      </c>
      <c r="G817" s="57"/>
      <c r="H817" s="57"/>
      <c r="J817" s="127"/>
    </row>
    <row r="818" spans="3:10" ht="12.75">
      <c r="C818" s="6">
        <v>3020</v>
      </c>
      <c r="D818" t="s">
        <v>43</v>
      </c>
      <c r="E818" s="83">
        <v>15000</v>
      </c>
      <c r="G818" s="6"/>
      <c r="H818" s="6"/>
      <c r="J818" s="4"/>
    </row>
    <row r="819" spans="3:10" ht="12.75">
      <c r="C819" s="6">
        <v>4010</v>
      </c>
      <c r="D819" t="s">
        <v>44</v>
      </c>
      <c r="E819" s="83">
        <v>549055</v>
      </c>
      <c r="G819" s="6"/>
      <c r="H819" s="6"/>
      <c r="J819" s="4"/>
    </row>
    <row r="820" spans="3:10" ht="12.75">
      <c r="C820" s="6">
        <v>4040</v>
      </c>
      <c r="D820" t="s">
        <v>45</v>
      </c>
      <c r="E820" s="83">
        <v>36700</v>
      </c>
      <c r="G820" s="6"/>
      <c r="H820" s="6"/>
      <c r="J820" s="4"/>
    </row>
    <row r="821" spans="3:10" ht="12.75">
      <c r="C821" s="6">
        <v>4110</v>
      </c>
      <c r="D821" t="s">
        <v>46</v>
      </c>
      <c r="E821" s="83">
        <v>186488</v>
      </c>
      <c r="G821" s="6"/>
      <c r="H821" s="6"/>
      <c r="J821" s="4"/>
    </row>
    <row r="822" spans="3:10" ht="12.75">
      <c r="C822" s="6">
        <v>4120</v>
      </c>
      <c r="D822" t="s">
        <v>457</v>
      </c>
      <c r="E822" s="83">
        <v>25989</v>
      </c>
      <c r="G822" s="6"/>
      <c r="H822" s="6"/>
      <c r="J822" s="4"/>
    </row>
    <row r="823" spans="3:10" ht="12.75">
      <c r="C823" s="6">
        <v>4170</v>
      </c>
      <c r="D823" t="s">
        <v>212</v>
      </c>
      <c r="E823" s="83">
        <v>5000</v>
      </c>
      <c r="G823" s="6"/>
      <c r="H823" s="6"/>
      <c r="J823" s="4"/>
    </row>
    <row r="824" spans="3:10" ht="12.75">
      <c r="C824" s="6">
        <v>4210</v>
      </c>
      <c r="D824" t="s">
        <v>49</v>
      </c>
      <c r="E824" s="83">
        <v>10000</v>
      </c>
      <c r="G824" s="6"/>
      <c r="H824" s="6"/>
      <c r="J824" s="4"/>
    </row>
    <row r="825" spans="3:10" ht="12.75">
      <c r="C825" s="6">
        <v>4240</v>
      </c>
      <c r="D825" t="s">
        <v>373</v>
      </c>
      <c r="E825" s="83">
        <v>3000</v>
      </c>
      <c r="G825" s="6"/>
      <c r="H825" s="6"/>
      <c r="J825" s="4"/>
    </row>
    <row r="826" spans="3:10" ht="12.75">
      <c r="C826" s="6">
        <v>4260</v>
      </c>
      <c r="D826" t="s">
        <v>50</v>
      </c>
      <c r="E826" s="83">
        <v>100698</v>
      </c>
      <c r="G826" s="6"/>
      <c r="H826" s="6"/>
      <c r="J826" s="4"/>
    </row>
    <row r="827" spans="3:10" ht="12.75">
      <c r="C827" s="6">
        <v>4270</v>
      </c>
      <c r="D827" t="s">
        <v>51</v>
      </c>
      <c r="E827" s="83">
        <v>10000</v>
      </c>
      <c r="G827" s="6"/>
      <c r="H827" s="6"/>
      <c r="J827" s="4"/>
    </row>
    <row r="828" spans="3:10" ht="12.75">
      <c r="C828" s="6">
        <v>4280</v>
      </c>
      <c r="D828" t="s">
        <v>234</v>
      </c>
      <c r="E828" s="83">
        <v>2000</v>
      </c>
      <c r="G828" s="6"/>
      <c r="H828" s="6"/>
      <c r="J828" s="4"/>
    </row>
    <row r="829" spans="3:10" ht="12.75">
      <c r="C829" s="6">
        <v>4300</v>
      </c>
      <c r="D829" t="s">
        <v>52</v>
      </c>
      <c r="E829" s="83">
        <v>5850</v>
      </c>
      <c r="G829" s="6"/>
      <c r="H829" s="6"/>
      <c r="J829" s="4"/>
    </row>
    <row r="830" spans="3:10" ht="12.75">
      <c r="C830" s="6">
        <v>4360</v>
      </c>
      <c r="D830" t="s">
        <v>298</v>
      </c>
      <c r="E830" s="83">
        <v>2800</v>
      </c>
      <c r="G830" s="6"/>
      <c r="H830" s="6"/>
      <c r="J830" s="4"/>
    </row>
    <row r="831" spans="3:10" ht="14.25" customHeight="1">
      <c r="C831" s="6">
        <v>4410</v>
      </c>
      <c r="D831" t="s">
        <v>53</v>
      </c>
      <c r="E831" s="83">
        <v>850</v>
      </c>
      <c r="G831" s="6"/>
      <c r="H831" s="6"/>
      <c r="J831" s="4"/>
    </row>
    <row r="832" spans="3:10" ht="12.75">
      <c r="C832" s="6">
        <v>4430</v>
      </c>
      <c r="D832" t="s">
        <v>54</v>
      </c>
      <c r="E832" s="83">
        <v>3000</v>
      </c>
      <c r="G832" s="6"/>
      <c r="H832" s="6"/>
      <c r="J832" s="4"/>
    </row>
    <row r="833" spans="1:10" ht="12.75">
      <c r="A833" s="3"/>
      <c r="B833" s="3"/>
      <c r="C833" s="6">
        <v>4440</v>
      </c>
      <c r="D833" t="s">
        <v>55</v>
      </c>
      <c r="E833" s="83">
        <v>55838</v>
      </c>
      <c r="G833" s="6"/>
      <c r="H833" s="6"/>
      <c r="J833" s="4"/>
    </row>
    <row r="834" spans="1:10" ht="12.75">
      <c r="A834" s="3"/>
      <c r="B834" s="3"/>
      <c r="C834" s="6">
        <v>4700</v>
      </c>
      <c r="D834" t="s">
        <v>243</v>
      </c>
      <c r="E834" s="83">
        <v>2100</v>
      </c>
      <c r="G834" s="6"/>
      <c r="H834" s="6"/>
      <c r="J834" s="4"/>
    </row>
    <row r="835" spans="1:10" ht="12.75">
      <c r="A835" s="3"/>
      <c r="B835" s="3"/>
      <c r="D835" t="s">
        <v>244</v>
      </c>
      <c r="E835" s="83"/>
      <c r="G835" s="6"/>
      <c r="H835" s="6"/>
      <c r="J835" s="4"/>
    </row>
    <row r="836" spans="1:10" ht="12.75">
      <c r="A836" s="3"/>
      <c r="B836" s="3"/>
      <c r="C836" s="6">
        <v>4710</v>
      </c>
      <c r="D836" t="s">
        <v>445</v>
      </c>
      <c r="E836" s="83">
        <v>1000</v>
      </c>
      <c r="G836" s="6"/>
      <c r="H836" s="6"/>
      <c r="J836" s="4"/>
    </row>
    <row r="837" spans="1:10" ht="12.75">
      <c r="A837" s="3"/>
      <c r="B837" s="3"/>
      <c r="C837" s="6">
        <v>4790</v>
      </c>
      <c r="D837" t="s">
        <v>478</v>
      </c>
      <c r="E837" s="83">
        <v>678274</v>
      </c>
      <c r="G837" s="6"/>
      <c r="H837" s="6"/>
      <c r="J837" s="4"/>
    </row>
    <row r="838" spans="1:10" ht="12.75">
      <c r="A838" s="3"/>
      <c r="B838" s="3"/>
      <c r="C838" s="6">
        <v>4800</v>
      </c>
      <c r="D838" t="s">
        <v>479</v>
      </c>
      <c r="E838" s="83">
        <v>52370</v>
      </c>
      <c r="G838" s="6"/>
      <c r="H838" s="6"/>
      <c r="J838" s="4"/>
    </row>
    <row r="839" spans="1:10" ht="12.75">
      <c r="A839" s="3"/>
      <c r="B839" s="3"/>
      <c r="E839" s="83"/>
      <c r="G839" s="6"/>
      <c r="H839" s="6"/>
      <c r="J839" s="4"/>
    </row>
    <row r="840" spans="1:10" s="56" customFormat="1" ht="12.75">
      <c r="A840" s="57"/>
      <c r="B840" s="57">
        <v>80146</v>
      </c>
      <c r="C840" s="57"/>
      <c r="D840" s="56" t="s">
        <v>151</v>
      </c>
      <c r="E840" s="88">
        <f>SUM(E841:E845)</f>
        <v>6419</v>
      </c>
      <c r="G840" s="57"/>
      <c r="H840" s="57"/>
      <c r="J840" s="127"/>
    </row>
    <row r="841" spans="1:10" ht="12.75">
      <c r="A841" s="7"/>
      <c r="B841" s="7"/>
      <c r="C841" s="6">
        <v>4210</v>
      </c>
      <c r="D841" t="s">
        <v>49</v>
      </c>
      <c r="E841" s="74">
        <v>473</v>
      </c>
      <c r="G841" s="6"/>
      <c r="H841" s="6"/>
      <c r="J841" s="4"/>
    </row>
    <row r="842" spans="1:10" ht="12.75">
      <c r="A842" s="7"/>
      <c r="C842" s="6">
        <v>4300</v>
      </c>
      <c r="D842" t="s">
        <v>52</v>
      </c>
      <c r="E842" s="89">
        <v>500</v>
      </c>
      <c r="G842" s="6"/>
      <c r="H842" s="6"/>
      <c r="J842" s="4"/>
    </row>
    <row r="843" spans="1:10" ht="12.75">
      <c r="A843" s="7"/>
      <c r="C843" s="6">
        <v>4410</v>
      </c>
      <c r="D843" t="s">
        <v>53</v>
      </c>
      <c r="E843" s="89">
        <v>300</v>
      </c>
      <c r="G843" s="6"/>
      <c r="H843" s="6"/>
      <c r="J843" s="4"/>
    </row>
    <row r="844" spans="1:10" ht="12.75">
      <c r="A844" s="3"/>
      <c r="B844" s="3"/>
      <c r="C844" s="6">
        <v>4700</v>
      </c>
      <c r="D844" t="s">
        <v>243</v>
      </c>
      <c r="E844" s="136">
        <v>5146</v>
      </c>
      <c r="G844" s="6"/>
      <c r="H844" s="6"/>
      <c r="J844" s="4"/>
    </row>
    <row r="845" spans="1:10" ht="12.75">
      <c r="A845" s="3"/>
      <c r="B845" s="3"/>
      <c r="D845" t="s">
        <v>244</v>
      </c>
      <c r="E845" s="136"/>
      <c r="G845" s="6"/>
      <c r="H845" s="6"/>
      <c r="J845" s="4"/>
    </row>
    <row r="846" spans="1:10" s="56" customFormat="1" ht="15.75">
      <c r="A846" s="57"/>
      <c r="B846" s="124" t="s">
        <v>365</v>
      </c>
      <c r="C846" s="125"/>
      <c r="D846" s="117" t="s">
        <v>374</v>
      </c>
      <c r="E846" s="88">
        <f>SUM(E849:E855)</f>
        <v>161183</v>
      </c>
      <c r="G846" s="57"/>
      <c r="H846" s="57"/>
      <c r="J846" s="127"/>
    </row>
    <row r="847" spans="1:10" s="56" customFormat="1" ht="15.75">
      <c r="A847" s="57"/>
      <c r="B847" s="126"/>
      <c r="C847" s="125"/>
      <c r="D847" s="117" t="s">
        <v>375</v>
      </c>
      <c r="E847" s="88"/>
      <c r="G847" s="57"/>
      <c r="H847" s="57"/>
      <c r="J847" s="127"/>
    </row>
    <row r="848" spans="1:10" s="56" customFormat="1" ht="15.75">
      <c r="A848" s="57"/>
      <c r="B848" s="126"/>
      <c r="C848" s="125"/>
      <c r="D848" s="117" t="s">
        <v>376</v>
      </c>
      <c r="E848" s="88"/>
      <c r="G848" s="57"/>
      <c r="H848" s="57"/>
      <c r="J848" s="127"/>
    </row>
    <row r="849" spans="2:10" ht="15">
      <c r="B849" s="115"/>
      <c r="C849" s="6">
        <v>3020</v>
      </c>
      <c r="D849" t="s">
        <v>43</v>
      </c>
      <c r="E849" s="106">
        <v>220</v>
      </c>
      <c r="G849" s="6"/>
      <c r="H849" s="6"/>
      <c r="J849" s="4"/>
    </row>
    <row r="850" spans="2:10" ht="15">
      <c r="B850" s="115"/>
      <c r="C850" s="116">
        <v>4110</v>
      </c>
      <c r="D850" s="114" t="s">
        <v>46</v>
      </c>
      <c r="E850" s="106">
        <v>22747</v>
      </c>
      <c r="G850" s="6"/>
      <c r="H850" s="6"/>
      <c r="J850" s="4"/>
    </row>
    <row r="851" spans="2:10" ht="15">
      <c r="B851" s="115"/>
      <c r="C851" s="116">
        <v>4120</v>
      </c>
      <c r="D851" t="s">
        <v>457</v>
      </c>
      <c r="E851" s="106">
        <v>3225</v>
      </c>
      <c r="G851" s="6"/>
      <c r="H851" s="6"/>
      <c r="J851" s="4"/>
    </row>
    <row r="852" spans="1:5" ht="12.75">
      <c r="A852"/>
      <c r="B852"/>
      <c r="C852" s="6">
        <v>4240</v>
      </c>
      <c r="D852" t="s">
        <v>373</v>
      </c>
      <c r="E852" s="74">
        <v>1000</v>
      </c>
    </row>
    <row r="853" spans="1:5" ht="12.75">
      <c r="A853"/>
      <c r="B853"/>
      <c r="C853" s="6">
        <v>4440</v>
      </c>
      <c r="D853" t="s">
        <v>55</v>
      </c>
      <c r="E853" s="74">
        <v>2351</v>
      </c>
    </row>
    <row r="854" spans="1:5" ht="12.75">
      <c r="A854"/>
      <c r="B854"/>
      <c r="C854" s="6">
        <v>4790</v>
      </c>
      <c r="D854" t="s">
        <v>480</v>
      </c>
      <c r="E854" s="74">
        <v>121840</v>
      </c>
    </row>
    <row r="855" spans="1:5" ht="12.75">
      <c r="A855"/>
      <c r="B855"/>
      <c r="C855" s="6">
        <v>4800</v>
      </c>
      <c r="D855" t="s">
        <v>481</v>
      </c>
      <c r="E855" s="74">
        <v>9800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"/>
  <sheetViews>
    <sheetView zoomScale="112" zoomScaleNormal="112" zoomScalePageLayoutView="0" workbookViewId="0" topLeftCell="A243">
      <selection activeCell="D290" sqref="D290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83</v>
      </c>
      <c r="E1" s="73" t="s">
        <v>419</v>
      </c>
    </row>
    <row r="2" ht="12.75">
      <c r="E2" s="141" t="s">
        <v>582</v>
      </c>
    </row>
    <row r="3" spans="4:5" ht="15.75">
      <c r="D3" s="43" t="s">
        <v>122</v>
      </c>
      <c r="E3" s="141" t="s">
        <v>157</v>
      </c>
    </row>
    <row r="4" spans="1:5" ht="12.75">
      <c r="A4" s="21"/>
      <c r="B4" s="21"/>
      <c r="C4" s="38"/>
      <c r="D4" s="44"/>
      <c r="E4" s="142" t="s">
        <v>583</v>
      </c>
    </row>
    <row r="5" spans="1:5" ht="12.75">
      <c r="A5" s="3" t="s">
        <v>0</v>
      </c>
      <c r="B5" s="3" t="s">
        <v>34</v>
      </c>
      <c r="C5" s="33" t="s">
        <v>101</v>
      </c>
      <c r="D5" s="16" t="s">
        <v>102</v>
      </c>
      <c r="E5" s="76" t="s">
        <v>532</v>
      </c>
    </row>
    <row r="6" spans="1:5" ht="12.75">
      <c r="A6" s="1">
        <v>1</v>
      </c>
      <c r="B6" s="1">
        <v>2</v>
      </c>
      <c r="C6" s="31" t="s">
        <v>103</v>
      </c>
      <c r="D6" s="1">
        <v>4</v>
      </c>
      <c r="E6" s="108">
        <v>5</v>
      </c>
    </row>
    <row r="7" spans="1:5" ht="12.75">
      <c r="A7" s="23"/>
      <c r="B7" s="23"/>
      <c r="C7" s="36"/>
      <c r="D7" s="48" t="s">
        <v>231</v>
      </c>
      <c r="E7" s="78">
        <f>E38+E72+E104+E111+E153+E169+E251+E161+E9+E206+E69+E25+E199+E16</f>
        <v>128712576.82</v>
      </c>
    </row>
    <row r="8" spans="1:5" ht="12.75">
      <c r="A8" s="21"/>
      <c r="B8" s="21"/>
      <c r="C8" s="38"/>
      <c r="D8" s="45" t="s">
        <v>232</v>
      </c>
      <c r="E8" s="79"/>
    </row>
    <row r="9" spans="1:5" ht="12.75">
      <c r="A9" s="54">
        <v>150</v>
      </c>
      <c r="B9" s="54"/>
      <c r="C9" s="53"/>
      <c r="D9" s="65" t="s">
        <v>336</v>
      </c>
      <c r="E9" s="131">
        <f>E10</f>
        <v>640000</v>
      </c>
    </row>
    <row r="10" spans="1:5" s="71" customFormat="1" ht="12.75">
      <c r="A10" s="111"/>
      <c r="B10" s="111">
        <v>15011</v>
      </c>
      <c r="C10" s="110"/>
      <c r="D10" s="135" t="s">
        <v>337</v>
      </c>
      <c r="E10" s="81">
        <f>SUM(E11:E15)</f>
        <v>640000</v>
      </c>
    </row>
    <row r="11" spans="1:5" ht="12.75">
      <c r="A11" s="3"/>
      <c r="B11" s="3"/>
      <c r="C11" s="34" t="s">
        <v>167</v>
      </c>
      <c r="D11" s="13" t="s">
        <v>105</v>
      </c>
      <c r="E11" s="81">
        <v>500000</v>
      </c>
    </row>
    <row r="12" spans="1:5" ht="12.75">
      <c r="A12" s="3"/>
      <c r="B12" s="3"/>
      <c r="C12" s="33"/>
      <c r="D12" s="16" t="s">
        <v>139</v>
      </c>
      <c r="E12" s="80"/>
    </row>
    <row r="13" spans="1:5" ht="12.75">
      <c r="A13" s="3"/>
      <c r="B13" s="3"/>
      <c r="C13" s="33"/>
      <c r="D13" s="16" t="s">
        <v>140</v>
      </c>
      <c r="E13" s="80"/>
    </row>
    <row r="14" spans="1:5" ht="12.75">
      <c r="A14" s="3"/>
      <c r="B14" s="3"/>
      <c r="C14" s="33"/>
      <c r="D14" s="16" t="s">
        <v>141</v>
      </c>
      <c r="E14" s="81"/>
    </row>
    <row r="15" spans="1:5" ht="12.75">
      <c r="A15" s="21"/>
      <c r="B15" s="21"/>
      <c r="C15" s="38" t="s">
        <v>165</v>
      </c>
      <c r="D15" s="44" t="s">
        <v>100</v>
      </c>
      <c r="E15" s="109">
        <v>140000</v>
      </c>
    </row>
    <row r="16" spans="1:5" s="56" customFormat="1" ht="12.75">
      <c r="A16" s="54">
        <v>400</v>
      </c>
      <c r="B16" s="54"/>
      <c r="C16" s="53"/>
      <c r="D16" s="65" t="s">
        <v>559</v>
      </c>
      <c r="E16" s="131">
        <f>E18+E22</f>
        <v>1555000</v>
      </c>
    </row>
    <row r="17" spans="1:5" s="56" customFormat="1" ht="12.75">
      <c r="A17" s="54"/>
      <c r="B17" s="54"/>
      <c r="C17" s="53"/>
      <c r="D17" s="65" t="s">
        <v>558</v>
      </c>
      <c r="E17" s="131"/>
    </row>
    <row r="18" spans="1:5" ht="12.75">
      <c r="A18" s="3"/>
      <c r="B18" s="3">
        <v>40001</v>
      </c>
      <c r="C18" s="33"/>
      <c r="D18" s="16" t="s">
        <v>555</v>
      </c>
      <c r="E18" s="81">
        <f>E19</f>
        <v>255000</v>
      </c>
    </row>
    <row r="19" spans="1:5" ht="12.75">
      <c r="A19" s="3"/>
      <c r="B19" s="3"/>
      <c r="C19" s="33" t="s">
        <v>503</v>
      </c>
      <c r="D19" s="16" t="s">
        <v>473</v>
      </c>
      <c r="E19" s="81">
        <v>255000</v>
      </c>
    </row>
    <row r="20" spans="1:5" ht="12.75">
      <c r="A20" s="3"/>
      <c r="B20" s="3"/>
      <c r="C20" s="33"/>
      <c r="D20" s="16" t="s">
        <v>504</v>
      </c>
      <c r="E20" s="81"/>
    </row>
    <row r="21" spans="1:5" ht="12.75">
      <c r="A21" s="3"/>
      <c r="B21" s="3"/>
      <c r="C21" s="33"/>
      <c r="D21" s="16" t="s">
        <v>505</v>
      </c>
      <c r="E21" s="81"/>
    </row>
    <row r="22" spans="1:5" ht="12.75">
      <c r="A22" s="3"/>
      <c r="B22" s="3">
        <v>40095</v>
      </c>
      <c r="C22" s="33"/>
      <c r="D22" s="16" t="s">
        <v>1</v>
      </c>
      <c r="E22" s="81">
        <f>SUM(E23:E24)</f>
        <v>1300000</v>
      </c>
    </row>
    <row r="23" spans="1:5" ht="12.75">
      <c r="A23" s="3"/>
      <c r="B23" s="3"/>
      <c r="C23" s="33" t="s">
        <v>556</v>
      </c>
      <c r="D23" s="16" t="s">
        <v>557</v>
      </c>
      <c r="E23" s="81">
        <v>975000</v>
      </c>
    </row>
    <row r="24" spans="1:5" ht="12.75">
      <c r="A24" s="21"/>
      <c r="B24" s="21"/>
      <c r="C24" s="38" t="s">
        <v>170</v>
      </c>
      <c r="D24" s="44" t="s">
        <v>130</v>
      </c>
      <c r="E24" s="109">
        <v>325000</v>
      </c>
    </row>
    <row r="25" spans="1:5" ht="12.75">
      <c r="A25" s="54">
        <v>600</v>
      </c>
      <c r="B25" s="54"/>
      <c r="C25" s="53"/>
      <c r="D25" s="65" t="s">
        <v>466</v>
      </c>
      <c r="E25" s="131">
        <f>E30+E26+E35</f>
        <v>8972350</v>
      </c>
    </row>
    <row r="26" spans="1:5" s="71" customFormat="1" ht="12.75">
      <c r="A26" s="111"/>
      <c r="B26" s="111">
        <v>60016</v>
      </c>
      <c r="C26" s="110"/>
      <c r="D26" s="16" t="s">
        <v>41</v>
      </c>
      <c r="E26" s="81">
        <f>SUM(E27:E27)</f>
        <v>1912350</v>
      </c>
    </row>
    <row r="27" spans="1:5" s="71" customFormat="1" ht="12.75">
      <c r="A27" s="111"/>
      <c r="B27" s="111"/>
      <c r="C27" s="33" t="s">
        <v>529</v>
      </c>
      <c r="D27" s="16" t="s">
        <v>530</v>
      </c>
      <c r="E27" s="81">
        <v>1912350</v>
      </c>
    </row>
    <row r="28" spans="1:5" s="71" customFormat="1" ht="12.75">
      <c r="A28" s="111"/>
      <c r="B28" s="111"/>
      <c r="C28" s="110"/>
      <c r="D28" s="16" t="s">
        <v>540</v>
      </c>
      <c r="E28" s="81"/>
    </row>
    <row r="29" spans="1:5" s="71" customFormat="1" ht="12.75">
      <c r="A29" s="111"/>
      <c r="B29" s="111"/>
      <c r="C29" s="110"/>
      <c r="D29" s="16" t="s">
        <v>531</v>
      </c>
      <c r="E29" s="81"/>
    </row>
    <row r="30" spans="1:6" s="71" customFormat="1" ht="12.75">
      <c r="A30" s="111"/>
      <c r="B30" s="111">
        <v>60019</v>
      </c>
      <c r="C30" s="110"/>
      <c r="D30" s="135" t="s">
        <v>488</v>
      </c>
      <c r="E30" s="81">
        <f>SUM(E31:E33)</f>
        <v>760000</v>
      </c>
      <c r="F30" s="137"/>
    </row>
    <row r="31" spans="1:6" ht="12.75">
      <c r="A31" s="3"/>
      <c r="B31" s="3"/>
      <c r="C31" s="42" t="s">
        <v>206</v>
      </c>
      <c r="D31" s="51" t="s">
        <v>255</v>
      </c>
      <c r="E31" s="81">
        <v>750000</v>
      </c>
      <c r="F31" s="15"/>
    </row>
    <row r="32" spans="1:6" ht="12.75">
      <c r="A32" s="3"/>
      <c r="B32" s="3"/>
      <c r="C32" s="33"/>
      <c r="D32" s="16" t="s">
        <v>256</v>
      </c>
      <c r="E32" s="81"/>
      <c r="F32" s="15"/>
    </row>
    <row r="33" spans="1:6" ht="12.75">
      <c r="A33" s="3"/>
      <c r="B33" s="3"/>
      <c r="C33" s="33" t="s">
        <v>407</v>
      </c>
      <c r="D33" s="16" t="s">
        <v>408</v>
      </c>
      <c r="E33" s="81">
        <v>10000</v>
      </c>
      <c r="F33" s="15"/>
    </row>
    <row r="34" spans="1:6" ht="12.75">
      <c r="A34" s="3"/>
      <c r="B34" s="3"/>
      <c r="C34" s="33"/>
      <c r="D34" s="16" t="s">
        <v>409</v>
      </c>
      <c r="E34" s="81"/>
      <c r="F34" s="15"/>
    </row>
    <row r="35" spans="1:6" ht="12.75">
      <c r="A35" s="3"/>
      <c r="B35" s="3">
        <v>60095</v>
      </c>
      <c r="C35" s="33"/>
      <c r="D35" s="16" t="s">
        <v>541</v>
      </c>
      <c r="E35" s="81">
        <f>E36</f>
        <v>6300000</v>
      </c>
      <c r="F35" s="15"/>
    </row>
    <row r="36" spans="1:6" ht="12.75">
      <c r="A36" s="3"/>
      <c r="B36" s="3"/>
      <c r="C36" s="33" t="s">
        <v>560</v>
      </c>
      <c r="D36" s="16" t="s">
        <v>561</v>
      </c>
      <c r="E36" s="81">
        <v>6300000</v>
      </c>
      <c r="F36" s="15"/>
    </row>
    <row r="37" spans="1:6" ht="12.75">
      <c r="A37" s="21"/>
      <c r="B37" s="21"/>
      <c r="C37" s="38"/>
      <c r="D37" s="44" t="s">
        <v>562</v>
      </c>
      <c r="E37" s="109"/>
      <c r="F37" s="15"/>
    </row>
    <row r="38" spans="1:5" ht="12.75">
      <c r="A38" s="57">
        <v>700</v>
      </c>
      <c r="B38" s="57"/>
      <c r="C38" s="69"/>
      <c r="D38" s="132" t="s">
        <v>104</v>
      </c>
      <c r="E38" s="130">
        <f>E39+E52</f>
        <v>10709740</v>
      </c>
    </row>
    <row r="39" spans="1:5" s="71" customFormat="1" ht="12.75">
      <c r="A39" s="72"/>
      <c r="B39" s="72">
        <v>70005</v>
      </c>
      <c r="C39" s="120"/>
      <c r="D39" s="134" t="s">
        <v>37</v>
      </c>
      <c r="E39" s="138">
        <f>SUM(E40:E51)</f>
        <v>808000</v>
      </c>
    </row>
    <row r="40" spans="3:5" ht="12.75">
      <c r="C40" s="34" t="s">
        <v>166</v>
      </c>
      <c r="D40" s="13" t="s">
        <v>343</v>
      </c>
      <c r="E40" s="82">
        <v>50000</v>
      </c>
    </row>
    <row r="41" spans="3:5" ht="12.75">
      <c r="C41" s="34" t="s">
        <v>344</v>
      </c>
      <c r="D41" s="13" t="s">
        <v>345</v>
      </c>
      <c r="E41" s="82">
        <v>110000</v>
      </c>
    </row>
    <row r="42" spans="3:5" ht="12.75">
      <c r="C42" s="34" t="s">
        <v>167</v>
      </c>
      <c r="D42" s="13" t="s">
        <v>347</v>
      </c>
      <c r="E42" s="82">
        <v>350000</v>
      </c>
    </row>
    <row r="43" ht="12.75">
      <c r="D43" s="13" t="s">
        <v>139</v>
      </c>
    </row>
    <row r="44" ht="12.75">
      <c r="D44" s="13" t="s">
        <v>140</v>
      </c>
    </row>
    <row r="45" ht="12.75">
      <c r="D45" s="13" t="s">
        <v>141</v>
      </c>
    </row>
    <row r="46" spans="3:5" ht="12.75">
      <c r="C46" s="34" t="s">
        <v>220</v>
      </c>
      <c r="D46" s="13" t="s">
        <v>326</v>
      </c>
      <c r="E46" s="82">
        <v>80000</v>
      </c>
    </row>
    <row r="47" ht="12.75">
      <c r="D47" s="13" t="s">
        <v>327</v>
      </c>
    </row>
    <row r="48" spans="1:5" ht="12.75">
      <c r="A48" s="3"/>
      <c r="B48" s="3"/>
      <c r="C48" s="33" t="s">
        <v>168</v>
      </c>
      <c r="D48" s="16" t="s">
        <v>320</v>
      </c>
      <c r="E48" s="83">
        <v>200000</v>
      </c>
    </row>
    <row r="49" spans="1:5" ht="12.75">
      <c r="A49" s="3"/>
      <c r="B49" s="3"/>
      <c r="C49" s="33"/>
      <c r="D49" s="16" t="s">
        <v>321</v>
      </c>
      <c r="E49" s="83"/>
    </row>
    <row r="50" spans="1:5" ht="12.75">
      <c r="A50" s="3"/>
      <c r="B50" s="3"/>
      <c r="C50" s="33" t="s">
        <v>165</v>
      </c>
      <c r="D50" s="16" t="s">
        <v>100</v>
      </c>
      <c r="E50" s="83">
        <v>15000</v>
      </c>
    </row>
    <row r="51" spans="1:5" ht="12.75">
      <c r="A51" s="3"/>
      <c r="B51" s="3"/>
      <c r="C51" s="33" t="s">
        <v>169</v>
      </c>
      <c r="D51" s="16" t="s">
        <v>348</v>
      </c>
      <c r="E51" s="83">
        <v>3000</v>
      </c>
    </row>
    <row r="52" spans="1:5" ht="12.75">
      <c r="A52" s="3"/>
      <c r="B52" s="3">
        <v>70007</v>
      </c>
      <c r="C52" s="33"/>
      <c r="D52" s="16" t="s">
        <v>489</v>
      </c>
      <c r="E52" s="83">
        <f>SUM(E53:E67)</f>
        <v>9901740</v>
      </c>
    </row>
    <row r="53" spans="1:5" ht="12.75">
      <c r="A53" s="3"/>
      <c r="B53" s="3"/>
      <c r="C53" s="34" t="s">
        <v>404</v>
      </c>
      <c r="D53" s="13" t="s">
        <v>542</v>
      </c>
      <c r="E53" s="83">
        <v>50000</v>
      </c>
    </row>
    <row r="54" spans="1:5" ht="12.75">
      <c r="A54" s="3"/>
      <c r="B54" s="3"/>
      <c r="D54" s="13" t="s">
        <v>405</v>
      </c>
      <c r="E54" s="83"/>
    </row>
    <row r="55" spans="1:5" ht="12.75">
      <c r="A55" s="3"/>
      <c r="B55" s="3"/>
      <c r="D55" s="13" t="s">
        <v>406</v>
      </c>
      <c r="E55" s="83"/>
    </row>
    <row r="56" spans="1:5" ht="12.75">
      <c r="A56" s="3"/>
      <c r="B56" s="3"/>
      <c r="C56" s="34" t="s">
        <v>167</v>
      </c>
      <c r="D56" s="13" t="s">
        <v>347</v>
      </c>
      <c r="E56" s="83">
        <v>1800000</v>
      </c>
    </row>
    <row r="57" spans="1:5" ht="12.75">
      <c r="A57" s="3"/>
      <c r="B57" s="3"/>
      <c r="D57" s="13" t="s">
        <v>139</v>
      </c>
      <c r="E57" s="83"/>
    </row>
    <row r="58" spans="1:5" ht="12.75">
      <c r="A58" s="3"/>
      <c r="B58" s="3"/>
      <c r="D58" s="13" t="s">
        <v>140</v>
      </c>
      <c r="E58" s="83"/>
    </row>
    <row r="59" spans="1:5" ht="12.75">
      <c r="A59" s="3"/>
      <c r="B59" s="3"/>
      <c r="D59" s="13" t="s">
        <v>141</v>
      </c>
      <c r="E59" s="83"/>
    </row>
    <row r="60" spans="1:5" ht="12.75">
      <c r="A60" s="3"/>
      <c r="B60" s="3"/>
      <c r="C60" s="33" t="s">
        <v>168</v>
      </c>
      <c r="D60" s="16" t="s">
        <v>320</v>
      </c>
      <c r="E60" s="83">
        <v>600000</v>
      </c>
    </row>
    <row r="61" spans="1:5" ht="12.75">
      <c r="A61" s="3"/>
      <c r="B61" s="3"/>
      <c r="C61" s="33"/>
      <c r="D61" s="16" t="s">
        <v>321</v>
      </c>
      <c r="E61" s="83"/>
    </row>
    <row r="62" spans="1:5" ht="13.5" customHeight="1">
      <c r="A62" s="3"/>
      <c r="B62" s="3"/>
      <c r="C62" s="33" t="s">
        <v>165</v>
      </c>
      <c r="D62" s="16" t="s">
        <v>100</v>
      </c>
      <c r="E62" s="83">
        <v>2300000</v>
      </c>
    </row>
    <row r="63" spans="1:5" ht="12.75">
      <c r="A63" s="3"/>
      <c r="B63" s="3"/>
      <c r="C63" s="33" t="s">
        <v>169</v>
      </c>
      <c r="D63" s="16" t="s">
        <v>348</v>
      </c>
      <c r="E63" s="83">
        <v>60000</v>
      </c>
    </row>
    <row r="64" spans="1:5" ht="12.75">
      <c r="A64" s="3"/>
      <c r="B64" s="3"/>
      <c r="C64" s="33" t="s">
        <v>507</v>
      </c>
      <c r="D64" s="16" t="s">
        <v>508</v>
      </c>
      <c r="E64" s="83">
        <v>292140</v>
      </c>
    </row>
    <row r="65" spans="1:6" ht="12.75">
      <c r="A65" s="3"/>
      <c r="B65" s="3"/>
      <c r="C65" s="33"/>
      <c r="D65" s="16" t="s">
        <v>509</v>
      </c>
      <c r="E65" s="83"/>
      <c r="F65" s="15"/>
    </row>
    <row r="66" spans="1:6" ht="12.75">
      <c r="A66" s="3"/>
      <c r="B66" s="3"/>
      <c r="C66" s="33"/>
      <c r="D66" s="16" t="s">
        <v>510</v>
      </c>
      <c r="E66" s="83"/>
      <c r="F66" s="15"/>
    </row>
    <row r="67" spans="1:6" ht="12.75">
      <c r="A67" s="3"/>
      <c r="B67" s="3"/>
      <c r="C67" s="33" t="s">
        <v>560</v>
      </c>
      <c r="D67" s="16" t="s">
        <v>561</v>
      </c>
      <c r="E67" s="83">
        <v>4799600</v>
      </c>
      <c r="F67" s="15"/>
    </row>
    <row r="68" spans="1:6" ht="12.75">
      <c r="A68" s="21"/>
      <c r="B68" s="21"/>
      <c r="C68" s="38"/>
      <c r="D68" s="44" t="s">
        <v>562</v>
      </c>
      <c r="E68" s="84"/>
      <c r="F68" s="15"/>
    </row>
    <row r="69" spans="1:5" ht="12.75">
      <c r="A69" s="54">
        <v>710</v>
      </c>
      <c r="B69" s="54"/>
      <c r="C69" s="53"/>
      <c r="D69" s="65" t="s">
        <v>346</v>
      </c>
      <c r="E69" s="131">
        <f>E70</f>
        <v>300000</v>
      </c>
    </row>
    <row r="70" spans="1:5" s="71" customFormat="1" ht="12.75">
      <c r="A70" s="111"/>
      <c r="B70" s="111">
        <v>71035</v>
      </c>
      <c r="C70" s="110"/>
      <c r="D70" s="135" t="s">
        <v>372</v>
      </c>
      <c r="E70" s="81">
        <f>SUM(E71:E71)</f>
        <v>300000</v>
      </c>
    </row>
    <row r="71" spans="1:5" ht="12.75">
      <c r="A71" s="21"/>
      <c r="B71" s="21"/>
      <c r="C71" s="38" t="s">
        <v>165</v>
      </c>
      <c r="D71" s="44" t="s">
        <v>100</v>
      </c>
      <c r="E71" s="84">
        <v>300000</v>
      </c>
    </row>
    <row r="72" spans="1:5" ht="12.75">
      <c r="A72" s="57">
        <v>750</v>
      </c>
      <c r="B72" s="57"/>
      <c r="C72" s="69"/>
      <c r="D72" s="132" t="s">
        <v>106</v>
      </c>
      <c r="E72" s="130">
        <f>E73+E82</f>
        <v>539413.64</v>
      </c>
    </row>
    <row r="73" spans="1:5" ht="12.75">
      <c r="A73" s="57"/>
      <c r="B73" s="57">
        <v>75011</v>
      </c>
      <c r="C73" s="69"/>
      <c r="D73" s="132" t="s">
        <v>116</v>
      </c>
      <c r="E73" s="130">
        <f>SUM(E74:E80)</f>
        <v>389448.64</v>
      </c>
    </row>
    <row r="74" spans="1:5" ht="12.75">
      <c r="A74" s="3"/>
      <c r="B74" s="3"/>
      <c r="C74" s="33" t="s">
        <v>184</v>
      </c>
      <c r="D74" s="16" t="s">
        <v>117</v>
      </c>
      <c r="E74" s="83">
        <v>389370</v>
      </c>
    </row>
    <row r="75" spans="1:5" ht="12.75">
      <c r="A75" s="3"/>
      <c r="B75" s="3"/>
      <c r="C75" s="33"/>
      <c r="D75" s="15" t="s">
        <v>118</v>
      </c>
      <c r="E75" s="85"/>
    </row>
    <row r="76" spans="1:5" ht="12.75">
      <c r="A76" s="3"/>
      <c r="B76" s="3"/>
      <c r="C76" s="33"/>
      <c r="D76" s="15" t="s">
        <v>119</v>
      </c>
      <c r="E76" s="85"/>
    </row>
    <row r="77" spans="1:5" ht="12.75">
      <c r="A77" s="3"/>
      <c r="B77" s="3"/>
      <c r="C77" s="33" t="s">
        <v>519</v>
      </c>
      <c r="D77" s="15" t="s">
        <v>520</v>
      </c>
      <c r="E77" s="85">
        <v>4.64</v>
      </c>
    </row>
    <row r="78" spans="1:5" ht="12.75">
      <c r="A78" s="3"/>
      <c r="B78" s="3"/>
      <c r="C78" s="33"/>
      <c r="D78" s="47" t="s">
        <v>521</v>
      </c>
      <c r="E78" s="85"/>
    </row>
    <row r="79" spans="1:5" ht="12.75">
      <c r="A79" s="3"/>
      <c r="B79" s="3"/>
      <c r="C79" s="33" t="s">
        <v>197</v>
      </c>
      <c r="D79" s="16" t="s">
        <v>198</v>
      </c>
      <c r="E79" s="85">
        <v>74</v>
      </c>
    </row>
    <row r="80" spans="1:5" ht="12.75">
      <c r="A80" s="3"/>
      <c r="B80" s="3"/>
      <c r="C80" s="33"/>
      <c r="D80" s="16" t="s">
        <v>284</v>
      </c>
      <c r="E80" s="85"/>
    </row>
    <row r="81" spans="1:5" ht="12.75">
      <c r="A81" s="3"/>
      <c r="B81" s="3"/>
      <c r="C81" s="33"/>
      <c r="D81" s="16" t="s">
        <v>199</v>
      </c>
      <c r="E81" s="85"/>
    </row>
    <row r="82" spans="1:5" s="71" customFormat="1" ht="12.75">
      <c r="A82" s="111"/>
      <c r="B82" s="111">
        <v>75023</v>
      </c>
      <c r="C82" s="110"/>
      <c r="D82" s="135" t="s">
        <v>148</v>
      </c>
      <c r="E82" s="81">
        <f>SUM(E83:E100)</f>
        <v>149965</v>
      </c>
    </row>
    <row r="83" spans="1:5" ht="12.75">
      <c r="A83" s="3"/>
      <c r="B83" s="3"/>
      <c r="C83" s="33" t="s">
        <v>165</v>
      </c>
      <c r="D83" s="16" t="s">
        <v>100</v>
      </c>
      <c r="E83" s="83">
        <v>140000</v>
      </c>
    </row>
    <row r="84" spans="1:5" ht="12.75">
      <c r="A84" s="3"/>
      <c r="B84" s="3"/>
      <c r="C84" s="33" t="s">
        <v>569</v>
      </c>
      <c r="D84" s="16" t="s">
        <v>448</v>
      </c>
      <c r="E84" s="83">
        <v>5108</v>
      </c>
    </row>
    <row r="85" spans="1:5" ht="12.75">
      <c r="A85" s="3"/>
      <c r="B85" s="3"/>
      <c r="C85" s="33"/>
      <c r="D85" s="16" t="s">
        <v>449</v>
      </c>
      <c r="E85" s="83"/>
    </row>
    <row r="86" spans="1:5" ht="12.75">
      <c r="A86" s="3"/>
      <c r="B86" s="3"/>
      <c r="C86" s="33"/>
      <c r="D86" s="16" t="s">
        <v>450</v>
      </c>
      <c r="E86" s="83"/>
    </row>
    <row r="87" spans="1:5" ht="12.75">
      <c r="A87" s="3"/>
      <c r="B87" s="3"/>
      <c r="C87" s="33"/>
      <c r="D87" s="16" t="s">
        <v>451</v>
      </c>
      <c r="E87" s="83"/>
    </row>
    <row r="88" spans="1:5" ht="12.75">
      <c r="A88" s="3"/>
      <c r="B88" s="3"/>
      <c r="C88" s="33"/>
      <c r="D88" s="16" t="s">
        <v>230</v>
      </c>
      <c r="E88" s="83"/>
    </row>
    <row r="89" spans="1:5" ht="12.75">
      <c r="A89" s="3"/>
      <c r="B89" s="3"/>
      <c r="C89" s="33" t="s">
        <v>570</v>
      </c>
      <c r="D89" s="16" t="s">
        <v>448</v>
      </c>
      <c r="E89" s="83">
        <v>953</v>
      </c>
    </row>
    <row r="90" spans="1:5" ht="12.75">
      <c r="A90" s="3"/>
      <c r="B90" s="3"/>
      <c r="C90" s="33"/>
      <c r="D90" s="16" t="s">
        <v>449</v>
      </c>
      <c r="E90" s="83"/>
    </row>
    <row r="91" spans="1:5" ht="12.75">
      <c r="A91" s="3"/>
      <c r="B91" s="3"/>
      <c r="C91" s="33"/>
      <c r="D91" s="16" t="s">
        <v>450</v>
      </c>
      <c r="E91" s="83"/>
    </row>
    <row r="92" spans="1:5" ht="12.75">
      <c r="A92" s="3"/>
      <c r="B92" s="3"/>
      <c r="C92" s="33"/>
      <c r="D92" s="16" t="s">
        <v>451</v>
      </c>
      <c r="E92" s="83"/>
    </row>
    <row r="93" spans="1:5" ht="12.75">
      <c r="A93" s="3"/>
      <c r="B93" s="3"/>
      <c r="C93" s="33"/>
      <c r="D93" s="16" t="s">
        <v>230</v>
      </c>
      <c r="E93" s="83"/>
    </row>
    <row r="94" spans="1:5" ht="12.75">
      <c r="A94" s="3"/>
      <c r="B94" s="3"/>
      <c r="C94" s="33" t="s">
        <v>447</v>
      </c>
      <c r="D94" s="16" t="s">
        <v>448</v>
      </c>
      <c r="E94" s="83">
        <v>3290</v>
      </c>
    </row>
    <row r="95" spans="1:5" ht="12.75">
      <c r="A95" s="3"/>
      <c r="B95" s="3"/>
      <c r="C95" s="33"/>
      <c r="D95" s="16" t="s">
        <v>449</v>
      </c>
      <c r="E95" s="83"/>
    </row>
    <row r="96" spans="1:5" ht="12.75">
      <c r="A96" s="3"/>
      <c r="B96" s="3"/>
      <c r="C96" s="33"/>
      <c r="D96" s="16" t="s">
        <v>450</v>
      </c>
      <c r="E96" s="83"/>
    </row>
    <row r="97" spans="1:5" ht="12.75">
      <c r="A97" s="3"/>
      <c r="B97" s="3"/>
      <c r="C97" s="33"/>
      <c r="D97" s="16" t="s">
        <v>451</v>
      </c>
      <c r="E97" s="83"/>
    </row>
    <row r="98" spans="1:5" ht="12.75">
      <c r="A98" s="3"/>
      <c r="B98" s="3"/>
      <c r="C98" s="33"/>
      <c r="D98" s="16" t="s">
        <v>230</v>
      </c>
      <c r="E98" s="83"/>
    </row>
    <row r="99" spans="1:5" ht="12.75">
      <c r="A99" s="3"/>
      <c r="B99" s="3"/>
      <c r="C99" s="33" t="s">
        <v>452</v>
      </c>
      <c r="D99" s="16" t="s">
        <v>448</v>
      </c>
      <c r="E99" s="83">
        <v>614</v>
      </c>
    </row>
    <row r="100" spans="1:5" ht="12.75">
      <c r="A100" s="3"/>
      <c r="B100" s="3"/>
      <c r="C100" s="33"/>
      <c r="D100" s="16" t="s">
        <v>449</v>
      </c>
      <c r="E100" s="83"/>
    </row>
    <row r="101" spans="1:5" ht="12.75">
      <c r="A101" s="3"/>
      <c r="B101" s="3"/>
      <c r="C101" s="33"/>
      <c r="D101" s="16" t="s">
        <v>450</v>
      </c>
      <c r="E101" s="83"/>
    </row>
    <row r="102" spans="1:5" ht="12.75">
      <c r="A102" s="3"/>
      <c r="B102" s="3"/>
      <c r="C102" s="33"/>
      <c r="D102" s="16" t="s">
        <v>451</v>
      </c>
      <c r="E102" s="83"/>
    </row>
    <row r="103" spans="1:5" ht="12.75">
      <c r="A103" s="21"/>
      <c r="B103" s="21"/>
      <c r="C103" s="38"/>
      <c r="D103" s="44" t="s">
        <v>230</v>
      </c>
      <c r="E103" s="84"/>
    </row>
    <row r="104" spans="1:5" ht="12.75">
      <c r="A104" s="57">
        <v>751</v>
      </c>
      <c r="B104" s="57"/>
      <c r="C104" s="69"/>
      <c r="D104" s="132" t="s">
        <v>142</v>
      </c>
      <c r="E104" s="88">
        <f>E106</f>
        <v>5202</v>
      </c>
    </row>
    <row r="105" spans="1:5" ht="12.75">
      <c r="A105" s="57"/>
      <c r="B105" s="57"/>
      <c r="C105" s="69"/>
      <c r="D105" s="56" t="s">
        <v>143</v>
      </c>
      <c r="E105" s="74"/>
    </row>
    <row r="106" spans="1:5" s="71" customFormat="1" ht="12.75">
      <c r="A106" s="111"/>
      <c r="B106" s="111">
        <v>75101</v>
      </c>
      <c r="C106" s="110"/>
      <c r="D106" s="137" t="s">
        <v>120</v>
      </c>
      <c r="E106" s="123">
        <f>E108</f>
        <v>5202</v>
      </c>
    </row>
    <row r="107" spans="1:5" ht="12.75">
      <c r="A107" s="3"/>
      <c r="B107" s="3"/>
      <c r="C107" s="33"/>
      <c r="D107" s="16" t="s">
        <v>121</v>
      </c>
      <c r="E107" s="76"/>
    </row>
    <row r="108" spans="1:5" ht="12.75">
      <c r="A108" s="3"/>
      <c r="B108" s="3"/>
      <c r="C108" s="33" t="s">
        <v>184</v>
      </c>
      <c r="D108" s="15" t="s">
        <v>117</v>
      </c>
      <c r="E108" s="85">
        <v>5202</v>
      </c>
    </row>
    <row r="109" spans="1:5" s="15" customFormat="1" ht="12.75">
      <c r="A109" s="3"/>
      <c r="B109" s="3"/>
      <c r="C109" s="33"/>
      <c r="D109" s="15" t="s">
        <v>118</v>
      </c>
      <c r="E109" s="85"/>
    </row>
    <row r="110" spans="1:5" s="15" customFormat="1" ht="12.75">
      <c r="A110" s="21"/>
      <c r="B110" s="21"/>
      <c r="C110" s="38"/>
      <c r="D110" s="44" t="s">
        <v>119</v>
      </c>
      <c r="E110" s="75"/>
    </row>
    <row r="111" spans="1:5" ht="12.75">
      <c r="A111" s="57">
        <v>756</v>
      </c>
      <c r="B111" s="57"/>
      <c r="C111" s="69"/>
      <c r="D111" s="132" t="s">
        <v>161</v>
      </c>
      <c r="E111" s="130">
        <f>SUM(+E115+E118+E142+E150+E128)</f>
        <v>55006984</v>
      </c>
    </row>
    <row r="112" spans="1:4" ht="12.75">
      <c r="A112" s="57"/>
      <c r="B112" s="57"/>
      <c r="C112" s="69"/>
      <c r="D112" s="132" t="s">
        <v>162</v>
      </c>
    </row>
    <row r="113" spans="1:4" ht="12.75">
      <c r="A113" s="57"/>
      <c r="B113" s="57"/>
      <c r="C113" s="69"/>
      <c r="D113" s="132" t="s">
        <v>163</v>
      </c>
    </row>
    <row r="114" spans="1:4" ht="12.75">
      <c r="A114" s="57"/>
      <c r="B114" s="57"/>
      <c r="C114" s="69"/>
      <c r="D114" s="132" t="s">
        <v>164</v>
      </c>
    </row>
    <row r="115" spans="1:5" s="71" customFormat="1" ht="12.75">
      <c r="A115" s="72"/>
      <c r="B115" s="72">
        <v>75601</v>
      </c>
      <c r="C115" s="120"/>
      <c r="D115" s="134" t="s">
        <v>107</v>
      </c>
      <c r="E115" s="138">
        <f>E116</f>
        <v>300000</v>
      </c>
    </row>
    <row r="116" spans="3:5" ht="12.75">
      <c r="C116" s="34" t="s">
        <v>171</v>
      </c>
      <c r="D116" s="13" t="s">
        <v>349</v>
      </c>
      <c r="E116" s="82">
        <v>300000</v>
      </c>
    </row>
    <row r="117" ht="12.75">
      <c r="D117" s="13" t="s">
        <v>108</v>
      </c>
    </row>
    <row r="118" spans="1:5" s="71" customFormat="1" ht="12.75">
      <c r="A118" s="72"/>
      <c r="B118" s="72">
        <v>75615</v>
      </c>
      <c r="C118" s="120"/>
      <c r="D118" s="134" t="s">
        <v>109</v>
      </c>
      <c r="E118" s="138">
        <f>SUM(E121:E127)</f>
        <v>17956002</v>
      </c>
    </row>
    <row r="119" ht="12.75">
      <c r="D119" s="13" t="s">
        <v>201</v>
      </c>
    </row>
    <row r="120" spans="4:5" ht="12.75">
      <c r="D120" t="s">
        <v>202</v>
      </c>
      <c r="E120" s="74"/>
    </row>
    <row r="121" spans="3:5" ht="12.75">
      <c r="C121" s="34" t="s">
        <v>172</v>
      </c>
      <c r="D121" s="46" t="s">
        <v>350</v>
      </c>
      <c r="E121" s="74">
        <v>17400000</v>
      </c>
    </row>
    <row r="122" spans="3:5" ht="12.75">
      <c r="C122" s="34" t="s">
        <v>173</v>
      </c>
      <c r="D122" s="46" t="s">
        <v>351</v>
      </c>
      <c r="E122" s="74">
        <v>490</v>
      </c>
    </row>
    <row r="123" spans="3:5" ht="12.75">
      <c r="C123" s="34" t="s">
        <v>174</v>
      </c>
      <c r="D123" t="s">
        <v>352</v>
      </c>
      <c r="E123" s="74">
        <v>485000</v>
      </c>
    </row>
    <row r="124" spans="3:5" ht="12.75">
      <c r="C124" s="34" t="s">
        <v>175</v>
      </c>
      <c r="D124" t="s">
        <v>353</v>
      </c>
      <c r="E124" s="74">
        <v>50000</v>
      </c>
    </row>
    <row r="125" spans="3:5" ht="12.75">
      <c r="C125" s="34" t="s">
        <v>407</v>
      </c>
      <c r="D125" t="s">
        <v>408</v>
      </c>
      <c r="E125" s="74">
        <v>512</v>
      </c>
    </row>
    <row r="126" spans="4:5" ht="12.75">
      <c r="D126" t="s">
        <v>409</v>
      </c>
      <c r="E126" s="74"/>
    </row>
    <row r="127" spans="1:5" ht="12.75">
      <c r="A127" s="3"/>
      <c r="B127" s="3"/>
      <c r="C127" s="33" t="s">
        <v>176</v>
      </c>
      <c r="D127" s="15" t="s">
        <v>516</v>
      </c>
      <c r="E127" s="85">
        <v>20000</v>
      </c>
    </row>
    <row r="128" spans="1:5" s="71" customFormat="1" ht="12.75">
      <c r="A128" s="111"/>
      <c r="B128" s="111">
        <v>75616</v>
      </c>
      <c r="C128" s="110"/>
      <c r="D128" s="70" t="s">
        <v>203</v>
      </c>
      <c r="E128" s="123">
        <f>SUM(E131:E141)</f>
        <v>8317450</v>
      </c>
    </row>
    <row r="129" spans="1:5" ht="12.75">
      <c r="A129" s="3"/>
      <c r="B129" s="3"/>
      <c r="C129" s="33"/>
      <c r="D129" s="47" t="s">
        <v>204</v>
      </c>
      <c r="E129" s="85"/>
    </row>
    <row r="130" spans="1:5" ht="12.75">
      <c r="A130" s="3"/>
      <c r="B130" s="3"/>
      <c r="C130" s="33"/>
      <c r="D130" s="47" t="s">
        <v>205</v>
      </c>
      <c r="E130" s="85"/>
    </row>
    <row r="131" spans="1:5" ht="12.75">
      <c r="A131" s="3"/>
      <c r="B131" s="3"/>
      <c r="C131" s="34" t="s">
        <v>172</v>
      </c>
      <c r="D131" s="46" t="s">
        <v>350</v>
      </c>
      <c r="E131" s="85">
        <v>5900000</v>
      </c>
    </row>
    <row r="132" spans="1:5" ht="12.75">
      <c r="A132" s="3"/>
      <c r="B132" s="3"/>
      <c r="C132" s="34" t="s">
        <v>173</v>
      </c>
      <c r="D132" s="46" t="s">
        <v>351</v>
      </c>
      <c r="E132" s="85">
        <v>50000</v>
      </c>
    </row>
    <row r="133" spans="1:5" ht="12.75">
      <c r="A133" s="3"/>
      <c r="B133" s="3"/>
      <c r="C133" s="33" t="s">
        <v>177</v>
      </c>
      <c r="D133" s="47" t="s">
        <v>356</v>
      </c>
      <c r="E133" s="85">
        <v>450</v>
      </c>
    </row>
    <row r="134" spans="1:5" ht="12.75">
      <c r="A134" s="3"/>
      <c r="B134" s="3"/>
      <c r="C134" s="34" t="s">
        <v>174</v>
      </c>
      <c r="D134" t="s">
        <v>352</v>
      </c>
      <c r="E134" s="85">
        <v>400000</v>
      </c>
    </row>
    <row r="135" spans="1:5" ht="12.75">
      <c r="A135" s="3"/>
      <c r="B135" s="3"/>
      <c r="C135" s="33" t="s">
        <v>178</v>
      </c>
      <c r="D135" s="15" t="s">
        <v>357</v>
      </c>
      <c r="E135" s="85">
        <v>400000</v>
      </c>
    </row>
    <row r="136" spans="1:5" ht="12.75">
      <c r="A136" s="3"/>
      <c r="B136" s="3"/>
      <c r="C136" s="33" t="s">
        <v>490</v>
      </c>
      <c r="D136" s="47" t="s">
        <v>491</v>
      </c>
      <c r="E136" s="85">
        <v>30000</v>
      </c>
    </row>
    <row r="137" spans="1:5" ht="12.75">
      <c r="A137" s="3"/>
      <c r="B137" s="3"/>
      <c r="C137" s="34" t="s">
        <v>175</v>
      </c>
      <c r="D137" t="s">
        <v>353</v>
      </c>
      <c r="E137" s="85">
        <v>1500000</v>
      </c>
    </row>
    <row r="138" spans="1:5" ht="12.75">
      <c r="A138" s="3"/>
      <c r="B138" s="3"/>
      <c r="C138" s="34" t="s">
        <v>407</v>
      </c>
      <c r="D138" t="s">
        <v>408</v>
      </c>
      <c r="E138" s="85">
        <v>12000</v>
      </c>
    </row>
    <row r="139" spans="1:5" ht="12.75">
      <c r="A139" s="3"/>
      <c r="B139" s="3"/>
      <c r="D139" t="s">
        <v>409</v>
      </c>
      <c r="E139" s="85"/>
    </row>
    <row r="140" spans="1:5" ht="12.75">
      <c r="A140" s="3"/>
      <c r="B140" s="3"/>
      <c r="C140" s="33" t="s">
        <v>176</v>
      </c>
      <c r="D140" s="15" t="s">
        <v>355</v>
      </c>
      <c r="E140" s="85">
        <v>25000</v>
      </c>
    </row>
    <row r="141" spans="1:5" ht="12.75">
      <c r="A141" s="3"/>
      <c r="B141" s="3"/>
      <c r="C141" s="33"/>
      <c r="D141" s="47" t="s">
        <v>354</v>
      </c>
      <c r="E141" s="85"/>
    </row>
    <row r="142" spans="1:5" s="71" customFormat="1" ht="12.75">
      <c r="A142" s="72"/>
      <c r="B142" s="72">
        <v>75618</v>
      </c>
      <c r="C142" s="120"/>
      <c r="D142" s="134" t="s">
        <v>149</v>
      </c>
      <c r="E142" s="138">
        <f>SUM(E144:E149)</f>
        <v>1570000</v>
      </c>
    </row>
    <row r="143" ht="12.75">
      <c r="D143" s="13" t="s">
        <v>150</v>
      </c>
    </row>
    <row r="144" spans="3:5" ht="12.75">
      <c r="C144" s="34" t="s">
        <v>492</v>
      </c>
      <c r="D144" s="13" t="s">
        <v>493</v>
      </c>
      <c r="E144" s="82">
        <v>240000</v>
      </c>
    </row>
    <row r="145" ht="12.75">
      <c r="D145" s="13" t="s">
        <v>494</v>
      </c>
    </row>
    <row r="146" spans="3:5" ht="12.75">
      <c r="C146" s="34" t="s">
        <v>179</v>
      </c>
      <c r="D146" s="13" t="s">
        <v>110</v>
      </c>
      <c r="E146" s="82">
        <v>480000</v>
      </c>
    </row>
    <row r="147" spans="3:5" ht="12.75">
      <c r="C147" s="34" t="s">
        <v>180</v>
      </c>
      <c r="D147" s="13" t="s">
        <v>152</v>
      </c>
      <c r="E147" s="82">
        <v>600000</v>
      </c>
    </row>
    <row r="148" spans="1:5" ht="12.75">
      <c r="A148" s="50"/>
      <c r="B148" s="50"/>
      <c r="C148" s="42" t="s">
        <v>206</v>
      </c>
      <c r="D148" s="51" t="s">
        <v>255</v>
      </c>
      <c r="E148" s="86">
        <v>250000</v>
      </c>
    </row>
    <row r="149" ht="12.75">
      <c r="D149" s="13" t="s">
        <v>256</v>
      </c>
    </row>
    <row r="150" spans="1:5" s="71" customFormat="1" ht="12.75">
      <c r="A150" s="111"/>
      <c r="B150" s="111">
        <v>75621</v>
      </c>
      <c r="C150" s="110"/>
      <c r="D150" s="135" t="s">
        <v>468</v>
      </c>
      <c r="E150" s="81">
        <f>SUM(E151:E152)</f>
        <v>26863532</v>
      </c>
    </row>
    <row r="151" spans="1:5" ht="12.75">
      <c r="A151" s="3"/>
      <c r="B151" s="3"/>
      <c r="C151" s="33" t="s">
        <v>181</v>
      </c>
      <c r="D151" s="16" t="s">
        <v>107</v>
      </c>
      <c r="E151" s="83">
        <v>23582805</v>
      </c>
    </row>
    <row r="152" spans="1:5" ht="12.75">
      <c r="A152" s="21"/>
      <c r="B152" s="21"/>
      <c r="C152" s="38" t="s">
        <v>182</v>
      </c>
      <c r="D152" s="44" t="s">
        <v>358</v>
      </c>
      <c r="E152" s="84">
        <v>3280727</v>
      </c>
    </row>
    <row r="153" spans="1:5" ht="12.75">
      <c r="A153" s="57">
        <v>758</v>
      </c>
      <c r="B153" s="57"/>
      <c r="C153" s="69"/>
      <c r="D153" s="132" t="s">
        <v>111</v>
      </c>
      <c r="E153" s="130">
        <f>E154+E157+E159</f>
        <v>22780564</v>
      </c>
    </row>
    <row r="154" spans="1:5" s="71" customFormat="1" ht="12.75">
      <c r="A154" s="72"/>
      <c r="B154" s="72">
        <v>75801</v>
      </c>
      <c r="C154" s="120"/>
      <c r="D154" s="134" t="s">
        <v>112</v>
      </c>
      <c r="E154" s="138">
        <f>E156</f>
        <v>22272678</v>
      </c>
    </row>
    <row r="155" ht="12.75">
      <c r="D155" s="13" t="s">
        <v>113</v>
      </c>
    </row>
    <row r="156" spans="3:5" ht="12.75">
      <c r="C156" s="34" t="s">
        <v>183</v>
      </c>
      <c r="D156" s="13" t="s">
        <v>114</v>
      </c>
      <c r="E156" s="82">
        <v>22272678</v>
      </c>
    </row>
    <row r="157" spans="1:5" s="71" customFormat="1" ht="12.75">
      <c r="A157" s="111"/>
      <c r="B157" s="111">
        <v>75814</v>
      </c>
      <c r="C157" s="110"/>
      <c r="D157" s="135" t="s">
        <v>115</v>
      </c>
      <c r="E157" s="81">
        <f>SUM(E158:E158)</f>
        <v>270000</v>
      </c>
    </row>
    <row r="158" spans="1:5" ht="12.75">
      <c r="A158" s="3"/>
      <c r="B158" s="3"/>
      <c r="C158" s="33" t="s">
        <v>169</v>
      </c>
      <c r="D158" s="16" t="s">
        <v>359</v>
      </c>
      <c r="E158" s="83">
        <v>270000</v>
      </c>
    </row>
    <row r="159" spans="1:5" s="71" customFormat="1" ht="12.75">
      <c r="A159" s="111"/>
      <c r="B159" s="111">
        <v>75831</v>
      </c>
      <c r="C159" s="110"/>
      <c r="D159" s="135" t="s">
        <v>281</v>
      </c>
      <c r="E159" s="81">
        <f>E160</f>
        <v>237886</v>
      </c>
    </row>
    <row r="160" spans="1:5" ht="12.75">
      <c r="A160" s="21"/>
      <c r="B160" s="21"/>
      <c r="C160" s="38" t="s">
        <v>183</v>
      </c>
      <c r="D160" s="44" t="s">
        <v>114</v>
      </c>
      <c r="E160" s="84">
        <v>237886</v>
      </c>
    </row>
    <row r="161" spans="1:5" ht="12.75">
      <c r="A161" s="54">
        <v>801</v>
      </c>
      <c r="B161" s="54"/>
      <c r="C161" s="53"/>
      <c r="D161" s="65" t="s">
        <v>304</v>
      </c>
      <c r="E161" s="131">
        <f>E162</f>
        <v>3894836</v>
      </c>
    </row>
    <row r="162" spans="1:5" s="71" customFormat="1" ht="12.75">
      <c r="A162" s="111"/>
      <c r="B162" s="111">
        <v>80104</v>
      </c>
      <c r="C162" s="110"/>
      <c r="D162" s="135" t="s">
        <v>308</v>
      </c>
      <c r="E162" s="81">
        <f>SUM(E163:E168)</f>
        <v>3894836</v>
      </c>
    </row>
    <row r="163" spans="1:5" ht="12.75">
      <c r="A163" s="3"/>
      <c r="B163" s="3"/>
      <c r="C163" s="34" t="s">
        <v>165</v>
      </c>
      <c r="D163" s="13" t="s">
        <v>100</v>
      </c>
      <c r="E163" s="83">
        <v>650000</v>
      </c>
    </row>
    <row r="164" spans="1:5" ht="12.75">
      <c r="A164" s="3"/>
      <c r="B164" s="3"/>
      <c r="C164" s="33" t="s">
        <v>193</v>
      </c>
      <c r="D164" s="16" t="s">
        <v>410</v>
      </c>
      <c r="E164" s="83">
        <v>1694836</v>
      </c>
    </row>
    <row r="165" spans="1:5" ht="12.75">
      <c r="A165" s="3"/>
      <c r="B165" s="3"/>
      <c r="C165" s="33"/>
      <c r="D165" s="16" t="s">
        <v>194</v>
      </c>
      <c r="E165" s="83"/>
    </row>
    <row r="166" spans="1:5" ht="12.75">
      <c r="A166" s="3"/>
      <c r="B166" s="3"/>
      <c r="C166" s="33" t="s">
        <v>322</v>
      </c>
      <c r="D166" s="16" t="s">
        <v>323</v>
      </c>
      <c r="E166" s="83">
        <v>1550000</v>
      </c>
    </row>
    <row r="167" spans="1:5" ht="12.75">
      <c r="A167" s="3"/>
      <c r="B167" s="3"/>
      <c r="C167" s="33"/>
      <c r="D167" s="16" t="s">
        <v>324</v>
      </c>
      <c r="E167" s="83"/>
    </row>
    <row r="168" spans="1:5" ht="12.75">
      <c r="A168" s="21"/>
      <c r="B168" s="21"/>
      <c r="C168" s="38"/>
      <c r="D168" s="44" t="s">
        <v>325</v>
      </c>
      <c r="E168" s="84"/>
    </row>
    <row r="169" spans="1:5" ht="12.75">
      <c r="A169" s="57">
        <v>852</v>
      </c>
      <c r="B169" s="57"/>
      <c r="C169" s="69"/>
      <c r="D169" s="132" t="s">
        <v>186</v>
      </c>
      <c r="E169" s="131">
        <f>E179+E186+E170+E174+E183+E192</f>
        <v>2163327.1799999997</v>
      </c>
    </row>
    <row r="170" spans="1:5" s="71" customFormat="1" ht="12.75">
      <c r="A170" s="72"/>
      <c r="B170" s="72">
        <v>85203</v>
      </c>
      <c r="C170" s="120"/>
      <c r="D170" s="134" t="s">
        <v>153</v>
      </c>
      <c r="E170" s="81">
        <f>SUM(E171:E173)</f>
        <v>465600</v>
      </c>
    </row>
    <row r="171" spans="3:5" ht="12.75">
      <c r="C171" s="34" t="s">
        <v>184</v>
      </c>
      <c r="D171" s="13" t="s">
        <v>117</v>
      </c>
      <c r="E171" s="83">
        <v>465600</v>
      </c>
    </row>
    <row r="172" spans="4:5" ht="12.75">
      <c r="D172" s="13" t="s">
        <v>118</v>
      </c>
      <c r="E172" s="83"/>
    </row>
    <row r="173" spans="4:5" ht="12.75">
      <c r="D173" s="13" t="s">
        <v>119</v>
      </c>
      <c r="E173" s="83"/>
    </row>
    <row r="174" spans="2:5" s="71" customFormat="1" ht="12" customHeight="1">
      <c r="B174" s="72">
        <v>85213</v>
      </c>
      <c r="C174" s="120"/>
      <c r="D174" s="134" t="s">
        <v>131</v>
      </c>
      <c r="E174" s="81">
        <f>SUM(E177:E178)</f>
        <v>63800</v>
      </c>
    </row>
    <row r="175" spans="1:5" ht="12.75">
      <c r="A175"/>
      <c r="D175" s="13" t="s">
        <v>442</v>
      </c>
      <c r="E175" s="83"/>
    </row>
    <row r="176" spans="1:5" ht="12.75">
      <c r="A176"/>
      <c r="D176" s="13" t="s">
        <v>443</v>
      </c>
      <c r="E176" s="83"/>
    </row>
    <row r="177" spans="3:5" ht="12.75">
      <c r="C177" s="33" t="s">
        <v>193</v>
      </c>
      <c r="D177" s="16" t="s">
        <v>410</v>
      </c>
      <c r="E177" s="83">
        <v>63800</v>
      </c>
    </row>
    <row r="178" spans="3:5" ht="12.75">
      <c r="C178" s="33"/>
      <c r="D178" s="16" t="s">
        <v>194</v>
      </c>
      <c r="E178" s="83"/>
    </row>
    <row r="179" spans="1:5" s="71" customFormat="1" ht="12.75">
      <c r="A179" s="111"/>
      <c r="B179" s="72">
        <v>85214</v>
      </c>
      <c r="C179" s="120"/>
      <c r="D179" s="134" t="s">
        <v>444</v>
      </c>
      <c r="E179" s="81">
        <f>SUM(E181:E182)</f>
        <v>450000</v>
      </c>
    </row>
    <row r="180" spans="1:5" ht="12.75">
      <c r="A180" s="3"/>
      <c r="D180" s="13" t="s">
        <v>226</v>
      </c>
      <c r="E180" s="83"/>
    </row>
    <row r="181" spans="1:5" ht="12.75">
      <c r="A181" s="3"/>
      <c r="B181" s="3"/>
      <c r="C181" s="33" t="s">
        <v>193</v>
      </c>
      <c r="D181" s="16" t="s">
        <v>410</v>
      </c>
      <c r="E181" s="83">
        <v>450000</v>
      </c>
    </row>
    <row r="182" spans="1:5" ht="12" customHeight="1">
      <c r="A182" s="3"/>
      <c r="B182" s="3"/>
      <c r="C182" s="33"/>
      <c r="D182" s="16" t="s">
        <v>194</v>
      </c>
      <c r="E182" s="83"/>
    </row>
    <row r="183" spans="1:5" s="71" customFormat="1" ht="12.75">
      <c r="A183" s="111"/>
      <c r="B183" s="111">
        <v>85216</v>
      </c>
      <c r="C183" s="110"/>
      <c r="D183" s="135" t="s">
        <v>280</v>
      </c>
      <c r="E183" s="81">
        <f>SUM(E184:E185)</f>
        <v>666667</v>
      </c>
    </row>
    <row r="184" spans="1:5" ht="12.75">
      <c r="A184" s="3"/>
      <c r="B184" s="3"/>
      <c r="C184" s="33" t="s">
        <v>193</v>
      </c>
      <c r="D184" s="16" t="s">
        <v>410</v>
      </c>
      <c r="E184" s="83">
        <v>666667</v>
      </c>
    </row>
    <row r="185" spans="1:5" ht="12.75">
      <c r="A185" s="3"/>
      <c r="B185" s="3"/>
      <c r="C185" s="33"/>
      <c r="D185" s="16" t="s">
        <v>194</v>
      </c>
      <c r="E185" s="83"/>
    </row>
    <row r="186" spans="1:5" s="71" customFormat="1" ht="12.75">
      <c r="A186" s="111"/>
      <c r="B186" s="111">
        <v>85219</v>
      </c>
      <c r="C186" s="110"/>
      <c r="D186" s="135" t="s">
        <v>61</v>
      </c>
      <c r="E186" s="81">
        <f>SUM(E187:E190)</f>
        <v>201660.18</v>
      </c>
    </row>
    <row r="187" spans="1:5" s="71" customFormat="1" ht="12.75">
      <c r="A187" s="111"/>
      <c r="B187" s="111"/>
      <c r="C187" s="34" t="s">
        <v>184</v>
      </c>
      <c r="D187" s="13" t="s">
        <v>117</v>
      </c>
      <c r="E187" s="81">
        <v>19293.18</v>
      </c>
    </row>
    <row r="188" spans="1:5" s="71" customFormat="1" ht="12.75">
      <c r="A188" s="111"/>
      <c r="B188" s="111"/>
      <c r="C188" s="34"/>
      <c r="D188" s="13" t="s">
        <v>118</v>
      </c>
      <c r="E188" s="81"/>
    </row>
    <row r="189" spans="1:5" s="71" customFormat="1" ht="12.75">
      <c r="A189" s="111"/>
      <c r="B189" s="111"/>
      <c r="C189" s="34"/>
      <c r="D189" s="13" t="s">
        <v>119</v>
      </c>
      <c r="E189" s="81"/>
    </row>
    <row r="190" spans="1:5" ht="12.75">
      <c r="A190" s="3"/>
      <c r="B190" s="3"/>
      <c r="C190" s="33" t="s">
        <v>193</v>
      </c>
      <c r="D190" s="16" t="s">
        <v>410</v>
      </c>
      <c r="E190" s="83">
        <v>182367</v>
      </c>
    </row>
    <row r="191" spans="1:5" ht="12.75">
      <c r="A191" s="3"/>
      <c r="B191" s="3"/>
      <c r="C191" s="33"/>
      <c r="D191" s="16" t="s">
        <v>194</v>
      </c>
      <c r="E191" s="83"/>
    </row>
    <row r="192" spans="1:5" s="71" customFormat="1" ht="12.75">
      <c r="A192" s="111"/>
      <c r="B192" s="111">
        <v>85228</v>
      </c>
      <c r="C192" s="110"/>
      <c r="D192" s="135" t="s">
        <v>307</v>
      </c>
      <c r="E192" s="81">
        <f>SUM(E193:E197)</f>
        <v>315600</v>
      </c>
    </row>
    <row r="193" spans="1:5" ht="12.75">
      <c r="A193" s="3"/>
      <c r="B193" s="3"/>
      <c r="C193" s="34" t="s">
        <v>184</v>
      </c>
      <c r="D193" s="13" t="s">
        <v>117</v>
      </c>
      <c r="E193" s="83">
        <v>315000</v>
      </c>
    </row>
    <row r="194" spans="1:5" ht="12.75">
      <c r="A194" s="3"/>
      <c r="B194" s="3"/>
      <c r="C194" s="33"/>
      <c r="D194" s="16" t="s">
        <v>118</v>
      </c>
      <c r="E194" s="83"/>
    </row>
    <row r="195" spans="1:5" ht="12.75">
      <c r="A195" s="3"/>
      <c r="B195" s="3"/>
      <c r="C195" s="33"/>
      <c r="D195" s="16" t="s">
        <v>119</v>
      </c>
      <c r="E195" s="83"/>
    </row>
    <row r="196" spans="1:5" ht="12.75">
      <c r="A196" s="3"/>
      <c r="B196" s="3"/>
      <c r="C196" s="33" t="s">
        <v>197</v>
      </c>
      <c r="D196" s="16" t="s">
        <v>198</v>
      </c>
      <c r="E196" s="83">
        <v>600</v>
      </c>
    </row>
    <row r="197" spans="1:5" ht="12.75">
      <c r="A197" s="3"/>
      <c r="B197" s="3"/>
      <c r="C197" s="33"/>
      <c r="D197" s="16" t="s">
        <v>284</v>
      </c>
      <c r="E197" s="83"/>
    </row>
    <row r="198" spans="1:5" ht="12.75">
      <c r="A198" s="21"/>
      <c r="B198" s="21"/>
      <c r="C198" s="38"/>
      <c r="D198" s="44" t="s">
        <v>199</v>
      </c>
      <c r="E198" s="84"/>
    </row>
    <row r="199" spans="1:5" s="56" customFormat="1" ht="12.75">
      <c r="A199" s="54">
        <v>853</v>
      </c>
      <c r="B199" s="54"/>
      <c r="C199" s="53"/>
      <c r="D199" s="65" t="s">
        <v>517</v>
      </c>
      <c r="E199" s="131">
        <f>E200</f>
        <v>314780</v>
      </c>
    </row>
    <row r="200" spans="1:5" ht="12.75">
      <c r="A200" s="3"/>
      <c r="B200" s="3">
        <v>85395</v>
      </c>
      <c r="C200" s="33"/>
      <c r="D200" s="16" t="s">
        <v>502</v>
      </c>
      <c r="E200" s="83">
        <f>SUM(E201:E205)</f>
        <v>314780</v>
      </c>
    </row>
    <row r="201" spans="1:5" ht="12.75">
      <c r="A201" s="3"/>
      <c r="B201" s="3"/>
      <c r="C201" s="33" t="s">
        <v>519</v>
      </c>
      <c r="D201" s="15" t="s">
        <v>520</v>
      </c>
      <c r="E201" s="83">
        <v>224000</v>
      </c>
    </row>
    <row r="202" spans="1:5" ht="12.75">
      <c r="A202" s="3"/>
      <c r="B202" s="3"/>
      <c r="C202" s="33"/>
      <c r="D202" s="47" t="s">
        <v>521</v>
      </c>
      <c r="E202" s="83"/>
    </row>
    <row r="203" spans="1:5" ht="12.75">
      <c r="A203" s="3"/>
      <c r="B203" s="3"/>
      <c r="C203" s="33" t="s">
        <v>503</v>
      </c>
      <c r="D203" s="16" t="s">
        <v>473</v>
      </c>
      <c r="E203" s="83">
        <v>90780</v>
      </c>
    </row>
    <row r="204" spans="1:5" ht="12.75">
      <c r="A204" s="3"/>
      <c r="B204" s="3"/>
      <c r="C204" s="33"/>
      <c r="D204" s="16" t="s">
        <v>504</v>
      </c>
      <c r="E204" s="83"/>
    </row>
    <row r="205" spans="1:5" ht="12.75">
      <c r="A205" s="21"/>
      <c r="B205" s="21"/>
      <c r="C205" s="38"/>
      <c r="D205" s="44" t="s">
        <v>505</v>
      </c>
      <c r="E205" s="84"/>
    </row>
    <row r="206" spans="1:5" ht="12.75">
      <c r="A206" s="54">
        <v>855</v>
      </c>
      <c r="B206" s="54"/>
      <c r="C206" s="53"/>
      <c r="D206" s="65" t="s">
        <v>386</v>
      </c>
      <c r="E206" s="131">
        <f>E207+E216+I228+E239+E247+E235</f>
        <v>8742708</v>
      </c>
    </row>
    <row r="207" spans="1:5" s="71" customFormat="1" ht="12.75">
      <c r="A207" s="111"/>
      <c r="B207" s="72">
        <v>85501</v>
      </c>
      <c r="C207" s="110"/>
      <c r="D207" s="118" t="s">
        <v>385</v>
      </c>
      <c r="E207" s="81">
        <f>SUM(E208:E212)</f>
        <v>35000</v>
      </c>
    </row>
    <row r="208" spans="1:5" ht="12.75">
      <c r="A208" s="3"/>
      <c r="C208" s="34" t="s">
        <v>283</v>
      </c>
      <c r="D208" s="13" t="s">
        <v>361</v>
      </c>
      <c r="E208" s="83">
        <v>5100</v>
      </c>
    </row>
    <row r="209" spans="1:5" ht="12.75">
      <c r="A209" s="3"/>
      <c r="D209" s="13" t="s">
        <v>360</v>
      </c>
      <c r="E209" s="83"/>
    </row>
    <row r="210" spans="1:5" ht="12.75">
      <c r="A210" s="3"/>
      <c r="D210" s="13" t="s">
        <v>294</v>
      </c>
      <c r="E210" s="83"/>
    </row>
    <row r="211" spans="1:5" ht="12.75">
      <c r="A211" s="3"/>
      <c r="D211" s="13" t="s">
        <v>295</v>
      </c>
      <c r="E211" s="83"/>
    </row>
    <row r="212" spans="1:5" ht="12.75">
      <c r="A212" s="3"/>
      <c r="B212" s="3"/>
      <c r="C212" s="33" t="s">
        <v>285</v>
      </c>
      <c r="D212" s="16" t="s">
        <v>469</v>
      </c>
      <c r="E212" s="83">
        <v>29900</v>
      </c>
    </row>
    <row r="213" spans="1:5" ht="12.75">
      <c r="A213" s="3"/>
      <c r="B213" s="3"/>
      <c r="C213" s="33"/>
      <c r="D213" s="16" t="s">
        <v>470</v>
      </c>
      <c r="E213" s="83"/>
    </row>
    <row r="214" spans="1:5" ht="12.75">
      <c r="A214" s="3"/>
      <c r="B214" s="3"/>
      <c r="C214" s="33"/>
      <c r="D214" s="16" t="s">
        <v>471</v>
      </c>
      <c r="E214" s="83"/>
    </row>
    <row r="215" spans="1:5" ht="12.75">
      <c r="A215" s="3"/>
      <c r="B215" s="3"/>
      <c r="C215" s="33"/>
      <c r="D215" s="16" t="s">
        <v>472</v>
      </c>
      <c r="E215" s="83"/>
    </row>
    <row r="216" spans="1:5" s="71" customFormat="1" ht="12.75">
      <c r="A216" s="111"/>
      <c r="B216" s="111">
        <v>85502</v>
      </c>
      <c r="C216" s="110"/>
      <c r="D216" s="134" t="s">
        <v>267</v>
      </c>
      <c r="E216" s="81">
        <f>SUM(E219:E231)</f>
        <v>8499136</v>
      </c>
    </row>
    <row r="217" spans="1:5" ht="12.75">
      <c r="A217" s="3"/>
      <c r="B217" s="3"/>
      <c r="C217" s="33"/>
      <c r="D217" s="13" t="s">
        <v>268</v>
      </c>
      <c r="E217" s="83"/>
    </row>
    <row r="218" spans="1:5" ht="12.75">
      <c r="A218" s="3"/>
      <c r="B218" s="3"/>
      <c r="C218" s="33"/>
      <c r="D218" s="13" t="s">
        <v>269</v>
      </c>
      <c r="E218" s="83"/>
    </row>
    <row r="219" spans="1:5" ht="12.75">
      <c r="A219" s="3"/>
      <c r="B219" s="3"/>
      <c r="C219" s="34" t="s">
        <v>283</v>
      </c>
      <c r="D219" s="13" t="s">
        <v>361</v>
      </c>
      <c r="E219" s="83">
        <v>15000</v>
      </c>
    </row>
    <row r="220" spans="1:5" ht="12.75">
      <c r="A220" s="3"/>
      <c r="B220" s="3"/>
      <c r="D220" s="13" t="s">
        <v>360</v>
      </c>
      <c r="E220" s="83"/>
    </row>
    <row r="221" spans="1:5" ht="12.75">
      <c r="A221" s="3"/>
      <c r="B221" s="3"/>
      <c r="D221" s="13" t="s">
        <v>294</v>
      </c>
      <c r="E221" s="83"/>
    </row>
    <row r="222" spans="1:5" ht="12.75">
      <c r="A222" s="3"/>
      <c r="B222" s="3"/>
      <c r="D222" s="13" t="s">
        <v>295</v>
      </c>
      <c r="E222" s="83"/>
    </row>
    <row r="223" spans="1:5" ht="12.75">
      <c r="A223" s="3"/>
      <c r="B223" s="3"/>
      <c r="C223" s="34" t="s">
        <v>184</v>
      </c>
      <c r="D223" s="13" t="s">
        <v>117</v>
      </c>
      <c r="E223" s="83">
        <v>8275208</v>
      </c>
    </row>
    <row r="224" spans="1:5" ht="12.75">
      <c r="A224" s="3"/>
      <c r="B224" s="3"/>
      <c r="D224" s="13" t="s">
        <v>118</v>
      </c>
      <c r="E224" s="83"/>
    </row>
    <row r="225" spans="1:5" ht="12.75">
      <c r="A225" s="3"/>
      <c r="B225" s="3"/>
      <c r="D225" s="13" t="s">
        <v>119</v>
      </c>
      <c r="E225" s="83"/>
    </row>
    <row r="226" spans="1:5" ht="12.75">
      <c r="A226" s="3"/>
      <c r="B226" s="3"/>
      <c r="C226" s="33" t="s">
        <v>519</v>
      </c>
      <c r="D226" s="15" t="s">
        <v>520</v>
      </c>
      <c r="E226" s="83">
        <v>60928</v>
      </c>
    </row>
    <row r="227" spans="1:5" ht="12.75">
      <c r="A227" s="3"/>
      <c r="B227" s="3"/>
      <c r="C227" s="33"/>
      <c r="D227" s="47" t="s">
        <v>521</v>
      </c>
      <c r="E227" s="83"/>
    </row>
    <row r="228" spans="1:5" ht="12.75">
      <c r="A228" s="3"/>
      <c r="B228" s="3"/>
      <c r="C228" s="33" t="s">
        <v>197</v>
      </c>
      <c r="D228" s="16" t="s">
        <v>198</v>
      </c>
      <c r="E228" s="83">
        <v>100000</v>
      </c>
    </row>
    <row r="229" spans="1:5" ht="12.75">
      <c r="A229" s="3"/>
      <c r="B229" s="3"/>
      <c r="C229" s="33"/>
      <c r="D229" s="16" t="s">
        <v>284</v>
      </c>
      <c r="E229" s="83"/>
    </row>
    <row r="230" spans="1:5" ht="12.75">
      <c r="A230" s="3"/>
      <c r="B230" s="3"/>
      <c r="C230" s="33"/>
      <c r="D230" s="16" t="s">
        <v>199</v>
      </c>
      <c r="E230" s="83"/>
    </row>
    <row r="231" spans="1:5" ht="12.75">
      <c r="A231" s="3"/>
      <c r="B231" s="3"/>
      <c r="C231" s="33" t="s">
        <v>285</v>
      </c>
      <c r="D231" s="16" t="s">
        <v>296</v>
      </c>
      <c r="E231" s="83">
        <v>48000</v>
      </c>
    </row>
    <row r="232" spans="1:5" ht="12.75">
      <c r="A232" s="3"/>
      <c r="B232" s="3"/>
      <c r="C232" s="33"/>
      <c r="D232" s="16" t="s">
        <v>297</v>
      </c>
      <c r="E232" s="83"/>
    </row>
    <row r="233" spans="1:5" ht="12.75">
      <c r="A233" s="3"/>
      <c r="B233" s="3"/>
      <c r="C233" s="33"/>
      <c r="D233" s="16" t="s">
        <v>435</v>
      </c>
      <c r="E233" s="83"/>
    </row>
    <row r="234" spans="1:5" ht="12.75">
      <c r="A234" s="3"/>
      <c r="B234" s="3"/>
      <c r="C234" s="33"/>
      <c r="D234" s="16" t="s">
        <v>421</v>
      </c>
      <c r="E234" s="83"/>
    </row>
    <row r="235" spans="1:5" ht="12.75">
      <c r="A235" s="3"/>
      <c r="B235" s="3">
        <v>85503</v>
      </c>
      <c r="C235" s="33"/>
      <c r="D235" s="16" t="s">
        <v>400</v>
      </c>
      <c r="E235" s="83">
        <f>E236</f>
        <v>572</v>
      </c>
    </row>
    <row r="236" spans="1:5" ht="12.75">
      <c r="A236" s="3"/>
      <c r="B236" s="3"/>
      <c r="C236" s="34" t="s">
        <v>184</v>
      </c>
      <c r="D236" s="13" t="s">
        <v>117</v>
      </c>
      <c r="E236" s="83">
        <v>572</v>
      </c>
    </row>
    <row r="237" spans="1:5" ht="12.75">
      <c r="A237" s="3"/>
      <c r="B237" s="3"/>
      <c r="D237" s="13" t="s">
        <v>118</v>
      </c>
      <c r="E237" s="83"/>
    </row>
    <row r="238" spans="1:5" ht="12.75">
      <c r="A238" s="3"/>
      <c r="B238" s="3"/>
      <c r="D238" s="13" t="s">
        <v>119</v>
      </c>
      <c r="E238" s="83"/>
    </row>
    <row r="239" spans="1:5" s="71" customFormat="1" ht="12.75">
      <c r="A239" s="111"/>
      <c r="B239" s="111">
        <v>85513</v>
      </c>
      <c r="C239" s="110"/>
      <c r="D239" s="135" t="s">
        <v>425</v>
      </c>
      <c r="E239" s="81">
        <f>E244</f>
        <v>148000</v>
      </c>
    </row>
    <row r="240" spans="1:5" ht="12.75">
      <c r="A240" s="3"/>
      <c r="B240" s="3"/>
      <c r="C240" s="33"/>
      <c r="D240" s="16" t="s">
        <v>426</v>
      </c>
      <c r="E240" s="83"/>
    </row>
    <row r="241" spans="1:5" ht="12.75">
      <c r="A241" s="3"/>
      <c r="B241" s="3"/>
      <c r="C241" s="33"/>
      <c r="D241" s="16" t="s">
        <v>427</v>
      </c>
      <c r="E241" s="83"/>
    </row>
    <row r="242" spans="1:5" ht="12.75">
      <c r="A242" s="3"/>
      <c r="B242" s="3"/>
      <c r="C242" s="33"/>
      <c r="D242" s="16" t="s">
        <v>428</v>
      </c>
      <c r="E242" s="83"/>
    </row>
    <row r="243" spans="1:5" ht="12.75">
      <c r="A243" s="3"/>
      <c r="B243" s="3"/>
      <c r="C243" s="33"/>
      <c r="D243" s="16" t="s">
        <v>429</v>
      </c>
      <c r="E243" s="83"/>
    </row>
    <row r="244" spans="1:5" ht="12.75">
      <c r="A244" s="3"/>
      <c r="B244" s="3"/>
      <c r="C244" s="34" t="s">
        <v>184</v>
      </c>
      <c r="D244" s="13" t="s">
        <v>117</v>
      </c>
      <c r="E244" s="83">
        <v>148000</v>
      </c>
    </row>
    <row r="245" spans="1:5" ht="12.75">
      <c r="A245" s="3"/>
      <c r="B245" s="3"/>
      <c r="C245" s="33"/>
      <c r="D245" s="16" t="s">
        <v>118</v>
      </c>
      <c r="E245" s="83"/>
    </row>
    <row r="246" spans="1:5" ht="12.75">
      <c r="A246" s="3"/>
      <c r="B246" s="3"/>
      <c r="C246" s="33"/>
      <c r="D246" s="16" t="s">
        <v>119</v>
      </c>
      <c r="E246" s="83"/>
    </row>
    <row r="247" spans="1:5" s="71" customFormat="1" ht="12.75">
      <c r="A247" s="111"/>
      <c r="B247" s="111">
        <v>85516</v>
      </c>
      <c r="C247" s="110"/>
      <c r="D247" s="135" t="s">
        <v>446</v>
      </c>
      <c r="E247" s="81">
        <f>E248</f>
        <v>60000</v>
      </c>
    </row>
    <row r="248" spans="1:5" ht="12.75">
      <c r="A248" s="3"/>
      <c r="B248" s="3"/>
      <c r="C248" s="33" t="s">
        <v>322</v>
      </c>
      <c r="D248" s="16" t="s">
        <v>323</v>
      </c>
      <c r="E248" s="83">
        <v>60000</v>
      </c>
    </row>
    <row r="249" spans="1:5" ht="12.75">
      <c r="A249" s="3"/>
      <c r="B249" s="3"/>
      <c r="C249" s="33"/>
      <c r="D249" s="16" t="s">
        <v>324</v>
      </c>
      <c r="E249" s="83"/>
    </row>
    <row r="250" spans="1:5" ht="12.75">
      <c r="A250" s="21"/>
      <c r="B250" s="21"/>
      <c r="C250" s="38"/>
      <c r="D250" s="44" t="s">
        <v>325</v>
      </c>
      <c r="E250" s="84"/>
    </row>
    <row r="251" spans="1:5" ht="12.75">
      <c r="A251" s="3">
        <v>900</v>
      </c>
      <c r="B251" s="54"/>
      <c r="C251" s="53"/>
      <c r="D251" s="65" t="s">
        <v>286</v>
      </c>
      <c r="E251" s="131">
        <f>E274+E252+E259+E270+E277</f>
        <v>13087672</v>
      </c>
    </row>
    <row r="252" spans="1:5" s="71" customFormat="1" ht="12.75">
      <c r="A252" s="111"/>
      <c r="B252" s="111">
        <v>90002</v>
      </c>
      <c r="C252" s="110"/>
      <c r="D252" s="135" t="s">
        <v>362</v>
      </c>
      <c r="E252" s="81">
        <f>SUM(E253:E257)</f>
        <v>8410000</v>
      </c>
    </row>
    <row r="253" spans="1:5" ht="12.75">
      <c r="A253" s="3"/>
      <c r="B253" s="3"/>
      <c r="C253" s="42" t="s">
        <v>206</v>
      </c>
      <c r="D253" s="51" t="s">
        <v>255</v>
      </c>
      <c r="E253" s="83">
        <v>8400000</v>
      </c>
    </row>
    <row r="254" spans="1:5" ht="12.75">
      <c r="A254" s="3"/>
      <c r="B254" s="3"/>
      <c r="C254" s="33"/>
      <c r="D254" s="16" t="s">
        <v>256</v>
      </c>
      <c r="E254" s="83"/>
    </row>
    <row r="255" spans="1:5" ht="12.75">
      <c r="A255" s="3"/>
      <c r="B255" s="3"/>
      <c r="C255" s="33" t="s">
        <v>407</v>
      </c>
      <c r="D255" s="16" t="s">
        <v>408</v>
      </c>
      <c r="E255" s="83">
        <v>4000</v>
      </c>
    </row>
    <row r="256" spans="1:5" ht="12.75">
      <c r="A256" s="3"/>
      <c r="B256" s="3"/>
      <c r="C256" s="33"/>
      <c r="D256" s="16" t="s">
        <v>409</v>
      </c>
      <c r="E256" s="83"/>
    </row>
    <row r="257" spans="1:5" ht="12.75">
      <c r="A257" s="3"/>
      <c r="B257" s="3"/>
      <c r="C257" s="33" t="s">
        <v>176</v>
      </c>
      <c r="D257" s="15" t="s">
        <v>355</v>
      </c>
      <c r="E257" s="83">
        <v>6000</v>
      </c>
    </row>
    <row r="258" spans="1:5" ht="12.75">
      <c r="A258" s="3"/>
      <c r="B258" s="3"/>
      <c r="C258" s="33"/>
      <c r="D258" s="47" t="s">
        <v>354</v>
      </c>
      <c r="E258" s="83"/>
    </row>
    <row r="259" spans="1:5" s="71" customFormat="1" ht="12.75">
      <c r="A259" s="111"/>
      <c r="B259" s="111">
        <v>90004</v>
      </c>
      <c r="C259" s="110"/>
      <c r="D259" s="135" t="s">
        <v>94</v>
      </c>
      <c r="E259" s="81">
        <f>SUM(E260:E266)</f>
        <v>4461327</v>
      </c>
    </row>
    <row r="260" spans="1:5" ht="12.75">
      <c r="A260" s="3"/>
      <c r="B260" s="3"/>
      <c r="C260" s="33" t="s">
        <v>447</v>
      </c>
      <c r="D260" s="16" t="s">
        <v>448</v>
      </c>
      <c r="E260" s="83">
        <v>3936465</v>
      </c>
    </row>
    <row r="261" spans="1:5" ht="12.75">
      <c r="A261" s="3"/>
      <c r="B261" s="3"/>
      <c r="C261" s="33"/>
      <c r="D261" s="16" t="s">
        <v>449</v>
      </c>
      <c r="E261" s="83"/>
    </row>
    <row r="262" spans="1:5" ht="12.75">
      <c r="A262" s="3"/>
      <c r="B262" s="3"/>
      <c r="C262" s="33"/>
      <c r="D262" s="16" t="s">
        <v>450</v>
      </c>
      <c r="E262" s="83"/>
    </row>
    <row r="263" spans="1:5" ht="12.75">
      <c r="A263" s="3"/>
      <c r="B263" s="3"/>
      <c r="C263" s="33"/>
      <c r="D263" s="16" t="s">
        <v>451</v>
      </c>
      <c r="E263" s="83"/>
    </row>
    <row r="264" spans="1:5" ht="12.75">
      <c r="A264" s="3"/>
      <c r="B264" s="3"/>
      <c r="C264" s="33"/>
      <c r="D264" s="16" t="s">
        <v>230</v>
      </c>
      <c r="E264" s="83"/>
    </row>
    <row r="265" spans="1:5" ht="12.75">
      <c r="A265" s="3"/>
      <c r="B265" s="3"/>
      <c r="C265" s="33" t="s">
        <v>452</v>
      </c>
      <c r="D265" s="16" t="s">
        <v>448</v>
      </c>
      <c r="E265" s="83">
        <v>524862</v>
      </c>
    </row>
    <row r="266" spans="1:5" ht="12.75">
      <c r="A266" s="3"/>
      <c r="B266" s="3"/>
      <c r="C266" s="33"/>
      <c r="D266" s="16" t="s">
        <v>449</v>
      </c>
      <c r="E266" s="83"/>
    </row>
    <row r="267" spans="1:5" ht="12.75">
      <c r="A267" s="3"/>
      <c r="B267" s="3"/>
      <c r="C267" s="33"/>
      <c r="D267" s="16" t="s">
        <v>450</v>
      </c>
      <c r="E267" s="83"/>
    </row>
    <row r="268" spans="1:5" ht="12.75">
      <c r="A268" s="3"/>
      <c r="B268" s="3"/>
      <c r="C268" s="33"/>
      <c r="D268" s="16" t="s">
        <v>451</v>
      </c>
      <c r="E268" s="83"/>
    </row>
    <row r="269" spans="1:5" ht="12.75">
      <c r="A269" s="3"/>
      <c r="B269" s="3"/>
      <c r="C269" s="33"/>
      <c r="D269" s="16" t="s">
        <v>230</v>
      </c>
      <c r="E269" s="83"/>
    </row>
    <row r="270" spans="1:5" s="71" customFormat="1" ht="12.75">
      <c r="A270" s="111"/>
      <c r="B270" s="111">
        <v>90005</v>
      </c>
      <c r="C270" s="110"/>
      <c r="D270" s="135" t="s">
        <v>459</v>
      </c>
      <c r="E270" s="81">
        <f>SUM(E271:E271)</f>
        <v>35000</v>
      </c>
    </row>
    <row r="271" spans="1:5" ht="12.75">
      <c r="A271" s="3"/>
      <c r="B271" s="3"/>
      <c r="C271" s="33" t="s">
        <v>474</v>
      </c>
      <c r="D271" s="16" t="s">
        <v>475</v>
      </c>
      <c r="E271" s="83">
        <v>35000</v>
      </c>
    </row>
    <row r="272" spans="1:5" ht="12.75">
      <c r="A272" s="3"/>
      <c r="B272" s="3"/>
      <c r="C272" s="33"/>
      <c r="D272" s="16" t="s">
        <v>476</v>
      </c>
      <c r="E272" s="83"/>
    </row>
    <row r="273" spans="1:5" ht="12.75">
      <c r="A273" s="3"/>
      <c r="B273" s="3"/>
      <c r="C273" s="33"/>
      <c r="D273" s="16" t="s">
        <v>477</v>
      </c>
      <c r="E273" s="83"/>
    </row>
    <row r="274" spans="1:5" s="71" customFormat="1" ht="12.75">
      <c r="A274" s="111"/>
      <c r="B274" s="111">
        <v>90019</v>
      </c>
      <c r="C274" s="110"/>
      <c r="D274" s="135" t="s">
        <v>305</v>
      </c>
      <c r="E274" s="81">
        <f>SUM(E276:E276)</f>
        <v>50000</v>
      </c>
    </row>
    <row r="275" spans="1:5" ht="12.75">
      <c r="A275" s="3"/>
      <c r="B275" s="3"/>
      <c r="C275" s="33"/>
      <c r="D275" s="16" t="s">
        <v>306</v>
      </c>
      <c r="E275" s="83"/>
    </row>
    <row r="276" spans="1:5" ht="12.75">
      <c r="A276" s="3"/>
      <c r="B276" s="3"/>
      <c r="C276" s="33" t="s">
        <v>253</v>
      </c>
      <c r="D276" s="16" t="s">
        <v>254</v>
      </c>
      <c r="E276" s="83">
        <v>50000</v>
      </c>
    </row>
    <row r="277" spans="1:5" ht="12.75">
      <c r="A277" s="3"/>
      <c r="B277" s="3">
        <v>90095</v>
      </c>
      <c r="C277" s="33"/>
      <c r="D277" s="16" t="s">
        <v>502</v>
      </c>
      <c r="E277" s="83">
        <f>SUM(E278:E283)</f>
        <v>131345</v>
      </c>
    </row>
    <row r="278" spans="1:5" ht="12.75">
      <c r="A278" s="3"/>
      <c r="B278" s="3"/>
      <c r="C278" s="33" t="s">
        <v>571</v>
      </c>
      <c r="D278" s="16" t="s">
        <v>448</v>
      </c>
      <c r="E278" s="83">
        <v>25997</v>
      </c>
    </row>
    <row r="279" spans="1:5" ht="12.75">
      <c r="A279" s="3"/>
      <c r="B279" s="3"/>
      <c r="C279" s="33"/>
      <c r="D279" s="16" t="s">
        <v>449</v>
      </c>
      <c r="E279" s="83"/>
    </row>
    <row r="280" spans="1:5" ht="12.75">
      <c r="A280" s="3"/>
      <c r="B280" s="3"/>
      <c r="C280" s="33"/>
      <c r="D280" s="16" t="s">
        <v>450</v>
      </c>
      <c r="E280" s="83"/>
    </row>
    <row r="281" spans="1:5" ht="12.75">
      <c r="A281" s="3"/>
      <c r="B281" s="3"/>
      <c r="C281" s="33"/>
      <c r="D281" s="16" t="s">
        <v>451</v>
      </c>
      <c r="E281" s="83"/>
    </row>
    <row r="282" spans="1:5" ht="12.75">
      <c r="A282" s="3"/>
      <c r="B282" s="3"/>
      <c r="C282" s="33"/>
      <c r="D282" s="16" t="s">
        <v>230</v>
      </c>
      <c r="E282" s="83"/>
    </row>
    <row r="283" spans="1:5" ht="12.75">
      <c r="A283" s="3"/>
      <c r="B283" s="3"/>
      <c r="C283" s="33" t="s">
        <v>572</v>
      </c>
      <c r="D283" s="16" t="s">
        <v>475</v>
      </c>
      <c r="E283" s="83">
        <v>105348</v>
      </c>
    </row>
    <row r="284" spans="1:5" ht="12.75">
      <c r="A284" s="3"/>
      <c r="B284" s="3"/>
      <c r="C284" s="33"/>
      <c r="D284" s="16" t="s">
        <v>476</v>
      </c>
      <c r="E284" s="83"/>
    </row>
    <row r="285" spans="1:5" ht="12.75">
      <c r="A285" s="3"/>
      <c r="B285" s="3"/>
      <c r="C285" s="33"/>
      <c r="D285" s="16" t="s">
        <v>477</v>
      </c>
      <c r="E285" s="83"/>
    </row>
    <row r="286" spans="1:5" ht="12.75">
      <c r="A286" s="3"/>
      <c r="B286" s="3"/>
      <c r="C286" s="33"/>
      <c r="D286" s="16"/>
      <c r="E286" s="83"/>
    </row>
    <row r="287" spans="1:5" ht="12.75">
      <c r="A287" s="3"/>
      <c r="B287" s="3"/>
      <c r="C287" s="33"/>
      <c r="D287" s="16"/>
      <c r="E287" s="83"/>
    </row>
    <row r="288" spans="1:5" ht="12.75">
      <c r="A288" s="3"/>
      <c r="B288" s="3"/>
      <c r="C288" s="33"/>
      <c r="D288" s="16"/>
      <c r="E288" s="83"/>
    </row>
    <row r="289" spans="1:5" ht="12.75">
      <c r="A289" s="3"/>
      <c r="B289" s="3"/>
      <c r="C289" s="33"/>
      <c r="D289" s="16"/>
      <c r="E289" s="83"/>
    </row>
    <row r="290" spans="1:5" ht="12.75">
      <c r="A290" s="3"/>
      <c r="B290" s="3"/>
      <c r="C290" s="33"/>
      <c r="D290" s="16"/>
      <c r="E290" s="83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639"/>
  <sheetViews>
    <sheetView tabSelected="1" zoomScale="136" zoomScaleNormal="136" zoomScalePageLayoutView="0" workbookViewId="0" topLeftCell="A1">
      <selection activeCell="D638" sqref="D638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7"/>
      <c r="B2" s="28"/>
      <c r="C2" s="23"/>
      <c r="D2" s="18"/>
      <c r="E2" s="91" t="s">
        <v>247</v>
      </c>
    </row>
    <row r="3" spans="1:5" ht="12.75">
      <c r="A3" s="29"/>
      <c r="B3" s="20"/>
      <c r="C3" s="3"/>
      <c r="D3" s="15"/>
      <c r="E3" s="74" t="s">
        <v>582</v>
      </c>
    </row>
    <row r="4" spans="1:6" ht="12.75">
      <c r="A4" s="29"/>
      <c r="B4" s="20"/>
      <c r="C4" s="3"/>
      <c r="D4" s="14" t="s">
        <v>32</v>
      </c>
      <c r="E4" s="74" t="s">
        <v>157</v>
      </c>
      <c r="F4" s="19"/>
    </row>
    <row r="5" spans="1:5" ht="12.75">
      <c r="A5" s="29"/>
      <c r="B5" s="20"/>
      <c r="C5" s="3"/>
      <c r="D5" s="3" t="s">
        <v>363</v>
      </c>
      <c r="E5" s="75" t="s">
        <v>583</v>
      </c>
    </row>
    <row r="6" spans="1:4" ht="12.75">
      <c r="A6" s="29"/>
      <c r="B6" s="20"/>
      <c r="C6" s="3"/>
      <c r="D6" s="3"/>
    </row>
    <row r="7" spans="1:5" ht="12.75">
      <c r="A7" s="30" t="s">
        <v>33</v>
      </c>
      <c r="B7" s="31" t="s">
        <v>34</v>
      </c>
      <c r="C7" s="1"/>
      <c r="D7" s="1" t="s">
        <v>38</v>
      </c>
      <c r="E7" s="93" t="s">
        <v>539</v>
      </c>
    </row>
    <row r="8" spans="1:5" ht="12.75">
      <c r="A8" s="25" t="s">
        <v>66</v>
      </c>
      <c r="B8" s="32"/>
      <c r="C8" s="14"/>
      <c r="D8" s="26" t="s">
        <v>36</v>
      </c>
      <c r="E8" s="94">
        <f>SUM(E9)</f>
        <v>417120</v>
      </c>
    </row>
    <row r="9" spans="1:5" s="56" customFormat="1" ht="12.75">
      <c r="A9" s="112"/>
      <c r="B9" s="53" t="s">
        <v>67</v>
      </c>
      <c r="C9" s="54"/>
      <c r="D9" s="67" t="s">
        <v>37</v>
      </c>
      <c r="E9" s="96">
        <f>SUM(E10:E24)</f>
        <v>417120</v>
      </c>
    </row>
    <row r="10" spans="1:5" s="56" customFormat="1" ht="12.75">
      <c r="A10" s="112"/>
      <c r="B10" s="53"/>
      <c r="C10" s="3">
        <v>4170</v>
      </c>
      <c r="D10" s="15" t="s">
        <v>212</v>
      </c>
      <c r="E10" s="104">
        <v>1500</v>
      </c>
    </row>
    <row r="11" spans="1:5" s="56" customFormat="1" ht="12.75">
      <c r="A11" s="112"/>
      <c r="B11" s="53"/>
      <c r="C11" s="3">
        <v>4260</v>
      </c>
      <c r="D11" s="15" t="s">
        <v>50</v>
      </c>
      <c r="E11" s="104">
        <v>50000</v>
      </c>
    </row>
    <row r="12" spans="1:5" s="56" customFormat="1" ht="12.75">
      <c r="A12" s="112"/>
      <c r="B12" s="53"/>
      <c r="C12" s="3">
        <v>4270</v>
      </c>
      <c r="D12" s="15" t="s">
        <v>260</v>
      </c>
      <c r="E12" s="104">
        <v>108400</v>
      </c>
    </row>
    <row r="13" spans="1:5" ht="12.75">
      <c r="A13" s="24"/>
      <c r="B13" s="33"/>
      <c r="C13" s="3">
        <v>4300</v>
      </c>
      <c r="D13" s="20" t="s">
        <v>52</v>
      </c>
      <c r="E13" s="92">
        <v>111567</v>
      </c>
    </row>
    <row r="14" spans="1:5" ht="12.75">
      <c r="A14" s="33"/>
      <c r="B14" s="33"/>
      <c r="C14" s="3">
        <v>4390</v>
      </c>
      <c r="D14" s="16" t="s">
        <v>257</v>
      </c>
      <c r="E14" s="92">
        <v>48600</v>
      </c>
    </row>
    <row r="15" spans="1:4" ht="12.75">
      <c r="A15" s="33"/>
      <c r="B15" s="33"/>
      <c r="C15" s="3"/>
      <c r="D15" s="16" t="s">
        <v>258</v>
      </c>
    </row>
    <row r="16" spans="1:5" ht="12.75">
      <c r="A16" s="33"/>
      <c r="B16" s="33"/>
      <c r="C16" s="3">
        <v>4430</v>
      </c>
      <c r="D16" s="47" t="s">
        <v>195</v>
      </c>
      <c r="E16" s="92">
        <v>9000</v>
      </c>
    </row>
    <row r="17" spans="1:5" ht="12.75">
      <c r="A17" s="33"/>
      <c r="B17" s="33"/>
      <c r="C17" s="6">
        <v>4480</v>
      </c>
      <c r="D17" t="s">
        <v>65</v>
      </c>
      <c r="E17" s="92">
        <v>0</v>
      </c>
    </row>
    <row r="18" spans="1:5" ht="12.75">
      <c r="A18" s="33"/>
      <c r="B18" s="33"/>
      <c r="C18" s="3">
        <v>4500</v>
      </c>
      <c r="D18" s="47" t="s">
        <v>461</v>
      </c>
      <c r="E18" s="92">
        <v>53</v>
      </c>
    </row>
    <row r="19" spans="1:4" ht="12.75">
      <c r="A19" s="33"/>
      <c r="B19" s="33"/>
      <c r="C19" s="3"/>
      <c r="D19" s="47" t="s">
        <v>462</v>
      </c>
    </row>
    <row r="20" spans="1:5" ht="12" customHeight="1">
      <c r="A20" s="33"/>
      <c r="B20" s="33"/>
      <c r="C20" s="3">
        <v>4510</v>
      </c>
      <c r="D20" s="20" t="s">
        <v>221</v>
      </c>
      <c r="E20" s="92">
        <v>8000</v>
      </c>
    </row>
    <row r="21" spans="1:5" ht="12.75">
      <c r="A21" s="33"/>
      <c r="B21" s="33"/>
      <c r="C21" s="3">
        <v>4530</v>
      </c>
      <c r="D21" t="s">
        <v>242</v>
      </c>
      <c r="E21" s="92">
        <v>12000</v>
      </c>
    </row>
    <row r="22" spans="1:5" ht="12.75">
      <c r="A22" s="33"/>
      <c r="B22" s="33"/>
      <c r="C22" s="6">
        <v>4590</v>
      </c>
      <c r="D22" s="62" t="s">
        <v>288</v>
      </c>
      <c r="E22" s="92">
        <v>58000</v>
      </c>
    </row>
    <row r="23" spans="1:5" s="56" customFormat="1" ht="12.75">
      <c r="A23" s="33"/>
      <c r="B23" s="33"/>
      <c r="C23" s="6"/>
      <c r="D23" s="62" t="s">
        <v>261</v>
      </c>
      <c r="E23" s="92"/>
    </row>
    <row r="24" spans="1:5" s="56" customFormat="1" ht="12.75">
      <c r="A24" s="33"/>
      <c r="B24" s="33"/>
      <c r="C24" s="3">
        <v>4610</v>
      </c>
      <c r="D24" s="16" t="s">
        <v>263</v>
      </c>
      <c r="E24" s="92">
        <v>10000</v>
      </c>
    </row>
    <row r="25" spans="1:5" s="56" customFormat="1" ht="12.75">
      <c r="A25" s="69"/>
      <c r="B25" s="59" t="s">
        <v>498</v>
      </c>
      <c r="C25" s="54"/>
      <c r="D25" s="65" t="s">
        <v>499</v>
      </c>
      <c r="E25" s="96">
        <f>SUM(E26:E36)</f>
        <v>5488246.640000001</v>
      </c>
    </row>
    <row r="26" spans="1:5" ht="12.75">
      <c r="A26" s="34"/>
      <c r="B26" s="20"/>
      <c r="C26" s="3">
        <v>4210</v>
      </c>
      <c r="D26" s="15" t="s">
        <v>49</v>
      </c>
      <c r="E26" s="92">
        <v>1000</v>
      </c>
    </row>
    <row r="27" spans="1:5" ht="12.75">
      <c r="A27" s="34"/>
      <c r="B27" s="20"/>
      <c r="C27" s="3">
        <v>4260</v>
      </c>
      <c r="D27" s="15" t="s">
        <v>50</v>
      </c>
      <c r="E27" s="92">
        <v>1950000</v>
      </c>
    </row>
    <row r="28" spans="1:5" ht="12.75">
      <c r="A28" s="34"/>
      <c r="B28" s="20"/>
      <c r="C28" s="3">
        <v>4270</v>
      </c>
      <c r="D28" s="15" t="s">
        <v>260</v>
      </c>
      <c r="E28" s="92">
        <v>2479325.64</v>
      </c>
    </row>
    <row r="29" spans="1:5" ht="12.75">
      <c r="A29" s="34"/>
      <c r="B29" s="20"/>
      <c r="C29" s="3">
        <v>4300</v>
      </c>
      <c r="D29" s="15" t="s">
        <v>52</v>
      </c>
      <c r="E29" s="92">
        <v>995000</v>
      </c>
    </row>
    <row r="30" spans="1:5" ht="12.75">
      <c r="A30" s="34"/>
      <c r="B30" s="20"/>
      <c r="C30" s="3">
        <v>4390</v>
      </c>
      <c r="D30" s="16" t="s">
        <v>257</v>
      </c>
      <c r="E30" s="92">
        <v>36400</v>
      </c>
    </row>
    <row r="31" spans="1:4" ht="12.75">
      <c r="A31" s="34"/>
      <c r="B31" s="20"/>
      <c r="C31" s="3"/>
      <c r="D31" s="16" t="s">
        <v>258</v>
      </c>
    </row>
    <row r="32" spans="1:5" ht="12.75">
      <c r="A32" s="34"/>
      <c r="B32" s="20"/>
      <c r="C32" s="3">
        <v>4430</v>
      </c>
      <c r="D32" s="47" t="s">
        <v>195</v>
      </c>
      <c r="E32" s="92">
        <v>5000</v>
      </c>
    </row>
    <row r="33" spans="1:5" ht="12.75">
      <c r="A33" s="34"/>
      <c r="B33" s="20"/>
      <c r="C33" s="6">
        <v>4480</v>
      </c>
      <c r="D33" t="s">
        <v>65</v>
      </c>
      <c r="E33" s="92">
        <v>1466</v>
      </c>
    </row>
    <row r="34" spans="1:5" ht="12.75">
      <c r="A34" s="34"/>
      <c r="B34" s="20"/>
      <c r="C34" s="3">
        <v>4520</v>
      </c>
      <c r="D34" s="20" t="s">
        <v>436</v>
      </c>
      <c r="E34" s="92">
        <v>55</v>
      </c>
    </row>
    <row r="35" spans="1:4" ht="12.75">
      <c r="A35" s="34"/>
      <c r="B35" s="20"/>
      <c r="C35" s="3"/>
      <c r="D35" s="20" t="s">
        <v>230</v>
      </c>
    </row>
    <row r="36" spans="1:5" ht="12.75">
      <c r="A36" s="34"/>
      <c r="B36" s="20"/>
      <c r="C36" s="3">
        <v>4610</v>
      </c>
      <c r="D36" s="16" t="s">
        <v>263</v>
      </c>
      <c r="E36" s="92">
        <v>20000</v>
      </c>
    </row>
    <row r="37" spans="1:5" ht="12.75">
      <c r="A37" s="49" t="s">
        <v>136</v>
      </c>
      <c r="B37" s="39"/>
      <c r="C37" s="7"/>
      <c r="D37" s="5" t="s">
        <v>137</v>
      </c>
      <c r="E37" s="94">
        <f>E38</f>
        <v>144328</v>
      </c>
    </row>
    <row r="38" spans="1:5" ht="12.75">
      <c r="A38" s="29"/>
      <c r="B38" s="59" t="s">
        <v>189</v>
      </c>
      <c r="C38" s="57"/>
      <c r="D38" s="56" t="s">
        <v>190</v>
      </c>
      <c r="E38" s="96">
        <f>SUM(E39:E44)</f>
        <v>144328</v>
      </c>
    </row>
    <row r="39" spans="1:5" ht="12.75">
      <c r="A39" s="29"/>
      <c r="B39" s="20"/>
      <c r="C39" s="3">
        <v>3030</v>
      </c>
      <c r="D39" s="15" t="s">
        <v>59</v>
      </c>
      <c r="E39" s="92">
        <v>3000</v>
      </c>
    </row>
    <row r="40" spans="1:5" ht="12.75">
      <c r="A40" s="29"/>
      <c r="B40" s="20"/>
      <c r="C40" s="3">
        <v>4170</v>
      </c>
      <c r="D40" s="15" t="s">
        <v>212</v>
      </c>
      <c r="E40" s="92">
        <v>13000</v>
      </c>
    </row>
    <row r="41" spans="1:5" ht="12.75">
      <c r="A41" s="29"/>
      <c r="B41" s="20"/>
      <c r="C41" s="3">
        <v>4300</v>
      </c>
      <c r="D41" s="47" t="s">
        <v>52</v>
      </c>
      <c r="E41" s="92">
        <v>116328</v>
      </c>
    </row>
    <row r="42" spans="1:5" ht="12.75">
      <c r="A42" s="29"/>
      <c r="B42" s="20"/>
      <c r="C42" s="3">
        <v>4390</v>
      </c>
      <c r="D42" s="16" t="s">
        <v>257</v>
      </c>
      <c r="E42" s="92">
        <v>10000</v>
      </c>
    </row>
    <row r="43" spans="1:4" ht="12.75">
      <c r="A43" s="29"/>
      <c r="B43" s="20"/>
      <c r="C43" s="3"/>
      <c r="D43" s="16" t="s">
        <v>258</v>
      </c>
    </row>
    <row r="44" spans="1:5" ht="12.75">
      <c r="A44" s="20"/>
      <c r="B44" s="20"/>
      <c r="C44" s="3">
        <v>4430</v>
      </c>
      <c r="D44" s="47" t="s">
        <v>195</v>
      </c>
      <c r="E44" s="92">
        <v>2000</v>
      </c>
    </row>
    <row r="45" spans="1:4" ht="12.75">
      <c r="A45" s="20"/>
      <c r="B45" s="20"/>
      <c r="C45" s="3"/>
      <c r="D45" s="47"/>
    </row>
    <row r="46" spans="1:5" s="56" customFormat="1" ht="12.75">
      <c r="A46" s="59" t="s">
        <v>124</v>
      </c>
      <c r="B46" s="59"/>
      <c r="C46" s="54"/>
      <c r="D46" s="55" t="s">
        <v>125</v>
      </c>
      <c r="E46" s="96">
        <f>E47</f>
        <v>1610</v>
      </c>
    </row>
    <row r="47" spans="1:5" ht="12.75">
      <c r="A47" s="20"/>
      <c r="B47" s="20" t="s">
        <v>123</v>
      </c>
      <c r="C47" s="3"/>
      <c r="D47" s="47" t="s">
        <v>115</v>
      </c>
      <c r="E47" s="92">
        <f>SUM(E48:E49)</f>
        <v>1610</v>
      </c>
    </row>
    <row r="48" spans="1:5" ht="12.75">
      <c r="A48" s="20"/>
      <c r="B48" s="20"/>
      <c r="C48" s="3">
        <v>4580</v>
      </c>
      <c r="D48" s="47" t="s">
        <v>566</v>
      </c>
      <c r="E48" s="92">
        <v>2</v>
      </c>
    </row>
    <row r="49" spans="1:5" ht="12.75">
      <c r="A49" s="20"/>
      <c r="B49" s="20"/>
      <c r="C49" s="3">
        <v>8550</v>
      </c>
      <c r="D49" s="47" t="s">
        <v>115</v>
      </c>
      <c r="E49" s="92">
        <v>1608</v>
      </c>
    </row>
    <row r="50" spans="1:4" ht="12.75">
      <c r="A50" s="20"/>
      <c r="B50" s="20"/>
      <c r="C50" s="3"/>
      <c r="D50" s="47"/>
    </row>
    <row r="51" spans="1:5" ht="12.75">
      <c r="A51" s="25" t="s">
        <v>72</v>
      </c>
      <c r="B51" s="32"/>
      <c r="C51" s="14"/>
      <c r="D51" s="40" t="s">
        <v>40</v>
      </c>
      <c r="E51" s="96">
        <f>E52</f>
        <v>75165</v>
      </c>
    </row>
    <row r="52" spans="1:5" ht="12.75">
      <c r="A52" s="60"/>
      <c r="B52" s="53" t="s">
        <v>276</v>
      </c>
      <c r="C52" s="54"/>
      <c r="D52" s="67" t="s">
        <v>272</v>
      </c>
      <c r="E52" s="96">
        <f>SUM(E53:E55)</f>
        <v>75165</v>
      </c>
    </row>
    <row r="53" spans="1:5" ht="12.75">
      <c r="A53" s="34"/>
      <c r="B53" s="34"/>
      <c r="C53" s="6">
        <v>4260</v>
      </c>
      <c r="D53" t="s">
        <v>50</v>
      </c>
      <c r="E53" s="92">
        <v>70000</v>
      </c>
    </row>
    <row r="54" spans="1:5" ht="12.75">
      <c r="A54" s="34"/>
      <c r="B54" s="34"/>
      <c r="C54" s="3">
        <v>4300</v>
      </c>
      <c r="D54" s="20" t="s">
        <v>52</v>
      </c>
      <c r="E54" s="92">
        <v>5000</v>
      </c>
    </row>
    <row r="55" spans="1:5" ht="12.75">
      <c r="A55" s="34"/>
      <c r="B55" s="34"/>
      <c r="C55" s="3">
        <v>4520</v>
      </c>
      <c r="D55" s="20" t="s">
        <v>436</v>
      </c>
      <c r="E55" s="92">
        <v>165</v>
      </c>
    </row>
    <row r="56" spans="1:4" ht="12.75">
      <c r="A56" s="34"/>
      <c r="B56" s="34"/>
      <c r="C56" s="3"/>
      <c r="D56" s="20" t="s">
        <v>230</v>
      </c>
    </row>
    <row r="57" spans="1:4" ht="12.75">
      <c r="A57" s="34"/>
      <c r="B57" s="34"/>
      <c r="C57" s="3"/>
      <c r="D57" s="20"/>
    </row>
    <row r="58" spans="1:4" ht="12.75">
      <c r="A58" s="34"/>
      <c r="B58" s="34"/>
      <c r="C58" s="3"/>
      <c r="D58" s="20"/>
    </row>
    <row r="59" spans="1:4" ht="12.75">
      <c r="A59" s="34"/>
      <c r="B59" s="34"/>
      <c r="C59" s="3"/>
      <c r="D59" s="20"/>
    </row>
    <row r="60" spans="1:4" ht="12.75">
      <c r="A60" s="38"/>
      <c r="B60" s="38"/>
      <c r="C60" s="21"/>
      <c r="D60" s="122"/>
    </row>
    <row r="61" spans="1:5" s="2" customFormat="1" ht="12.75">
      <c r="A61" s="24"/>
      <c r="B61" s="33"/>
      <c r="C61" s="3"/>
      <c r="D61" s="15"/>
      <c r="E61" s="91" t="s">
        <v>247</v>
      </c>
    </row>
    <row r="62" spans="1:5" ht="12.75">
      <c r="A62" s="24"/>
      <c r="B62" s="33"/>
      <c r="C62" s="3"/>
      <c r="D62" s="15"/>
      <c r="E62" s="74" t="s">
        <v>582</v>
      </c>
    </row>
    <row r="63" spans="1:5" ht="12.75">
      <c r="A63" s="24"/>
      <c r="B63" s="33"/>
      <c r="C63" s="3"/>
      <c r="D63" s="14" t="s">
        <v>32</v>
      </c>
      <c r="E63" s="74" t="s">
        <v>157</v>
      </c>
    </row>
    <row r="64" spans="1:5" ht="12.75">
      <c r="A64" s="24"/>
      <c r="B64" s="33"/>
      <c r="C64" s="3"/>
      <c r="D64" s="3" t="s">
        <v>282</v>
      </c>
      <c r="E64" s="75" t="s">
        <v>583</v>
      </c>
    </row>
    <row r="65" spans="1:5" s="56" customFormat="1" ht="12.75">
      <c r="A65" s="30" t="s">
        <v>33</v>
      </c>
      <c r="B65" s="31" t="s">
        <v>34</v>
      </c>
      <c r="C65" s="1"/>
      <c r="D65" s="1" t="s">
        <v>35</v>
      </c>
      <c r="E65" s="93" t="s">
        <v>539</v>
      </c>
    </row>
    <row r="66" spans="1:5" ht="12.75">
      <c r="A66" s="25" t="s">
        <v>68</v>
      </c>
      <c r="B66" s="32"/>
      <c r="C66" s="14"/>
      <c r="D66" s="40" t="s">
        <v>73</v>
      </c>
      <c r="E66" s="94">
        <f>E67+E71+E74+E76</f>
        <v>13035616</v>
      </c>
    </row>
    <row r="67" spans="1:5" ht="12.75">
      <c r="A67" s="25"/>
      <c r="B67" s="32" t="s">
        <v>543</v>
      </c>
      <c r="C67" s="14"/>
      <c r="D67" s="40" t="s">
        <v>544</v>
      </c>
      <c r="E67" s="94">
        <f>E68</f>
        <v>126800</v>
      </c>
    </row>
    <row r="68" spans="1:5" s="71" customFormat="1" ht="12.75">
      <c r="A68" s="121"/>
      <c r="B68" s="110"/>
      <c r="C68" s="111">
        <v>6300</v>
      </c>
      <c r="D68" s="15" t="s">
        <v>545</v>
      </c>
      <c r="E68" s="104">
        <v>126800</v>
      </c>
    </row>
    <row r="69" spans="1:5" s="71" customFormat="1" ht="12.75">
      <c r="A69" s="121"/>
      <c r="B69" s="110"/>
      <c r="C69" s="111"/>
      <c r="D69" s="15" t="s">
        <v>546</v>
      </c>
      <c r="E69" s="104"/>
    </row>
    <row r="70" spans="1:5" s="71" customFormat="1" ht="12.75">
      <c r="A70" s="121"/>
      <c r="B70" s="110"/>
      <c r="C70" s="111"/>
      <c r="D70" s="15" t="s">
        <v>547</v>
      </c>
      <c r="E70" s="104"/>
    </row>
    <row r="71" spans="1:5" ht="12.75">
      <c r="A71" s="41"/>
      <c r="B71" s="53" t="s">
        <v>84</v>
      </c>
      <c r="C71" s="54"/>
      <c r="D71" s="67" t="s">
        <v>41</v>
      </c>
      <c r="E71" s="96">
        <f>SUM(E72:E73)</f>
        <v>3808816</v>
      </c>
    </row>
    <row r="72" spans="1:5" ht="12.75">
      <c r="A72" s="41"/>
      <c r="B72" s="53"/>
      <c r="C72" s="3">
        <v>4270</v>
      </c>
      <c r="D72" s="15" t="s">
        <v>260</v>
      </c>
      <c r="E72" s="104">
        <v>134305</v>
      </c>
    </row>
    <row r="73" spans="1:5" ht="12.75">
      <c r="A73" s="41"/>
      <c r="B73" s="42"/>
      <c r="C73" s="50">
        <v>6050</v>
      </c>
      <c r="D73" s="12" t="s">
        <v>233</v>
      </c>
      <c r="E73" s="95">
        <v>3674511</v>
      </c>
    </row>
    <row r="74" spans="1:5" ht="12.75">
      <c r="A74" s="41"/>
      <c r="B74" s="53" t="s">
        <v>134</v>
      </c>
      <c r="C74" s="54"/>
      <c r="D74" s="67" t="s">
        <v>333</v>
      </c>
      <c r="E74" s="96">
        <f>E75</f>
        <v>2100000</v>
      </c>
    </row>
    <row r="75" spans="1:5" ht="12.75">
      <c r="A75" s="41"/>
      <c r="B75" s="42"/>
      <c r="C75" s="50">
        <v>6050</v>
      </c>
      <c r="D75" s="12" t="s">
        <v>233</v>
      </c>
      <c r="E75" s="95">
        <v>2100000</v>
      </c>
    </row>
    <row r="76" spans="1:5" ht="12.75">
      <c r="A76" s="41"/>
      <c r="B76" s="53" t="s">
        <v>518</v>
      </c>
      <c r="C76" s="54"/>
      <c r="D76" s="56" t="s">
        <v>1</v>
      </c>
      <c r="E76" s="96">
        <f>SUM(E77:E78)</f>
        <v>7000000</v>
      </c>
    </row>
    <row r="77" spans="1:5" ht="12.75">
      <c r="A77" s="41"/>
      <c r="B77" s="42"/>
      <c r="C77" s="50">
        <v>6050</v>
      </c>
      <c r="D77" s="12" t="s">
        <v>233</v>
      </c>
      <c r="E77" s="95">
        <v>700000</v>
      </c>
    </row>
    <row r="78" spans="1:5" ht="12.75">
      <c r="A78" s="41"/>
      <c r="B78" s="42"/>
      <c r="C78" s="50">
        <v>6370</v>
      </c>
      <c r="D78" s="137" t="s">
        <v>548</v>
      </c>
      <c r="E78" s="95">
        <v>6300000</v>
      </c>
    </row>
    <row r="79" spans="1:5" ht="12.75">
      <c r="A79" s="41"/>
      <c r="B79" s="42"/>
      <c r="C79" s="50"/>
      <c r="D79" s="70" t="s">
        <v>549</v>
      </c>
      <c r="E79" s="95"/>
    </row>
    <row r="80" spans="1:5" ht="12.75">
      <c r="A80" s="41"/>
      <c r="B80" s="42"/>
      <c r="C80" s="50"/>
      <c r="D80" s="70" t="s">
        <v>550</v>
      </c>
      <c r="E80" s="95"/>
    </row>
    <row r="81" spans="1:5" ht="12.75">
      <c r="A81" s="41"/>
      <c r="B81" s="42"/>
      <c r="C81" s="50"/>
      <c r="D81" s="70"/>
      <c r="E81" s="95"/>
    </row>
    <row r="82" spans="1:5" ht="12.75">
      <c r="A82" s="25" t="s">
        <v>66</v>
      </c>
      <c r="B82" s="32"/>
      <c r="C82" s="14"/>
      <c r="D82" s="26" t="s">
        <v>36</v>
      </c>
      <c r="E82" s="96">
        <f>E86+E83</f>
        <v>9882000</v>
      </c>
    </row>
    <row r="83" spans="1:5" ht="12.75">
      <c r="A83" s="32"/>
      <c r="B83" s="53" t="s">
        <v>67</v>
      </c>
      <c r="C83" s="54"/>
      <c r="D83" s="67" t="s">
        <v>37</v>
      </c>
      <c r="E83" s="96">
        <f>E84</f>
        <v>2000</v>
      </c>
    </row>
    <row r="84" spans="1:5" ht="12.75">
      <c r="A84" s="32"/>
      <c r="B84" s="32"/>
      <c r="C84" s="6">
        <v>4590</v>
      </c>
      <c r="D84" s="62" t="s">
        <v>288</v>
      </c>
      <c r="E84" s="104">
        <v>2000</v>
      </c>
    </row>
    <row r="85" spans="1:5" ht="12.75">
      <c r="A85" s="32"/>
      <c r="B85" s="32"/>
      <c r="D85" s="62" t="s">
        <v>261</v>
      </c>
      <c r="E85" s="96"/>
    </row>
    <row r="86" spans="1:5" ht="12.75">
      <c r="A86" s="42"/>
      <c r="B86" s="20" t="s">
        <v>498</v>
      </c>
      <c r="C86" s="3"/>
      <c r="D86" s="16" t="s">
        <v>499</v>
      </c>
      <c r="E86" s="96">
        <f>SUM(E87:E88)</f>
        <v>9880000</v>
      </c>
    </row>
    <row r="87" spans="1:5" ht="12.75">
      <c r="A87" s="42"/>
      <c r="B87" s="53"/>
      <c r="C87" s="50">
        <v>6050</v>
      </c>
      <c r="D87" s="12" t="s">
        <v>233</v>
      </c>
      <c r="E87" s="95">
        <v>5080400</v>
      </c>
    </row>
    <row r="88" spans="1:5" ht="12.75">
      <c r="A88" s="42"/>
      <c r="B88" s="53"/>
      <c r="C88" s="50">
        <v>6370</v>
      </c>
      <c r="D88" s="137" t="s">
        <v>548</v>
      </c>
      <c r="E88" s="95">
        <v>4799600</v>
      </c>
    </row>
    <row r="89" spans="1:5" ht="12.75">
      <c r="A89" s="42"/>
      <c r="B89" s="53"/>
      <c r="C89" s="50"/>
      <c r="D89" s="70" t="s">
        <v>549</v>
      </c>
      <c r="E89" s="95"/>
    </row>
    <row r="90" spans="1:5" ht="12.75">
      <c r="A90" s="42"/>
      <c r="B90" s="53"/>
      <c r="C90" s="50"/>
      <c r="D90" s="70" t="s">
        <v>550</v>
      </c>
      <c r="E90" s="95"/>
    </row>
    <row r="91" spans="1:5" ht="12.75">
      <c r="A91" s="42"/>
      <c r="B91" s="42"/>
      <c r="C91" s="50"/>
      <c r="D91" s="12"/>
      <c r="E91" s="95"/>
    </row>
    <row r="92" spans="1:5" ht="12.75">
      <c r="A92" s="59" t="s">
        <v>70</v>
      </c>
      <c r="B92" s="53"/>
      <c r="C92" s="54"/>
      <c r="D92" s="55" t="s">
        <v>248</v>
      </c>
      <c r="E92" s="96">
        <f>E97+E93+E101</f>
        <v>5257409</v>
      </c>
    </row>
    <row r="93" spans="1:5" s="71" customFormat="1" ht="12.75">
      <c r="A93" s="128"/>
      <c r="B93" s="53" t="s">
        <v>93</v>
      </c>
      <c r="C93" s="54"/>
      <c r="D93" s="55" t="s">
        <v>94</v>
      </c>
      <c r="E93" s="96">
        <f>SUM(E94:E96)</f>
        <v>5147409</v>
      </c>
    </row>
    <row r="94" spans="1:5" s="71" customFormat="1" ht="12.75">
      <c r="A94" s="128"/>
      <c r="B94" s="53"/>
      <c r="C94" s="3">
        <v>4300</v>
      </c>
      <c r="D94" s="20" t="s">
        <v>52</v>
      </c>
      <c r="E94" s="104">
        <v>1000</v>
      </c>
    </row>
    <row r="95" spans="1:5" s="71" customFormat="1" ht="12.75">
      <c r="A95" s="128"/>
      <c r="B95" s="110"/>
      <c r="C95" s="111">
        <v>6057</v>
      </c>
      <c r="D95" s="12" t="s">
        <v>233</v>
      </c>
      <c r="E95" s="104">
        <v>3633709</v>
      </c>
    </row>
    <row r="96" spans="1:5" s="71" customFormat="1" ht="12.75">
      <c r="A96" s="128"/>
      <c r="B96" s="110"/>
      <c r="C96" s="111">
        <v>6059</v>
      </c>
      <c r="D96" s="12" t="s">
        <v>233</v>
      </c>
      <c r="E96" s="104">
        <v>1512700</v>
      </c>
    </row>
    <row r="97" spans="1:5" ht="12.75">
      <c r="A97" s="59"/>
      <c r="B97" s="53" t="s">
        <v>98</v>
      </c>
      <c r="C97" s="54"/>
      <c r="D97" s="67" t="s">
        <v>99</v>
      </c>
      <c r="E97" s="96">
        <f>E98</f>
        <v>100000</v>
      </c>
    </row>
    <row r="98" spans="1:5" ht="12.75">
      <c r="A98" s="59"/>
      <c r="B98" s="53"/>
      <c r="C98" s="3">
        <v>6010</v>
      </c>
      <c r="D98" s="47" t="s">
        <v>332</v>
      </c>
      <c r="E98" s="104">
        <v>100000</v>
      </c>
    </row>
    <row r="99" spans="1:5" ht="12.75">
      <c r="A99" s="59"/>
      <c r="B99" s="53"/>
      <c r="C99" s="3"/>
      <c r="D99" s="47" t="s">
        <v>334</v>
      </c>
      <c r="E99" s="104"/>
    </row>
    <row r="100" spans="1:5" ht="12.75">
      <c r="A100" s="59"/>
      <c r="B100" s="53"/>
      <c r="C100" s="3"/>
      <c r="D100" s="47" t="s">
        <v>338</v>
      </c>
      <c r="E100" s="104"/>
    </row>
    <row r="101" spans="1:5" s="56" customFormat="1" ht="12.75">
      <c r="A101" s="59"/>
      <c r="B101" s="53" t="s">
        <v>264</v>
      </c>
      <c r="C101" s="54"/>
      <c r="D101" s="55" t="s">
        <v>502</v>
      </c>
      <c r="E101" s="96">
        <f>E102</f>
        <v>10000</v>
      </c>
    </row>
    <row r="102" spans="1:5" ht="12.75">
      <c r="A102" s="59"/>
      <c r="B102" s="53"/>
      <c r="C102" s="50">
        <v>6050</v>
      </c>
      <c r="D102" s="12" t="s">
        <v>233</v>
      </c>
      <c r="E102" s="104">
        <v>10000</v>
      </c>
    </row>
    <row r="103" spans="1:5" ht="12.75">
      <c r="A103" s="32"/>
      <c r="B103" s="32"/>
      <c r="C103" s="50"/>
      <c r="D103" s="12"/>
      <c r="E103" s="97"/>
    </row>
    <row r="104" spans="1:5" ht="12.75">
      <c r="A104" s="7">
        <v>926</v>
      </c>
      <c r="B104" s="7"/>
      <c r="C104" s="7"/>
      <c r="D104" s="5" t="s">
        <v>313</v>
      </c>
      <c r="E104" s="87">
        <f>E109+E105</f>
        <v>35000</v>
      </c>
    </row>
    <row r="105" spans="1:5" ht="12.75">
      <c r="A105" s="72"/>
      <c r="B105" s="57">
        <v>92601</v>
      </c>
      <c r="C105" s="57"/>
      <c r="D105" s="56" t="s">
        <v>272</v>
      </c>
      <c r="E105" s="88">
        <f>SUM(E106:E107)</f>
        <v>35000</v>
      </c>
    </row>
    <row r="106" spans="1:5" ht="12.75">
      <c r="A106" s="7"/>
      <c r="B106" s="7"/>
      <c r="C106" s="72">
        <v>6050</v>
      </c>
      <c r="D106" s="12" t="s">
        <v>233</v>
      </c>
      <c r="E106" s="106">
        <v>35000</v>
      </c>
    </row>
    <row r="107" spans="1:5" ht="12.75">
      <c r="A107" s="32"/>
      <c r="B107" s="32"/>
      <c r="C107" s="3"/>
      <c r="D107" s="20"/>
      <c r="E107" s="97"/>
    </row>
    <row r="108" spans="1:5" ht="12.75">
      <c r="A108" s="32"/>
      <c r="B108" s="32"/>
      <c r="C108" s="50"/>
      <c r="D108" s="12"/>
      <c r="E108" s="97"/>
    </row>
    <row r="109" spans="1:5" ht="12.75">
      <c r="A109" s="32"/>
      <c r="B109" s="32"/>
      <c r="C109" s="50"/>
      <c r="D109" s="12"/>
      <c r="E109" s="97"/>
    </row>
    <row r="110" spans="1:4" ht="12.75">
      <c r="A110" s="20"/>
      <c r="B110" s="20"/>
      <c r="C110" s="3"/>
      <c r="D110" s="16"/>
    </row>
    <row r="111" spans="1:10" ht="12.75">
      <c r="A111" s="35"/>
      <c r="B111" s="36"/>
      <c r="C111" s="23"/>
      <c r="D111" s="17" t="s">
        <v>32</v>
      </c>
      <c r="E111" s="91" t="s">
        <v>247</v>
      </c>
      <c r="F111" s="3"/>
      <c r="G111" s="3"/>
      <c r="H111" s="3"/>
      <c r="I111" s="15"/>
      <c r="J111" s="10"/>
    </row>
    <row r="112" spans="1:10" ht="12.75">
      <c r="A112" s="24"/>
      <c r="B112" s="33"/>
      <c r="C112" s="3"/>
      <c r="D112" s="15" t="s">
        <v>42</v>
      </c>
      <c r="E112" s="74" t="s">
        <v>582</v>
      </c>
      <c r="F112" s="3"/>
      <c r="G112" s="3"/>
      <c r="H112" s="3"/>
      <c r="I112" s="15"/>
      <c r="J112" s="10"/>
    </row>
    <row r="113" spans="1:10" ht="12.75">
      <c r="A113" s="24"/>
      <c r="B113" s="33"/>
      <c r="C113" s="3"/>
      <c r="D113" s="15"/>
      <c r="E113" s="74" t="s">
        <v>157</v>
      </c>
      <c r="F113" s="3"/>
      <c r="G113" s="3"/>
      <c r="H113" s="3"/>
      <c r="I113" s="15"/>
      <c r="J113" s="10"/>
    </row>
    <row r="114" spans="1:10" ht="12.75">
      <c r="A114" s="24"/>
      <c r="B114" s="33"/>
      <c r="C114" s="3"/>
      <c r="D114" s="15"/>
      <c r="E114" s="75" t="s">
        <v>583</v>
      </c>
      <c r="F114" s="3"/>
      <c r="G114" s="3"/>
      <c r="H114" s="3"/>
      <c r="I114" s="15"/>
      <c r="J114" s="10"/>
    </row>
    <row r="115" spans="1:10" ht="12.75">
      <c r="A115" s="30" t="s">
        <v>33</v>
      </c>
      <c r="B115" s="31" t="s">
        <v>34</v>
      </c>
      <c r="C115" s="1"/>
      <c r="D115" s="1" t="s">
        <v>35</v>
      </c>
      <c r="E115" s="93" t="s">
        <v>539</v>
      </c>
      <c r="F115" s="3"/>
      <c r="G115" s="3"/>
      <c r="H115" s="3"/>
      <c r="I115" s="3"/>
      <c r="J115" s="11"/>
    </row>
    <row r="116" spans="1:10" ht="12.75">
      <c r="A116" s="25" t="s">
        <v>69</v>
      </c>
      <c r="B116" s="32"/>
      <c r="C116" s="14"/>
      <c r="D116" s="40" t="s">
        <v>81</v>
      </c>
      <c r="E116" s="94">
        <f>SUM(+E117+E125+E183+E147+E157+E163+E175)</f>
        <v>12540946</v>
      </c>
      <c r="F116" s="15"/>
      <c r="G116" s="15"/>
      <c r="H116" s="15"/>
      <c r="I116" s="15"/>
      <c r="J116" s="10"/>
    </row>
    <row r="117" spans="1:10" ht="12.75">
      <c r="A117" s="24"/>
      <c r="B117" s="53" t="s">
        <v>74</v>
      </c>
      <c r="C117" s="54"/>
      <c r="D117" s="67" t="s">
        <v>241</v>
      </c>
      <c r="E117" s="96">
        <f>SUM(E118:E124)</f>
        <v>545000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3">
        <v>3030</v>
      </c>
      <c r="D118" s="15" t="s">
        <v>59</v>
      </c>
      <c r="E118" s="92">
        <v>520000</v>
      </c>
      <c r="F118" s="15"/>
      <c r="G118" s="15"/>
      <c r="H118" s="15"/>
      <c r="I118" s="15"/>
      <c r="J118" s="10"/>
    </row>
    <row r="119" spans="1:10" ht="12.75">
      <c r="A119" s="24"/>
      <c r="B119" s="33"/>
      <c r="C119" s="3">
        <v>4210</v>
      </c>
      <c r="D119" s="15" t="s">
        <v>49</v>
      </c>
      <c r="E119" s="92">
        <v>4220</v>
      </c>
      <c r="F119" s="15"/>
      <c r="G119" s="15"/>
      <c r="H119" s="15"/>
      <c r="I119" s="15"/>
      <c r="J119" s="10"/>
    </row>
    <row r="120" spans="1:10" ht="12.75">
      <c r="A120" s="24"/>
      <c r="B120" s="33"/>
      <c r="C120" s="3">
        <v>4220</v>
      </c>
      <c r="D120" s="47" t="s">
        <v>58</v>
      </c>
      <c r="E120" s="92">
        <v>1000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4270</v>
      </c>
      <c r="D121" t="s">
        <v>51</v>
      </c>
      <c r="E121" s="92">
        <v>2000</v>
      </c>
      <c r="F121" s="15"/>
      <c r="G121" s="15"/>
      <c r="H121" s="15"/>
      <c r="I121" s="15"/>
      <c r="J121" s="10"/>
    </row>
    <row r="122" spans="1:10" ht="12.75">
      <c r="A122" s="24"/>
      <c r="B122" s="33"/>
      <c r="C122" s="3">
        <v>4300</v>
      </c>
      <c r="D122" s="15" t="s">
        <v>52</v>
      </c>
      <c r="E122" s="92">
        <v>16000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4360</v>
      </c>
      <c r="D123" t="s">
        <v>298</v>
      </c>
      <c r="E123" s="92">
        <v>1000</v>
      </c>
      <c r="F123" s="15"/>
      <c r="G123" s="15"/>
      <c r="H123" s="15"/>
      <c r="I123" s="15"/>
      <c r="J123" s="10"/>
    </row>
    <row r="124" spans="1:10" ht="12.75">
      <c r="A124" s="24"/>
      <c r="B124" s="33"/>
      <c r="C124" s="3">
        <v>4610</v>
      </c>
      <c r="D124" s="16" t="s">
        <v>263</v>
      </c>
      <c r="E124" s="92">
        <v>780</v>
      </c>
      <c r="F124" s="15"/>
      <c r="G124" s="15"/>
      <c r="H124" s="15"/>
      <c r="I124" s="15"/>
      <c r="J124" s="10"/>
    </row>
    <row r="125" spans="1:10" ht="12.75">
      <c r="A125" s="24"/>
      <c r="B125" s="53" t="s">
        <v>75</v>
      </c>
      <c r="C125" s="54"/>
      <c r="D125" s="67" t="s">
        <v>76</v>
      </c>
      <c r="E125" s="96">
        <f>SUM(E126:E146)</f>
        <v>11253439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3020</v>
      </c>
      <c r="D126" t="s">
        <v>396</v>
      </c>
      <c r="E126" s="92">
        <v>137000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6">
        <v>4010</v>
      </c>
      <c r="D127" t="s">
        <v>44</v>
      </c>
      <c r="E127" s="92">
        <v>7422600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4040</v>
      </c>
      <c r="D128" t="s">
        <v>45</v>
      </c>
      <c r="E128" s="92">
        <v>526000</v>
      </c>
      <c r="F128" s="15"/>
      <c r="G128" s="15"/>
      <c r="H128" s="15"/>
      <c r="I128" s="15"/>
      <c r="J128" s="10"/>
    </row>
    <row r="129" spans="1:10" ht="12.75">
      <c r="A129" s="24"/>
      <c r="B129" s="33"/>
      <c r="C129" s="6">
        <v>4110</v>
      </c>
      <c r="D129" t="s">
        <v>46</v>
      </c>
      <c r="E129" s="92">
        <v>1276394</v>
      </c>
      <c r="F129" s="15"/>
      <c r="G129" s="15"/>
      <c r="H129" s="15"/>
      <c r="I129" s="15"/>
      <c r="J129" s="10"/>
    </row>
    <row r="130" spans="1:10" ht="12.75">
      <c r="A130" s="24"/>
      <c r="B130" s="33"/>
      <c r="C130" s="6">
        <v>4120</v>
      </c>
      <c r="D130" t="s">
        <v>457</v>
      </c>
      <c r="E130" s="92">
        <v>176497</v>
      </c>
      <c r="F130" s="15"/>
      <c r="G130" s="15"/>
      <c r="H130" s="15"/>
      <c r="I130" s="15"/>
      <c r="J130" s="10"/>
    </row>
    <row r="131" spans="1:10" ht="12.75">
      <c r="A131" s="24"/>
      <c r="B131" s="33"/>
      <c r="C131" s="3">
        <v>4170</v>
      </c>
      <c r="D131" s="15" t="s">
        <v>212</v>
      </c>
      <c r="E131" s="92">
        <v>119000</v>
      </c>
      <c r="F131" s="15"/>
      <c r="G131" s="15"/>
      <c r="H131" s="15"/>
      <c r="I131" s="15"/>
      <c r="J131" s="10"/>
    </row>
    <row r="132" spans="1:10" ht="12.75">
      <c r="A132" s="24"/>
      <c r="B132" s="33"/>
      <c r="C132" s="6">
        <v>4210</v>
      </c>
      <c r="D132" t="s">
        <v>49</v>
      </c>
      <c r="E132" s="92">
        <v>120000</v>
      </c>
      <c r="F132" s="15"/>
      <c r="G132" s="15"/>
      <c r="H132" s="15"/>
      <c r="I132" s="15"/>
      <c r="J132" s="10"/>
    </row>
    <row r="133" spans="1:10" ht="12.75">
      <c r="A133" s="24"/>
      <c r="B133" s="33"/>
      <c r="C133" s="3">
        <v>4220</v>
      </c>
      <c r="D133" s="47" t="s">
        <v>58</v>
      </c>
      <c r="E133" s="92">
        <v>10000</v>
      </c>
      <c r="F133" s="15"/>
      <c r="G133" s="15"/>
      <c r="H133" s="15"/>
      <c r="I133" s="15"/>
      <c r="J133" s="10"/>
    </row>
    <row r="134" spans="1:10" ht="12.75">
      <c r="A134" s="24"/>
      <c r="B134" s="33"/>
      <c r="C134" s="6">
        <v>4260</v>
      </c>
      <c r="D134" t="s">
        <v>50</v>
      </c>
      <c r="E134" s="92">
        <v>450000</v>
      </c>
      <c r="F134" s="15"/>
      <c r="G134" s="15"/>
      <c r="H134" s="15"/>
      <c r="I134" s="15"/>
      <c r="J134" s="10"/>
    </row>
    <row r="135" spans="1:10" ht="12.75">
      <c r="A135" s="29"/>
      <c r="B135" s="20"/>
      <c r="C135" s="6">
        <v>4270</v>
      </c>
      <c r="D135" t="s">
        <v>51</v>
      </c>
      <c r="E135" s="92">
        <v>60000</v>
      </c>
      <c r="F135" s="15"/>
      <c r="G135" s="15"/>
      <c r="H135" s="15"/>
      <c r="I135" s="15"/>
      <c r="J135" s="10"/>
    </row>
    <row r="136" spans="1:5" ht="12.75">
      <c r="A136" s="29"/>
      <c r="B136" s="20"/>
      <c r="C136" s="6">
        <v>4280</v>
      </c>
      <c r="D136" t="s">
        <v>234</v>
      </c>
      <c r="E136" s="92">
        <v>7000</v>
      </c>
    </row>
    <row r="137" spans="1:5" ht="12.75">
      <c r="A137" s="29"/>
      <c r="B137" s="33"/>
      <c r="C137" s="6">
        <v>4300</v>
      </c>
      <c r="D137" t="s">
        <v>52</v>
      </c>
      <c r="E137" s="92">
        <v>433000</v>
      </c>
    </row>
    <row r="138" spans="1:5" ht="12.75">
      <c r="A138" s="20"/>
      <c r="B138" s="33"/>
      <c r="C138" s="6">
        <v>4360</v>
      </c>
      <c r="D138" t="s">
        <v>298</v>
      </c>
      <c r="E138" s="92">
        <v>72000</v>
      </c>
    </row>
    <row r="139" spans="1:5" ht="12.75">
      <c r="A139" s="33"/>
      <c r="B139" s="33"/>
      <c r="C139" s="6">
        <v>4410</v>
      </c>
      <c r="D139" t="s">
        <v>53</v>
      </c>
      <c r="E139" s="92">
        <v>30000</v>
      </c>
    </row>
    <row r="140" spans="1:5" ht="12.75">
      <c r="A140" s="33"/>
      <c r="B140" s="33"/>
      <c r="C140" s="6">
        <v>4420</v>
      </c>
      <c r="D140" t="s">
        <v>77</v>
      </c>
      <c r="E140" s="92">
        <v>5000</v>
      </c>
    </row>
    <row r="141" spans="1:5" ht="12.75">
      <c r="A141" s="24"/>
      <c r="B141" s="33"/>
      <c r="C141" s="6">
        <v>4430</v>
      </c>
      <c r="D141" t="s">
        <v>54</v>
      </c>
      <c r="E141" s="92">
        <v>90000</v>
      </c>
    </row>
    <row r="142" spans="1:5" ht="12.75">
      <c r="A142" s="24"/>
      <c r="B142" s="33"/>
      <c r="C142" s="6">
        <v>4440</v>
      </c>
      <c r="D142" t="s">
        <v>78</v>
      </c>
      <c r="E142" s="92">
        <v>172117</v>
      </c>
    </row>
    <row r="143" spans="1:5" ht="12.75">
      <c r="A143" s="24"/>
      <c r="B143" s="33"/>
      <c r="C143" s="6">
        <v>4530</v>
      </c>
      <c r="D143" t="s">
        <v>242</v>
      </c>
      <c r="E143" s="92">
        <v>3000</v>
      </c>
    </row>
    <row r="144" spans="1:5" ht="12.75">
      <c r="A144" s="24"/>
      <c r="B144" s="33"/>
      <c r="C144" s="6">
        <v>4700</v>
      </c>
      <c r="D144" t="s">
        <v>383</v>
      </c>
      <c r="E144" s="92">
        <v>8000</v>
      </c>
    </row>
    <row r="145" spans="1:5" ht="12.75">
      <c r="A145" s="24"/>
      <c r="B145" s="33"/>
      <c r="C145" s="6">
        <v>4710</v>
      </c>
      <c r="D145" t="s">
        <v>445</v>
      </c>
      <c r="E145" s="92">
        <v>15831</v>
      </c>
    </row>
    <row r="146" spans="1:5" ht="12.75">
      <c r="A146" s="24"/>
      <c r="B146" s="33"/>
      <c r="C146" s="6">
        <v>6060</v>
      </c>
      <c r="D146" t="s">
        <v>79</v>
      </c>
      <c r="E146" s="92">
        <v>120000</v>
      </c>
    </row>
    <row r="147" spans="1:5" ht="12.75">
      <c r="A147" s="24"/>
      <c r="B147" s="53" t="s">
        <v>75</v>
      </c>
      <c r="C147" s="54"/>
      <c r="D147" s="67" t="s">
        <v>76</v>
      </c>
      <c r="E147" s="96">
        <f>SUM(E149:E156)</f>
        <v>315500</v>
      </c>
    </row>
    <row r="148" spans="1:4" ht="12.75">
      <c r="A148" s="24"/>
      <c r="B148" s="33"/>
      <c r="D148" s="129" t="s">
        <v>500</v>
      </c>
    </row>
    <row r="149" spans="1:5" ht="12.75">
      <c r="A149" s="24"/>
      <c r="B149" s="33"/>
      <c r="C149" s="6">
        <v>3020</v>
      </c>
      <c r="D149" t="s">
        <v>396</v>
      </c>
      <c r="E149" s="92">
        <v>3000</v>
      </c>
    </row>
    <row r="150" spans="1:6" ht="12.75">
      <c r="A150" s="24"/>
      <c r="B150" s="33"/>
      <c r="C150" s="6">
        <v>4010</v>
      </c>
      <c r="D150" t="s">
        <v>44</v>
      </c>
      <c r="E150" s="92">
        <v>232000</v>
      </c>
      <c r="F150" s="37"/>
    </row>
    <row r="151" spans="1:5" ht="12.75">
      <c r="A151" s="24"/>
      <c r="B151" s="33"/>
      <c r="C151" s="6">
        <v>4040</v>
      </c>
      <c r="D151" t="s">
        <v>45</v>
      </c>
      <c r="E151" s="92">
        <v>18000</v>
      </c>
    </row>
    <row r="152" spans="1:5" ht="12.75">
      <c r="A152" s="24"/>
      <c r="B152" s="33"/>
      <c r="C152" s="6">
        <v>4110</v>
      </c>
      <c r="D152" t="s">
        <v>46</v>
      </c>
      <c r="E152" s="92">
        <v>43630</v>
      </c>
    </row>
    <row r="153" spans="1:5" ht="12.75">
      <c r="A153" s="24"/>
      <c r="B153" s="33"/>
      <c r="C153" s="6">
        <v>4120</v>
      </c>
      <c r="D153" t="s">
        <v>457</v>
      </c>
      <c r="E153" s="92">
        <v>6218</v>
      </c>
    </row>
    <row r="154" spans="1:5" ht="12.75">
      <c r="A154" s="24"/>
      <c r="B154" s="33"/>
      <c r="C154" s="6">
        <v>4440</v>
      </c>
      <c r="D154" t="s">
        <v>78</v>
      </c>
      <c r="E154" s="92">
        <v>6652</v>
      </c>
    </row>
    <row r="155" spans="1:5" ht="12.75">
      <c r="A155" s="24"/>
      <c r="B155" s="33"/>
      <c r="C155" s="6">
        <v>4700</v>
      </c>
      <c r="D155" t="s">
        <v>383</v>
      </c>
      <c r="E155" s="92">
        <v>2000</v>
      </c>
    </row>
    <row r="156" spans="1:5" ht="12.75">
      <c r="A156" s="24"/>
      <c r="B156" s="33"/>
      <c r="C156" s="6">
        <v>4710</v>
      </c>
      <c r="D156" t="s">
        <v>445</v>
      </c>
      <c r="E156" s="92">
        <v>4000</v>
      </c>
    </row>
    <row r="157" spans="1:5" ht="12.75">
      <c r="A157" s="24"/>
      <c r="B157" s="53" t="s">
        <v>75</v>
      </c>
      <c r="C157" s="54"/>
      <c r="D157" s="67" t="s">
        <v>76</v>
      </c>
      <c r="E157" s="96">
        <f>SUM(E159:E162)</f>
        <v>17330</v>
      </c>
    </row>
    <row r="158" spans="1:4" ht="12.75">
      <c r="A158" s="24"/>
      <c r="B158" s="33"/>
      <c r="D158" s="129" t="s">
        <v>554</v>
      </c>
    </row>
    <row r="159" spans="1:5" ht="12.75">
      <c r="A159" s="24"/>
      <c r="B159" s="33"/>
      <c r="C159" s="6">
        <v>4010</v>
      </c>
      <c r="D159" t="s">
        <v>44</v>
      </c>
      <c r="E159" s="92">
        <v>14400</v>
      </c>
    </row>
    <row r="160" spans="1:5" ht="12.75">
      <c r="A160" s="24"/>
      <c r="B160" s="33"/>
      <c r="C160" s="6">
        <v>4110</v>
      </c>
      <c r="D160" t="s">
        <v>46</v>
      </c>
      <c r="E160" s="92">
        <v>2476</v>
      </c>
    </row>
    <row r="161" spans="1:5" ht="12.75">
      <c r="A161" s="24"/>
      <c r="B161" s="33"/>
      <c r="C161" s="6">
        <v>4120</v>
      </c>
      <c r="D161" t="s">
        <v>457</v>
      </c>
      <c r="E161" s="92">
        <v>285</v>
      </c>
    </row>
    <row r="162" spans="1:5" ht="12.75">
      <c r="A162" s="24"/>
      <c r="B162" s="33"/>
      <c r="C162" s="6">
        <v>4710</v>
      </c>
      <c r="D162" t="s">
        <v>445</v>
      </c>
      <c r="E162" s="92">
        <v>169</v>
      </c>
    </row>
    <row r="163" spans="1:5" ht="12.75">
      <c r="A163" s="24"/>
      <c r="B163" s="53" t="s">
        <v>75</v>
      </c>
      <c r="C163" s="54"/>
      <c r="D163" s="67" t="s">
        <v>76</v>
      </c>
      <c r="E163" s="96">
        <f>SUM(E165:E174)</f>
        <v>240001</v>
      </c>
    </row>
    <row r="164" spans="1:4" ht="12.75">
      <c r="A164" s="24"/>
      <c r="B164" s="33"/>
      <c r="D164" s="129" t="s">
        <v>574</v>
      </c>
    </row>
    <row r="165" spans="1:5" ht="12.75">
      <c r="A165" s="24"/>
      <c r="B165" s="33"/>
      <c r="C165" s="6">
        <v>4217</v>
      </c>
      <c r="D165" t="s">
        <v>49</v>
      </c>
      <c r="E165" s="92">
        <v>96900</v>
      </c>
    </row>
    <row r="166" spans="1:5" ht="12.75">
      <c r="A166" s="24"/>
      <c r="B166" s="33"/>
      <c r="C166" s="6">
        <v>4219</v>
      </c>
      <c r="D166" t="s">
        <v>49</v>
      </c>
      <c r="E166" s="92">
        <v>22287</v>
      </c>
    </row>
    <row r="167" spans="1:5" ht="12.75">
      <c r="A167" s="24"/>
      <c r="B167" s="33"/>
      <c r="C167" s="6">
        <v>4307</v>
      </c>
      <c r="D167" t="s">
        <v>133</v>
      </c>
      <c r="E167" s="92">
        <v>23000</v>
      </c>
    </row>
    <row r="168" spans="1:5" ht="12.75">
      <c r="A168" s="24"/>
      <c r="B168" s="33"/>
      <c r="C168" s="6">
        <v>4309</v>
      </c>
      <c r="D168" t="s">
        <v>133</v>
      </c>
      <c r="E168" s="92">
        <v>5317</v>
      </c>
    </row>
    <row r="169" spans="1:5" ht="12.75">
      <c r="A169" s="24"/>
      <c r="B169" s="33"/>
      <c r="C169" s="6">
        <v>4367</v>
      </c>
      <c r="D169" t="s">
        <v>298</v>
      </c>
      <c r="E169" s="92">
        <v>2000</v>
      </c>
    </row>
    <row r="170" spans="1:5" ht="12.75">
      <c r="A170" s="24"/>
      <c r="B170" s="33"/>
      <c r="C170" s="6">
        <v>4369</v>
      </c>
      <c r="D170" t="s">
        <v>298</v>
      </c>
      <c r="E170" s="92">
        <v>460</v>
      </c>
    </row>
    <row r="171" spans="1:5" ht="12.75">
      <c r="A171" s="24"/>
      <c r="B171" s="33"/>
      <c r="C171" s="6">
        <v>4707</v>
      </c>
      <c r="D171" t="s">
        <v>383</v>
      </c>
      <c r="E171" s="92">
        <v>18000</v>
      </c>
    </row>
    <row r="172" spans="1:5" ht="12.75">
      <c r="A172" s="24"/>
      <c r="B172" s="33"/>
      <c r="C172" s="6">
        <v>4709</v>
      </c>
      <c r="D172" t="s">
        <v>383</v>
      </c>
      <c r="E172" s="92">
        <v>4140</v>
      </c>
    </row>
    <row r="173" spans="1:5" ht="12.75">
      <c r="A173" s="24"/>
      <c r="B173" s="33"/>
      <c r="C173" s="6">
        <v>6067</v>
      </c>
      <c r="D173" t="s">
        <v>79</v>
      </c>
      <c r="E173" s="92">
        <v>55200</v>
      </c>
    </row>
    <row r="174" spans="1:5" ht="12.75">
      <c r="A174" s="24"/>
      <c r="B174" s="33"/>
      <c r="C174" s="6">
        <v>6069</v>
      </c>
      <c r="D174" t="s">
        <v>79</v>
      </c>
      <c r="E174" s="92">
        <v>12697</v>
      </c>
    </row>
    <row r="175" spans="1:5" ht="12.75">
      <c r="A175" s="24"/>
      <c r="B175" s="53" t="s">
        <v>75</v>
      </c>
      <c r="C175" s="54"/>
      <c r="D175" s="67" t="s">
        <v>76</v>
      </c>
      <c r="E175" s="96">
        <f>SUM(E177:E182)</f>
        <v>122576</v>
      </c>
    </row>
    <row r="176" spans="1:4" ht="12.75">
      <c r="A176" s="24"/>
      <c r="B176" s="33"/>
      <c r="D176" s="129" t="s">
        <v>575</v>
      </c>
    </row>
    <row r="177" spans="1:5" ht="12.75">
      <c r="A177" s="24"/>
      <c r="B177" s="33"/>
      <c r="C177" s="6">
        <v>4217</v>
      </c>
      <c r="D177" t="s">
        <v>49</v>
      </c>
      <c r="E177" s="92">
        <v>20227</v>
      </c>
    </row>
    <row r="178" spans="1:5" ht="12.75">
      <c r="A178" s="24"/>
      <c r="B178" s="33"/>
      <c r="C178" s="6">
        <v>4219</v>
      </c>
      <c r="D178" t="s">
        <v>49</v>
      </c>
      <c r="E178" s="92">
        <v>9293</v>
      </c>
    </row>
    <row r="179" spans="1:5" ht="12.75">
      <c r="A179" s="24"/>
      <c r="B179" s="33"/>
      <c r="C179" s="6">
        <v>4307</v>
      </c>
      <c r="D179" t="s">
        <v>133</v>
      </c>
      <c r="E179" s="92">
        <v>30893</v>
      </c>
    </row>
    <row r="180" spans="1:5" ht="12.75">
      <c r="A180" s="24"/>
      <c r="B180" s="33"/>
      <c r="C180" s="6">
        <v>4309</v>
      </c>
      <c r="D180" t="s">
        <v>133</v>
      </c>
      <c r="E180" s="92">
        <v>14193</v>
      </c>
    </row>
    <row r="181" spans="1:5" ht="12.75">
      <c r="A181" s="24"/>
      <c r="B181" s="33"/>
      <c r="C181" s="6">
        <v>6067</v>
      </c>
      <c r="D181" t="s">
        <v>79</v>
      </c>
      <c r="E181" s="92">
        <v>32869</v>
      </c>
    </row>
    <row r="182" spans="1:5" ht="12.75">
      <c r="A182" s="24"/>
      <c r="B182" s="33"/>
      <c r="C182" s="6">
        <v>6069</v>
      </c>
      <c r="D182" t="s">
        <v>79</v>
      </c>
      <c r="E182" s="92">
        <v>15101</v>
      </c>
    </row>
    <row r="183" spans="1:5" ht="12.75">
      <c r="A183" s="24"/>
      <c r="B183" s="53" t="s">
        <v>80</v>
      </c>
      <c r="C183" s="57"/>
      <c r="D183" s="56" t="s">
        <v>1</v>
      </c>
      <c r="E183" s="96">
        <f>SUM(E184:E191)</f>
        <v>47100</v>
      </c>
    </row>
    <row r="184" spans="1:5" ht="12.75">
      <c r="A184" s="24"/>
      <c r="B184" s="33"/>
      <c r="C184" s="6">
        <v>2900</v>
      </c>
      <c r="D184" t="s">
        <v>413</v>
      </c>
      <c r="E184" s="92">
        <v>1000</v>
      </c>
    </row>
    <row r="185" spans="1:4" ht="12.75">
      <c r="A185" s="24"/>
      <c r="B185" s="33"/>
      <c r="D185" t="s">
        <v>414</v>
      </c>
    </row>
    <row r="186" spans="1:4" ht="12.75">
      <c r="A186" s="24"/>
      <c r="B186" s="33"/>
      <c r="D186" t="s">
        <v>415</v>
      </c>
    </row>
    <row r="187" spans="1:4" ht="12.75">
      <c r="A187" s="24"/>
      <c r="B187" s="33"/>
      <c r="D187" t="s">
        <v>416</v>
      </c>
    </row>
    <row r="188" spans="1:5" ht="12.75">
      <c r="A188" s="24"/>
      <c r="B188" s="33"/>
      <c r="C188" s="3">
        <v>3030</v>
      </c>
      <c r="D188" s="15" t="s">
        <v>59</v>
      </c>
      <c r="E188" s="92">
        <v>36100</v>
      </c>
    </row>
    <row r="189" spans="1:5" ht="12.75">
      <c r="A189" s="24"/>
      <c r="B189" s="33"/>
      <c r="C189" s="6">
        <v>4210</v>
      </c>
      <c r="D189" t="s">
        <v>49</v>
      </c>
      <c r="E189" s="92">
        <v>4000</v>
      </c>
    </row>
    <row r="190" spans="1:5" ht="12.75">
      <c r="A190" s="24"/>
      <c r="B190" s="33"/>
      <c r="C190" s="6">
        <v>4220</v>
      </c>
      <c r="D190" s="2" t="s">
        <v>58</v>
      </c>
      <c r="E190" s="92">
        <v>1000</v>
      </c>
    </row>
    <row r="191" spans="1:5" ht="12.75">
      <c r="A191" s="24"/>
      <c r="B191" s="33"/>
      <c r="C191" s="6">
        <v>4300</v>
      </c>
      <c r="D191" t="s">
        <v>133</v>
      </c>
      <c r="E191" s="92">
        <v>5000</v>
      </c>
    </row>
    <row r="192" spans="1:5" ht="12.75">
      <c r="A192" s="25" t="s">
        <v>69</v>
      </c>
      <c r="B192" s="32"/>
      <c r="C192" s="14"/>
      <c r="D192" s="40" t="s">
        <v>216</v>
      </c>
      <c r="E192" s="94">
        <f>E193+E201</f>
        <v>389374.64</v>
      </c>
    </row>
    <row r="193" spans="1:5" ht="12.75">
      <c r="A193" s="24"/>
      <c r="B193" s="53" t="s">
        <v>82</v>
      </c>
      <c r="C193" s="54"/>
      <c r="D193" s="67" t="s">
        <v>116</v>
      </c>
      <c r="E193" s="96">
        <f>SUM(E194:E199)</f>
        <v>389370</v>
      </c>
    </row>
    <row r="194" spans="1:5" ht="12.75">
      <c r="A194" s="24"/>
      <c r="B194" s="33"/>
      <c r="C194" s="6">
        <v>4010</v>
      </c>
      <c r="D194" t="s">
        <v>44</v>
      </c>
      <c r="E194" s="92">
        <v>266710</v>
      </c>
    </row>
    <row r="195" spans="1:5" ht="12.75">
      <c r="A195" s="33"/>
      <c r="B195" s="33"/>
      <c r="C195" s="6">
        <v>4040</v>
      </c>
      <c r="D195" t="s">
        <v>45</v>
      </c>
      <c r="E195" s="92">
        <v>42800</v>
      </c>
    </row>
    <row r="196" spans="1:5" ht="12.75">
      <c r="A196" s="33"/>
      <c r="B196" s="33"/>
      <c r="C196" s="6">
        <v>4110</v>
      </c>
      <c r="D196" t="s">
        <v>46</v>
      </c>
      <c r="E196" s="92">
        <v>53250</v>
      </c>
    </row>
    <row r="197" spans="1:5" ht="12.75">
      <c r="A197" s="33"/>
      <c r="B197" s="33"/>
      <c r="C197" s="6">
        <v>4120</v>
      </c>
      <c r="D197" t="s">
        <v>457</v>
      </c>
      <c r="E197" s="92">
        <v>7590</v>
      </c>
    </row>
    <row r="198" spans="1:5" ht="12.75">
      <c r="A198" s="33"/>
      <c r="B198" s="33"/>
      <c r="C198" s="6">
        <v>4440</v>
      </c>
      <c r="D198" t="s">
        <v>78</v>
      </c>
      <c r="E198" s="92">
        <v>18570</v>
      </c>
    </row>
    <row r="199" spans="1:5" ht="12.75">
      <c r="A199" s="33"/>
      <c r="B199" s="33"/>
      <c r="C199" s="6">
        <v>4710</v>
      </c>
      <c r="D199" t="s">
        <v>445</v>
      </c>
      <c r="E199" s="92">
        <v>450</v>
      </c>
    </row>
    <row r="200" spans="1:2" ht="12.75">
      <c r="A200" s="33"/>
      <c r="B200" s="33"/>
    </row>
    <row r="201" spans="1:5" ht="12.75">
      <c r="A201" s="33"/>
      <c r="B201" s="53" t="s">
        <v>82</v>
      </c>
      <c r="C201" s="54"/>
      <c r="D201" s="67" t="s">
        <v>567</v>
      </c>
      <c r="E201" s="96">
        <f>E202</f>
        <v>4.64</v>
      </c>
    </row>
    <row r="202" spans="1:5" ht="12.75">
      <c r="A202" s="33"/>
      <c r="B202" s="33"/>
      <c r="C202" s="6">
        <v>4740</v>
      </c>
      <c r="D202" s="114" t="s">
        <v>525</v>
      </c>
      <c r="E202" s="92">
        <v>4.64</v>
      </c>
    </row>
    <row r="203" spans="1:4" ht="12.75">
      <c r="A203" s="33"/>
      <c r="B203" s="33"/>
      <c r="D203" s="114" t="s">
        <v>524</v>
      </c>
    </row>
    <row r="204" spans="1:2" ht="12.75">
      <c r="A204" s="33"/>
      <c r="B204" s="33"/>
    </row>
    <row r="205" spans="1:5" ht="12.75">
      <c r="A205" s="25" t="s">
        <v>70</v>
      </c>
      <c r="B205" s="32"/>
      <c r="C205" s="14"/>
      <c r="D205" s="40" t="s">
        <v>90</v>
      </c>
      <c r="E205" s="96">
        <f>E206</f>
        <v>365442</v>
      </c>
    </row>
    <row r="206" spans="1:5" ht="12.75">
      <c r="A206" s="68"/>
      <c r="B206" s="53" t="s">
        <v>309</v>
      </c>
      <c r="C206" s="54"/>
      <c r="D206" s="67" t="s">
        <v>310</v>
      </c>
      <c r="E206" s="96">
        <f>SUM(E207:E214)</f>
        <v>365442</v>
      </c>
    </row>
    <row r="207" spans="1:5" ht="12.75">
      <c r="A207" s="60"/>
      <c r="B207" s="53"/>
      <c r="C207" s="6">
        <v>3020</v>
      </c>
      <c r="D207" t="s">
        <v>396</v>
      </c>
      <c r="E207" s="104">
        <v>3000</v>
      </c>
    </row>
    <row r="208" spans="1:5" ht="12.75">
      <c r="A208" s="33"/>
      <c r="B208" s="33"/>
      <c r="C208" s="6">
        <v>4010</v>
      </c>
      <c r="D208" t="s">
        <v>44</v>
      </c>
      <c r="E208" s="92">
        <v>266215</v>
      </c>
    </row>
    <row r="209" spans="1:5" ht="12.75">
      <c r="A209" s="33"/>
      <c r="B209" s="33"/>
      <c r="C209" s="6">
        <v>4040</v>
      </c>
      <c r="D209" t="s">
        <v>45</v>
      </c>
      <c r="E209" s="92">
        <v>19628</v>
      </c>
    </row>
    <row r="210" spans="1:5" ht="12.75">
      <c r="A210" s="33"/>
      <c r="B210" s="33"/>
      <c r="C210" s="6">
        <v>4110</v>
      </c>
      <c r="D210" t="s">
        <v>46</v>
      </c>
      <c r="E210" s="92">
        <v>45762</v>
      </c>
    </row>
    <row r="211" spans="1:5" ht="12.75">
      <c r="A211" s="33"/>
      <c r="B211" s="33"/>
      <c r="C211" s="6">
        <v>4120</v>
      </c>
      <c r="D211" t="s">
        <v>457</v>
      </c>
      <c r="E211" s="92">
        <v>6522</v>
      </c>
    </row>
    <row r="212" spans="1:5" ht="12.75">
      <c r="A212" s="33"/>
      <c r="B212" s="33"/>
      <c r="C212" s="6">
        <v>4260</v>
      </c>
      <c r="D212" t="s">
        <v>50</v>
      </c>
      <c r="E212" s="92">
        <v>6000</v>
      </c>
    </row>
    <row r="213" spans="1:5" ht="12.75">
      <c r="A213" s="33"/>
      <c r="B213" s="33"/>
      <c r="C213" s="6">
        <v>4300</v>
      </c>
      <c r="D213" t="s">
        <v>133</v>
      </c>
      <c r="E213" s="92">
        <v>10000</v>
      </c>
    </row>
    <row r="214" spans="1:5" ht="12.75">
      <c r="A214" s="33"/>
      <c r="B214" s="33"/>
      <c r="C214" s="6">
        <v>4440</v>
      </c>
      <c r="D214" t="s">
        <v>78</v>
      </c>
      <c r="E214" s="92">
        <v>8315</v>
      </c>
    </row>
    <row r="215" spans="1:5" ht="13.5" customHeight="1">
      <c r="A215" s="32" t="s">
        <v>86</v>
      </c>
      <c r="B215" s="32"/>
      <c r="C215" s="7"/>
      <c r="D215" s="5" t="s">
        <v>144</v>
      </c>
      <c r="E215" s="94">
        <f>SUM(E217)</f>
        <v>5202</v>
      </c>
    </row>
    <row r="216" spans="1:5" ht="12.75">
      <c r="A216" s="32"/>
      <c r="B216" s="32"/>
      <c r="C216" s="7"/>
      <c r="D216" s="5" t="s">
        <v>145</v>
      </c>
      <c r="E216" s="94"/>
    </row>
    <row r="217" spans="1:5" ht="12.75">
      <c r="A217" s="33"/>
      <c r="B217" s="53" t="s">
        <v>87</v>
      </c>
      <c r="C217" s="57"/>
      <c r="D217" s="56" t="s">
        <v>88</v>
      </c>
      <c r="E217" s="96">
        <f>SUM(E219:E222)</f>
        <v>5202</v>
      </c>
    </row>
    <row r="218" spans="1:4" ht="12.75">
      <c r="A218" s="33"/>
      <c r="B218" s="33"/>
      <c r="D218" s="56" t="s">
        <v>89</v>
      </c>
    </row>
    <row r="219" spans="1:5" ht="12.75">
      <c r="A219" s="33"/>
      <c r="B219" s="33"/>
      <c r="C219" s="6">
        <v>4110</v>
      </c>
      <c r="D219" t="s">
        <v>46</v>
      </c>
      <c r="E219" s="92">
        <v>705</v>
      </c>
    </row>
    <row r="220" spans="1:5" ht="12.75">
      <c r="A220" s="33"/>
      <c r="B220" s="33"/>
      <c r="C220" s="6">
        <v>4120</v>
      </c>
      <c r="D220" t="s">
        <v>457</v>
      </c>
      <c r="E220" s="92">
        <v>101</v>
      </c>
    </row>
    <row r="221" spans="1:5" ht="12.75">
      <c r="A221" s="33"/>
      <c r="B221" s="33"/>
      <c r="C221" s="6">
        <v>4170</v>
      </c>
      <c r="D221" s="47" t="s">
        <v>212</v>
      </c>
      <c r="E221" s="92">
        <v>4100</v>
      </c>
    </row>
    <row r="222" spans="1:5" ht="12.75">
      <c r="A222" s="33"/>
      <c r="B222" s="33"/>
      <c r="C222" s="6">
        <v>4210</v>
      </c>
      <c r="D222" s="2" t="s">
        <v>49</v>
      </c>
      <c r="E222" s="92">
        <v>296</v>
      </c>
    </row>
    <row r="223" spans="1:4" ht="12.75">
      <c r="A223" s="33"/>
      <c r="B223" s="33"/>
      <c r="D223" s="2"/>
    </row>
    <row r="224" spans="1:4" ht="12.75">
      <c r="A224" s="33"/>
      <c r="B224" s="33"/>
      <c r="D224" s="2"/>
    </row>
    <row r="225" spans="1:4" ht="12.75">
      <c r="A225" s="33"/>
      <c r="B225" s="33"/>
      <c r="D225" s="2"/>
    </row>
    <row r="226" spans="1:4" ht="12.75">
      <c r="A226" s="33"/>
      <c r="B226" s="33"/>
      <c r="D226" s="2"/>
    </row>
    <row r="227" spans="1:5" ht="12.75">
      <c r="A227" s="33"/>
      <c r="B227" s="33"/>
      <c r="D227" s="17" t="s">
        <v>32</v>
      </c>
      <c r="E227" s="91" t="s">
        <v>247</v>
      </c>
    </row>
    <row r="228" spans="1:5" ht="12.75">
      <c r="A228" s="33"/>
      <c r="B228" s="33"/>
      <c r="D228" s="9" t="s">
        <v>364</v>
      </c>
      <c r="E228" s="74" t="s">
        <v>582</v>
      </c>
    </row>
    <row r="229" spans="1:5" ht="12.75">
      <c r="A229" s="33"/>
      <c r="B229" s="33"/>
      <c r="D229" s="9"/>
      <c r="E229" s="74" t="s">
        <v>157</v>
      </c>
    </row>
    <row r="230" spans="1:5" ht="12.75">
      <c r="A230" s="33"/>
      <c r="B230" s="33"/>
      <c r="D230" s="5"/>
      <c r="E230" s="75" t="s">
        <v>583</v>
      </c>
    </row>
    <row r="231" spans="1:5" ht="12.75">
      <c r="A231" s="30" t="s">
        <v>33</v>
      </c>
      <c r="B231" s="31" t="s">
        <v>34</v>
      </c>
      <c r="C231" s="1"/>
      <c r="D231" s="1" t="s">
        <v>35</v>
      </c>
      <c r="E231" s="93" t="s">
        <v>539</v>
      </c>
    </row>
    <row r="232" spans="1:5" ht="12.75">
      <c r="A232" s="25" t="s">
        <v>69</v>
      </c>
      <c r="B232" s="32"/>
      <c r="C232" s="14"/>
      <c r="D232" s="40" t="s">
        <v>159</v>
      </c>
      <c r="E232" s="94">
        <f>SUM(E233)</f>
        <v>8000</v>
      </c>
    </row>
    <row r="233" spans="1:5" ht="12.75">
      <c r="A233" s="33"/>
      <c r="B233" s="53" t="s">
        <v>80</v>
      </c>
      <c r="C233" s="57"/>
      <c r="D233" s="56" t="s">
        <v>1</v>
      </c>
      <c r="E233" s="96">
        <f>SUM(E234:E236)</f>
        <v>8000</v>
      </c>
    </row>
    <row r="234" spans="1:5" ht="12.75">
      <c r="A234" s="33"/>
      <c r="B234" s="33"/>
      <c r="C234" s="6">
        <v>4170</v>
      </c>
      <c r="D234" s="47" t="s">
        <v>212</v>
      </c>
      <c r="E234" s="97">
        <v>1000</v>
      </c>
    </row>
    <row r="235" spans="1:5" ht="12.75">
      <c r="A235" s="33"/>
      <c r="B235" s="33"/>
      <c r="C235" s="6">
        <v>4210</v>
      </c>
      <c r="D235" t="s">
        <v>49</v>
      </c>
      <c r="E235" s="97">
        <v>3000</v>
      </c>
    </row>
    <row r="236" spans="1:5" ht="12.75">
      <c r="A236" s="33"/>
      <c r="B236" s="33"/>
      <c r="C236" s="6">
        <v>4300</v>
      </c>
      <c r="D236" t="s">
        <v>52</v>
      </c>
      <c r="E236" s="92">
        <v>4000</v>
      </c>
    </row>
    <row r="237" spans="1:5" ht="12.75">
      <c r="A237" s="25" t="s">
        <v>69</v>
      </c>
      <c r="B237" s="32"/>
      <c r="C237" s="14"/>
      <c r="D237" s="40" t="s">
        <v>159</v>
      </c>
      <c r="E237" s="94">
        <f>E238</f>
        <v>325000</v>
      </c>
    </row>
    <row r="238" spans="1:5" ht="12" customHeight="1">
      <c r="A238" s="32"/>
      <c r="B238" s="53" t="s">
        <v>222</v>
      </c>
      <c r="C238" s="57"/>
      <c r="D238" s="56" t="s">
        <v>223</v>
      </c>
      <c r="E238" s="96">
        <f>SUM(E239:E248)</f>
        <v>325000</v>
      </c>
    </row>
    <row r="239" spans="1:5" ht="12" customHeight="1">
      <c r="A239" s="32"/>
      <c r="B239" s="33"/>
      <c r="C239" s="6">
        <v>4110</v>
      </c>
      <c r="D239" t="s">
        <v>46</v>
      </c>
      <c r="E239" s="92">
        <v>1000</v>
      </c>
    </row>
    <row r="240" spans="1:5" ht="12" customHeight="1">
      <c r="A240" s="32"/>
      <c r="B240" s="33"/>
      <c r="C240" s="6">
        <v>4120</v>
      </c>
      <c r="D240" t="s">
        <v>457</v>
      </c>
      <c r="E240" s="92">
        <v>500</v>
      </c>
    </row>
    <row r="241" spans="1:5" ht="12" customHeight="1">
      <c r="A241" s="32"/>
      <c r="B241" s="33"/>
      <c r="C241" s="3">
        <v>4170</v>
      </c>
      <c r="D241" s="47" t="s">
        <v>212</v>
      </c>
      <c r="E241" s="92">
        <v>8500</v>
      </c>
    </row>
    <row r="242" spans="1:5" ht="12" customHeight="1">
      <c r="A242" s="32"/>
      <c r="B242" s="33"/>
      <c r="C242" s="6">
        <v>4190</v>
      </c>
      <c r="D242" t="s">
        <v>384</v>
      </c>
      <c r="E242" s="92">
        <v>5000</v>
      </c>
    </row>
    <row r="243" spans="1:5" ht="12.75">
      <c r="A243" s="33"/>
      <c r="B243" s="33"/>
      <c r="C243" s="6">
        <v>4210</v>
      </c>
      <c r="D243" t="s">
        <v>49</v>
      </c>
      <c r="E243" s="92">
        <v>15000</v>
      </c>
    </row>
    <row r="244" spans="1:5" ht="12.75">
      <c r="A244" s="33"/>
      <c r="B244" s="33"/>
      <c r="C244" s="6">
        <v>4220</v>
      </c>
      <c r="D244" t="s">
        <v>58</v>
      </c>
      <c r="E244" s="92">
        <v>2000</v>
      </c>
    </row>
    <row r="245" spans="1:5" ht="12.75">
      <c r="A245" s="33"/>
      <c r="B245" s="33"/>
      <c r="C245" s="6">
        <v>4300</v>
      </c>
      <c r="D245" t="s">
        <v>52</v>
      </c>
      <c r="E245" s="92">
        <v>279693</v>
      </c>
    </row>
    <row r="246" spans="1:5" ht="12.75">
      <c r="A246" s="33"/>
      <c r="B246" s="33"/>
      <c r="C246" s="6">
        <v>4360</v>
      </c>
      <c r="D246" t="s">
        <v>298</v>
      </c>
      <c r="E246" s="92">
        <v>8000</v>
      </c>
    </row>
    <row r="247" spans="1:5" s="5" customFormat="1" ht="12.75">
      <c r="A247" s="33"/>
      <c r="B247" s="33"/>
      <c r="C247" s="6">
        <v>4430</v>
      </c>
      <c r="D247" t="s">
        <v>224</v>
      </c>
      <c r="E247" s="92">
        <v>3807</v>
      </c>
    </row>
    <row r="248" spans="1:5" s="5" customFormat="1" ht="12.75">
      <c r="A248" s="33"/>
      <c r="B248" s="33"/>
      <c r="C248" s="3">
        <v>4510</v>
      </c>
      <c r="D248" s="20" t="s">
        <v>221</v>
      </c>
      <c r="E248" s="92">
        <v>1500</v>
      </c>
    </row>
    <row r="249" spans="1:5" s="5" customFormat="1" ht="12.75">
      <c r="A249" s="33"/>
      <c r="B249" s="33"/>
      <c r="C249" s="3"/>
      <c r="D249" s="20"/>
      <c r="E249" s="92"/>
    </row>
    <row r="250" spans="1:5" s="5" customFormat="1" ht="12.75">
      <c r="A250" s="33"/>
      <c r="B250" s="59" t="s">
        <v>458</v>
      </c>
      <c r="C250" s="57"/>
      <c r="D250" s="56" t="s">
        <v>459</v>
      </c>
      <c r="E250" s="96">
        <f>SUM(E251:E252)</f>
        <v>9000</v>
      </c>
    </row>
    <row r="251" spans="1:5" ht="13.5" customHeight="1">
      <c r="A251" s="32"/>
      <c r="B251" s="59"/>
      <c r="C251" s="6">
        <v>4210</v>
      </c>
      <c r="D251" s="2" t="s">
        <v>49</v>
      </c>
      <c r="E251" s="96">
        <v>1500</v>
      </c>
    </row>
    <row r="252" spans="1:5" ht="13.5" customHeight="1">
      <c r="A252" s="60"/>
      <c r="B252" s="59"/>
      <c r="C252" s="3">
        <v>4300</v>
      </c>
      <c r="D252" s="15" t="s">
        <v>52</v>
      </c>
      <c r="E252" s="104">
        <v>7500</v>
      </c>
    </row>
    <row r="253" spans="1:5" ht="13.5" customHeight="1">
      <c r="A253" s="60"/>
      <c r="B253" s="59"/>
      <c r="C253" s="3"/>
      <c r="D253" s="15"/>
      <c r="E253" s="104"/>
    </row>
    <row r="254" spans="1:5" ht="13.5" customHeight="1">
      <c r="A254" s="60"/>
      <c r="B254" s="59" t="s">
        <v>264</v>
      </c>
      <c r="C254" s="3"/>
      <c r="D254" s="55" t="s">
        <v>579</v>
      </c>
      <c r="E254" s="96">
        <f>SUM(E255:E262)</f>
        <v>132197.36</v>
      </c>
    </row>
    <row r="255" spans="1:5" ht="13.5" customHeight="1">
      <c r="A255" s="60"/>
      <c r="B255" s="59"/>
      <c r="C255" s="6">
        <v>4012</v>
      </c>
      <c r="D255" t="s">
        <v>44</v>
      </c>
      <c r="E255" s="104">
        <v>64943.36</v>
      </c>
    </row>
    <row r="256" spans="1:5" ht="13.5" customHeight="1">
      <c r="A256" s="60"/>
      <c r="B256" s="59"/>
      <c r="C256" s="6">
        <v>4112</v>
      </c>
      <c r="D256" t="s">
        <v>46</v>
      </c>
      <c r="E256" s="104">
        <v>12205</v>
      </c>
    </row>
    <row r="257" spans="1:5" ht="13.5" customHeight="1">
      <c r="A257" s="60"/>
      <c r="B257" s="59"/>
      <c r="C257" s="6">
        <v>4122</v>
      </c>
      <c r="D257" t="s">
        <v>457</v>
      </c>
      <c r="E257" s="104">
        <v>1740</v>
      </c>
    </row>
    <row r="258" spans="1:5" ht="13.5" customHeight="1">
      <c r="A258" s="60"/>
      <c r="B258" s="59"/>
      <c r="C258" s="6">
        <v>4212</v>
      </c>
      <c r="D258" t="s">
        <v>49</v>
      </c>
      <c r="E258" s="104">
        <v>4031</v>
      </c>
    </row>
    <row r="259" spans="1:5" ht="13.5" customHeight="1">
      <c r="A259" s="60"/>
      <c r="B259" s="59"/>
      <c r="C259" s="3">
        <v>4301</v>
      </c>
      <c r="D259" t="s">
        <v>52</v>
      </c>
      <c r="E259" s="104">
        <v>9045</v>
      </c>
    </row>
    <row r="260" spans="1:5" ht="13.5" customHeight="1">
      <c r="A260" s="60"/>
      <c r="B260" s="59"/>
      <c r="C260" s="3">
        <v>4302</v>
      </c>
      <c r="D260" t="s">
        <v>52</v>
      </c>
      <c r="E260" s="104">
        <v>23281</v>
      </c>
    </row>
    <row r="261" spans="1:5" ht="13.5" customHeight="1">
      <c r="A261" s="33"/>
      <c r="B261" s="33"/>
      <c r="C261" s="6">
        <v>4411</v>
      </c>
      <c r="D261" t="s">
        <v>53</v>
      </c>
      <c r="E261" s="92">
        <v>14127</v>
      </c>
    </row>
    <row r="262" spans="1:5" ht="13.5" customHeight="1">
      <c r="A262" s="33"/>
      <c r="B262" s="33"/>
      <c r="C262" s="6">
        <v>4421</v>
      </c>
      <c r="D262" t="s">
        <v>77</v>
      </c>
      <c r="E262" s="92">
        <v>2825</v>
      </c>
    </row>
    <row r="263" spans="1:2" ht="13.5" customHeight="1">
      <c r="A263" s="33"/>
      <c r="B263" s="33"/>
    </row>
    <row r="264" spans="1:2" ht="13.5" customHeight="1">
      <c r="A264" s="33"/>
      <c r="B264" s="33"/>
    </row>
    <row r="265" spans="1:2" ht="13.5" customHeight="1">
      <c r="A265" s="33"/>
      <c r="B265" s="33"/>
    </row>
    <row r="266" spans="1:2" ht="13.5" customHeight="1">
      <c r="A266" s="33"/>
      <c r="B266" s="33"/>
    </row>
    <row r="267" spans="1:2" ht="13.5" customHeight="1">
      <c r="A267" s="33"/>
      <c r="B267" s="33"/>
    </row>
    <row r="268" spans="1:2" ht="13.5" customHeight="1">
      <c r="A268" s="33"/>
      <c r="B268" s="33"/>
    </row>
    <row r="269" spans="1:5" ht="13.5" customHeight="1">
      <c r="A269" s="24"/>
      <c r="B269" s="33"/>
      <c r="D269" s="17" t="s">
        <v>32</v>
      </c>
      <c r="E269" s="101" t="s">
        <v>247</v>
      </c>
    </row>
    <row r="270" spans="1:5" ht="12.75">
      <c r="A270" s="24"/>
      <c r="B270" s="33"/>
      <c r="C270" s="3"/>
      <c r="D270" s="3" t="s">
        <v>158</v>
      </c>
      <c r="E270" s="74" t="s">
        <v>582</v>
      </c>
    </row>
    <row r="271" spans="1:5" ht="12.75">
      <c r="A271" s="24"/>
      <c r="B271" s="33"/>
      <c r="C271" s="3"/>
      <c r="D271" s="3"/>
      <c r="E271" s="74" t="s">
        <v>157</v>
      </c>
    </row>
    <row r="272" spans="1:5" s="56" customFormat="1" ht="12.75">
      <c r="A272" s="24"/>
      <c r="B272" s="33"/>
      <c r="C272" s="3"/>
      <c r="D272" s="3"/>
      <c r="E272" s="75" t="s">
        <v>583</v>
      </c>
    </row>
    <row r="273" spans="1:5" ht="12.75">
      <c r="A273" s="30" t="s">
        <v>33</v>
      </c>
      <c r="B273" s="31" t="s">
        <v>34</v>
      </c>
      <c r="C273" s="1"/>
      <c r="D273" s="1" t="s">
        <v>35</v>
      </c>
      <c r="E273" s="93" t="s">
        <v>539</v>
      </c>
    </row>
    <row r="274" spans="1:5" ht="12.75">
      <c r="A274" s="32" t="s">
        <v>147</v>
      </c>
      <c r="B274" s="32"/>
      <c r="C274" s="14"/>
      <c r="D274" s="26" t="s">
        <v>11</v>
      </c>
      <c r="E274" s="102">
        <f>E282+E295+E290+E275+E278</f>
        <v>6190938</v>
      </c>
    </row>
    <row r="275" spans="1:5" s="71" customFormat="1" ht="12.75">
      <c r="A275" s="110"/>
      <c r="B275" s="53" t="s">
        <v>412</v>
      </c>
      <c r="C275" s="54"/>
      <c r="D275" s="65" t="s">
        <v>2</v>
      </c>
      <c r="E275" s="98">
        <f>SUM(E276:E276)</f>
        <v>232639</v>
      </c>
    </row>
    <row r="276" spans="1:5" ht="12.75">
      <c r="A276" s="32"/>
      <c r="B276" s="32"/>
      <c r="C276" s="61">
        <v>2540</v>
      </c>
      <c r="D276" s="64" t="s">
        <v>278</v>
      </c>
      <c r="E276" s="103">
        <v>232639</v>
      </c>
    </row>
    <row r="277" spans="1:5" ht="12.75">
      <c r="A277" s="32"/>
      <c r="B277" s="32"/>
      <c r="C277" s="61"/>
      <c r="D277" s="64" t="s">
        <v>279</v>
      </c>
      <c r="E277" s="102"/>
    </row>
    <row r="278" spans="1:5" ht="12.75">
      <c r="A278" s="32"/>
      <c r="B278" s="53" t="s">
        <v>453</v>
      </c>
      <c r="C278" s="54"/>
      <c r="D278" s="65" t="s">
        <v>454</v>
      </c>
      <c r="E278" s="98">
        <f>E279</f>
        <v>15000</v>
      </c>
    </row>
    <row r="279" spans="1:5" ht="12.75">
      <c r="A279" s="32"/>
      <c r="B279" s="32"/>
      <c r="C279" s="9">
        <v>4330</v>
      </c>
      <c r="D279" s="2" t="s">
        <v>209</v>
      </c>
      <c r="E279" s="103">
        <v>15000</v>
      </c>
    </row>
    <row r="280" spans="1:5" ht="12.75">
      <c r="A280" s="32"/>
      <c r="B280" s="32"/>
      <c r="D280" t="s">
        <v>210</v>
      </c>
      <c r="E280" s="102"/>
    </row>
    <row r="281" spans="1:5" ht="12.75">
      <c r="A281" s="32"/>
      <c r="B281" s="32"/>
      <c r="C281" s="61"/>
      <c r="D281" s="64"/>
      <c r="E281" s="102"/>
    </row>
    <row r="282" spans="1:5" ht="12.75">
      <c r="A282" s="60"/>
      <c r="B282" s="53" t="s">
        <v>311</v>
      </c>
      <c r="C282" s="54"/>
      <c r="D282" s="65" t="s">
        <v>308</v>
      </c>
      <c r="E282" s="98">
        <f>SUM(E283:E288)</f>
        <v>4400000</v>
      </c>
    </row>
    <row r="283" spans="1:5" ht="12.75">
      <c r="A283" s="60"/>
      <c r="B283" s="60"/>
      <c r="C283" s="61">
        <v>2310</v>
      </c>
      <c r="D283" s="16" t="s">
        <v>437</v>
      </c>
      <c r="E283" s="100">
        <v>10000</v>
      </c>
    </row>
    <row r="284" spans="1:5" ht="12.75">
      <c r="A284" s="60"/>
      <c r="B284" s="60"/>
      <c r="C284" s="61"/>
      <c r="D284" s="16" t="s">
        <v>324</v>
      </c>
      <c r="E284" s="100"/>
    </row>
    <row r="285" spans="1:5" ht="12.75">
      <c r="A285" s="60"/>
      <c r="B285" s="60"/>
      <c r="C285" s="61"/>
      <c r="D285" s="16" t="s">
        <v>325</v>
      </c>
      <c r="E285" s="100"/>
    </row>
    <row r="286" spans="1:5" ht="12.75">
      <c r="A286" s="32"/>
      <c r="B286" s="32"/>
      <c r="C286" s="61">
        <v>2540</v>
      </c>
      <c r="D286" s="64" t="s">
        <v>278</v>
      </c>
      <c r="E286" s="100">
        <v>4300000</v>
      </c>
    </row>
    <row r="287" spans="1:5" ht="12.75">
      <c r="A287" s="32"/>
      <c r="B287" s="32"/>
      <c r="C287" s="61"/>
      <c r="D287" s="64" t="s">
        <v>279</v>
      </c>
      <c r="E287" s="102"/>
    </row>
    <row r="288" spans="1:5" ht="12.75">
      <c r="A288" s="32"/>
      <c r="B288" s="32"/>
      <c r="C288" s="9">
        <v>4330</v>
      </c>
      <c r="D288" s="2" t="s">
        <v>209</v>
      </c>
      <c r="E288" s="103">
        <v>90000</v>
      </c>
    </row>
    <row r="289" spans="1:5" s="2" customFormat="1" ht="12.75">
      <c r="A289" s="32"/>
      <c r="B289" s="32"/>
      <c r="C289" s="6"/>
      <c r="D289" t="s">
        <v>210</v>
      </c>
      <c r="E289" s="102"/>
    </row>
    <row r="290" spans="1:5" ht="12.75">
      <c r="A290" s="60"/>
      <c r="B290" s="53" t="s">
        <v>365</v>
      </c>
      <c r="C290" s="54"/>
      <c r="D290" s="65" t="s">
        <v>366</v>
      </c>
      <c r="E290" s="98">
        <f>E294</f>
        <v>1529499</v>
      </c>
    </row>
    <row r="291" spans="1:5" ht="12.75">
      <c r="A291" s="60"/>
      <c r="B291" s="60"/>
      <c r="C291" s="61"/>
      <c r="D291" s="16" t="s">
        <v>367</v>
      </c>
      <c r="E291" s="100"/>
    </row>
    <row r="292" spans="1:5" ht="12.75">
      <c r="A292" s="60"/>
      <c r="B292" s="60"/>
      <c r="C292" s="61"/>
      <c r="D292" s="16" t="s">
        <v>368</v>
      </c>
      <c r="E292" s="100"/>
    </row>
    <row r="293" spans="1:5" ht="12.75">
      <c r="A293" s="60"/>
      <c r="B293" s="60"/>
      <c r="C293" s="61"/>
      <c r="D293" s="16" t="s">
        <v>369</v>
      </c>
      <c r="E293" s="100"/>
    </row>
    <row r="294" spans="1:5" ht="12.75">
      <c r="A294" s="60"/>
      <c r="B294" s="60"/>
      <c r="C294" s="61">
        <v>2540</v>
      </c>
      <c r="D294" s="64" t="s">
        <v>278</v>
      </c>
      <c r="E294" s="100">
        <v>1529499</v>
      </c>
    </row>
    <row r="295" spans="1:5" ht="12.75">
      <c r="A295" s="33"/>
      <c r="B295" s="53" t="s">
        <v>191</v>
      </c>
      <c r="C295" s="54"/>
      <c r="D295" s="65" t="s">
        <v>1</v>
      </c>
      <c r="E295" s="98">
        <f>SUM(E296:E307)</f>
        <v>13800</v>
      </c>
    </row>
    <row r="296" spans="1:5" ht="12.75">
      <c r="A296" s="33"/>
      <c r="B296" s="33"/>
      <c r="C296" s="6">
        <v>2360</v>
      </c>
      <c r="D296" t="s">
        <v>315</v>
      </c>
      <c r="E296" s="99">
        <v>5000</v>
      </c>
    </row>
    <row r="297" spans="1:5" ht="12.75">
      <c r="A297" s="33"/>
      <c r="B297" s="33"/>
      <c r="D297" t="s">
        <v>316</v>
      </c>
      <c r="E297" s="99"/>
    </row>
    <row r="298" spans="1:5" ht="12.75">
      <c r="A298" s="33"/>
      <c r="B298" s="33"/>
      <c r="D298" t="s">
        <v>317</v>
      </c>
      <c r="E298" s="99"/>
    </row>
    <row r="299" spans="1:5" ht="12.75">
      <c r="A299" s="33"/>
      <c r="B299" s="33"/>
      <c r="D299" t="s">
        <v>318</v>
      </c>
      <c r="E299" s="99"/>
    </row>
    <row r="300" spans="1:5" ht="12.75">
      <c r="A300" s="33"/>
      <c r="B300" s="33"/>
      <c r="D300" t="s">
        <v>319</v>
      </c>
      <c r="E300" s="99"/>
    </row>
    <row r="301" spans="1:5" ht="12.75">
      <c r="A301" s="33"/>
      <c r="B301" s="33"/>
      <c r="C301" s="6">
        <v>4110</v>
      </c>
      <c r="D301" t="s">
        <v>46</v>
      </c>
      <c r="E301" s="99">
        <v>300</v>
      </c>
    </row>
    <row r="302" spans="1:5" ht="12.75">
      <c r="A302" s="33"/>
      <c r="B302" s="33"/>
      <c r="C302" s="6">
        <v>4170</v>
      </c>
      <c r="D302" t="s">
        <v>212</v>
      </c>
      <c r="E302" s="99">
        <v>2500</v>
      </c>
    </row>
    <row r="303" spans="1:5" ht="12.75">
      <c r="A303" s="33"/>
      <c r="B303" s="33"/>
      <c r="C303" s="6">
        <v>4190</v>
      </c>
      <c r="D303" t="s">
        <v>384</v>
      </c>
      <c r="E303" s="99">
        <v>2000</v>
      </c>
    </row>
    <row r="304" spans="1:5" ht="12.75">
      <c r="A304" s="33"/>
      <c r="B304" s="33"/>
      <c r="C304" s="6">
        <v>4210</v>
      </c>
      <c r="D304" s="2" t="s">
        <v>49</v>
      </c>
      <c r="E304" s="99">
        <v>2300</v>
      </c>
    </row>
    <row r="305" spans="1:5" ht="12.75">
      <c r="A305" s="33"/>
      <c r="B305" s="33"/>
      <c r="C305" s="6">
        <v>4220</v>
      </c>
      <c r="D305" t="s">
        <v>58</v>
      </c>
      <c r="E305" s="99">
        <v>1000</v>
      </c>
    </row>
    <row r="306" spans="1:5" ht="13.5" customHeight="1">
      <c r="A306" s="33"/>
      <c r="B306" s="33"/>
      <c r="C306" s="3">
        <v>4300</v>
      </c>
      <c r="D306" s="15" t="s">
        <v>52</v>
      </c>
      <c r="E306" s="99">
        <v>500</v>
      </c>
    </row>
    <row r="307" spans="1:5" ht="12.75">
      <c r="A307" s="33"/>
      <c r="B307" s="33"/>
      <c r="C307" s="3">
        <v>4610</v>
      </c>
      <c r="D307" s="16" t="s">
        <v>263</v>
      </c>
      <c r="E307" s="99">
        <v>200</v>
      </c>
    </row>
    <row r="308" spans="1:5" ht="12.75">
      <c r="A308" s="33"/>
      <c r="B308" s="33"/>
      <c r="C308" s="3"/>
      <c r="D308" s="16"/>
      <c r="E308" s="99"/>
    </row>
    <row r="309" spans="1:5" ht="12.75">
      <c r="A309" s="32" t="s">
        <v>132</v>
      </c>
      <c r="B309" s="32"/>
      <c r="C309" s="7"/>
      <c r="D309" s="5" t="s">
        <v>28</v>
      </c>
      <c r="E309" s="94">
        <f>E318+E330+E310</f>
        <v>457689</v>
      </c>
    </row>
    <row r="310" spans="1:5" ht="12.75">
      <c r="A310" s="42"/>
      <c r="B310" s="53" t="s">
        <v>227</v>
      </c>
      <c r="C310" s="57"/>
      <c r="D310" s="56" t="s">
        <v>228</v>
      </c>
      <c r="E310" s="96">
        <f>SUM(E311:E317)</f>
        <v>23000</v>
      </c>
    </row>
    <row r="311" spans="1:5" ht="12.75">
      <c r="A311" s="42"/>
      <c r="B311" s="42"/>
      <c r="C311" s="6">
        <v>2360</v>
      </c>
      <c r="D311" t="s">
        <v>315</v>
      </c>
      <c r="E311" s="95">
        <v>15000</v>
      </c>
    </row>
    <row r="312" spans="1:5" ht="12.75">
      <c r="A312" s="42"/>
      <c r="B312" s="42"/>
      <c r="D312" t="s">
        <v>316</v>
      </c>
      <c r="E312" s="95"/>
    </row>
    <row r="313" spans="1:5" ht="12.75">
      <c r="A313" s="42"/>
      <c r="B313" s="42"/>
      <c r="D313" t="s">
        <v>317</v>
      </c>
      <c r="E313" s="95"/>
    </row>
    <row r="314" spans="1:5" ht="12.75">
      <c r="A314" s="42"/>
      <c r="B314" s="42"/>
      <c r="D314" t="s">
        <v>318</v>
      </c>
      <c r="E314" s="95"/>
    </row>
    <row r="315" spans="1:5" ht="12.75">
      <c r="A315" s="42"/>
      <c r="B315" s="42"/>
      <c r="D315" t="s">
        <v>319</v>
      </c>
      <c r="E315" s="95"/>
    </row>
    <row r="316" spans="1:5" ht="12.75">
      <c r="A316" s="42"/>
      <c r="B316" s="42"/>
      <c r="C316" s="6">
        <v>4210</v>
      </c>
      <c r="D316" s="2" t="s">
        <v>49</v>
      </c>
      <c r="E316" s="95">
        <v>6000</v>
      </c>
    </row>
    <row r="317" spans="1:5" ht="12.75">
      <c r="A317" s="42"/>
      <c r="B317" s="42"/>
      <c r="C317" s="3">
        <v>4300</v>
      </c>
      <c r="D317" s="15" t="s">
        <v>52</v>
      </c>
      <c r="E317" s="95">
        <v>2000</v>
      </c>
    </row>
    <row r="318" spans="1:5" ht="12.75">
      <c r="A318" s="33"/>
      <c r="B318" s="53" t="s">
        <v>126</v>
      </c>
      <c r="C318" s="57"/>
      <c r="D318" s="56" t="s">
        <v>29</v>
      </c>
      <c r="E318" s="96">
        <f>SUM(E319:E329)</f>
        <v>374489</v>
      </c>
    </row>
    <row r="319" spans="1:5" ht="12.75">
      <c r="A319" s="33"/>
      <c r="B319" s="33"/>
      <c r="C319" s="6">
        <v>2360</v>
      </c>
      <c r="D319" t="s">
        <v>315</v>
      </c>
      <c r="E319" s="92">
        <v>250000</v>
      </c>
    </row>
    <row r="320" spans="1:4" ht="12.75">
      <c r="A320" s="33"/>
      <c r="B320" s="33"/>
      <c r="D320" t="s">
        <v>316</v>
      </c>
    </row>
    <row r="321" spans="1:4" ht="12.75">
      <c r="A321" s="33"/>
      <c r="B321" s="33"/>
      <c r="D321" t="s">
        <v>317</v>
      </c>
    </row>
    <row r="322" spans="1:4" ht="12.75">
      <c r="A322" s="33"/>
      <c r="B322" s="33"/>
      <c r="D322" t="s">
        <v>318</v>
      </c>
    </row>
    <row r="323" spans="1:4" ht="12.75">
      <c r="A323" s="33"/>
      <c r="B323" s="33"/>
      <c r="D323" t="s">
        <v>319</v>
      </c>
    </row>
    <row r="324" spans="1:5" ht="12.75">
      <c r="A324" s="33"/>
      <c r="B324" s="33"/>
      <c r="C324" s="6">
        <v>4170</v>
      </c>
      <c r="D324" t="s">
        <v>212</v>
      </c>
      <c r="E324" s="92">
        <v>44000</v>
      </c>
    </row>
    <row r="325" spans="1:5" ht="12.75">
      <c r="A325" s="33"/>
      <c r="B325" s="33"/>
      <c r="C325" s="6">
        <v>4190</v>
      </c>
      <c r="D325" t="s">
        <v>384</v>
      </c>
      <c r="E325" s="92">
        <v>10000</v>
      </c>
    </row>
    <row r="326" spans="1:5" ht="12.75">
      <c r="A326" s="33"/>
      <c r="B326" s="33"/>
      <c r="C326" s="6">
        <v>4210</v>
      </c>
      <c r="D326" s="2" t="s">
        <v>49</v>
      </c>
      <c r="E326" s="92">
        <v>26000</v>
      </c>
    </row>
    <row r="327" spans="1:5" ht="12.75">
      <c r="A327" s="33"/>
      <c r="B327" s="33"/>
      <c r="C327" s="6">
        <v>4220</v>
      </c>
      <c r="D327" t="s">
        <v>58</v>
      </c>
      <c r="E327" s="92">
        <v>10000</v>
      </c>
    </row>
    <row r="328" spans="1:5" ht="12.75">
      <c r="A328" s="33"/>
      <c r="B328" s="33"/>
      <c r="C328" s="3">
        <v>4300</v>
      </c>
      <c r="D328" s="15" t="s">
        <v>52</v>
      </c>
      <c r="E328" s="92">
        <v>26489</v>
      </c>
    </row>
    <row r="329" spans="1:5" ht="12.75">
      <c r="A329" s="33"/>
      <c r="B329" s="33"/>
      <c r="C329" s="3">
        <v>4610</v>
      </c>
      <c r="D329" s="16" t="s">
        <v>263</v>
      </c>
      <c r="E329" s="92">
        <v>8000</v>
      </c>
    </row>
    <row r="330" spans="1:5" ht="12.75">
      <c r="A330" s="33"/>
      <c r="B330" s="53" t="s">
        <v>160</v>
      </c>
      <c r="C330" s="57"/>
      <c r="D330" s="56" t="s">
        <v>1</v>
      </c>
      <c r="E330" s="96">
        <f>SUM(E331:E342)</f>
        <v>60200</v>
      </c>
    </row>
    <row r="331" spans="1:5" ht="12.75">
      <c r="A331" s="33"/>
      <c r="B331" s="33"/>
      <c r="C331" s="6">
        <v>2360</v>
      </c>
      <c r="D331" t="s">
        <v>315</v>
      </c>
      <c r="E331" s="92">
        <v>10000</v>
      </c>
    </row>
    <row r="332" spans="1:4" ht="12.75">
      <c r="A332" s="33"/>
      <c r="B332" s="33"/>
      <c r="D332" t="s">
        <v>316</v>
      </c>
    </row>
    <row r="333" spans="1:4" ht="12.75">
      <c r="A333" s="33"/>
      <c r="B333" s="33"/>
      <c r="D333" t="s">
        <v>317</v>
      </c>
    </row>
    <row r="334" spans="1:4" ht="12.75">
      <c r="A334" s="33"/>
      <c r="B334" s="33"/>
      <c r="D334" t="s">
        <v>318</v>
      </c>
    </row>
    <row r="335" spans="1:4" ht="12.75">
      <c r="A335" s="33"/>
      <c r="B335" s="33"/>
      <c r="D335" t="s">
        <v>319</v>
      </c>
    </row>
    <row r="336" spans="1:5" ht="12.75">
      <c r="A336" s="33"/>
      <c r="B336" s="33"/>
      <c r="C336" s="6">
        <v>2710</v>
      </c>
      <c r="D336" t="s">
        <v>545</v>
      </c>
      <c r="E336" s="92">
        <v>6000</v>
      </c>
    </row>
    <row r="337" spans="1:4" ht="12.75">
      <c r="A337" s="33"/>
      <c r="B337" s="33"/>
      <c r="D337" t="s">
        <v>576</v>
      </c>
    </row>
    <row r="338" spans="1:4" ht="12.75">
      <c r="A338" s="33"/>
      <c r="B338" s="33"/>
      <c r="D338" t="s">
        <v>577</v>
      </c>
    </row>
    <row r="339" spans="1:5" ht="12.75">
      <c r="A339" s="33"/>
      <c r="B339" s="33"/>
      <c r="C339" s="6">
        <v>4210</v>
      </c>
      <c r="D339" s="2" t="s">
        <v>49</v>
      </c>
      <c r="E339" s="92">
        <v>2000</v>
      </c>
    </row>
    <row r="340" spans="1:5" ht="12.75">
      <c r="A340" s="33"/>
      <c r="B340" s="33"/>
      <c r="C340" s="6">
        <v>4220</v>
      </c>
      <c r="D340" t="s">
        <v>58</v>
      </c>
      <c r="E340" s="92">
        <v>2000</v>
      </c>
    </row>
    <row r="341" spans="1:5" ht="12.75">
      <c r="A341" s="33"/>
      <c r="B341" s="33"/>
      <c r="C341" s="3">
        <v>4300</v>
      </c>
      <c r="D341" s="15" t="s">
        <v>52</v>
      </c>
      <c r="E341" s="92">
        <v>40000</v>
      </c>
    </row>
    <row r="342" spans="1:5" ht="12.75">
      <c r="A342" s="33"/>
      <c r="B342" s="33"/>
      <c r="C342" s="3">
        <v>4430</v>
      </c>
      <c r="D342" s="47" t="s">
        <v>195</v>
      </c>
      <c r="E342" s="92">
        <v>200</v>
      </c>
    </row>
    <row r="343" spans="1:4" ht="12.75">
      <c r="A343" s="33"/>
      <c r="B343" s="33"/>
      <c r="C343" s="3"/>
      <c r="D343" s="47"/>
    </row>
    <row r="344" spans="1:5" ht="12.75">
      <c r="A344" s="32" t="s">
        <v>187</v>
      </c>
      <c r="B344" s="32"/>
      <c r="C344" s="14"/>
      <c r="D344" s="40" t="s">
        <v>185</v>
      </c>
      <c r="E344" s="94">
        <f>E351+E345</f>
        <v>39440</v>
      </c>
    </row>
    <row r="345" spans="1:5" s="71" customFormat="1" ht="12.75">
      <c r="A345" s="110"/>
      <c r="B345" s="53" t="s">
        <v>381</v>
      </c>
      <c r="C345" s="54"/>
      <c r="D345" s="67" t="s">
        <v>382</v>
      </c>
      <c r="E345" s="96">
        <f>E346</f>
        <v>2000</v>
      </c>
    </row>
    <row r="346" spans="1:5" s="71" customFormat="1" ht="12.75">
      <c r="A346" s="110"/>
      <c r="B346" s="110"/>
      <c r="C346" s="6">
        <v>2360</v>
      </c>
      <c r="D346" t="s">
        <v>315</v>
      </c>
      <c r="E346" s="104">
        <v>2000</v>
      </c>
    </row>
    <row r="347" spans="1:5" s="71" customFormat="1" ht="12.75">
      <c r="A347" s="110"/>
      <c r="B347" s="110"/>
      <c r="C347" s="6"/>
      <c r="D347" t="s">
        <v>316</v>
      </c>
      <c r="E347" s="104"/>
    </row>
    <row r="348" spans="1:5" ht="12.75">
      <c r="A348" s="32"/>
      <c r="B348" s="32"/>
      <c r="D348" t="s">
        <v>317</v>
      </c>
      <c r="E348" s="94"/>
    </row>
    <row r="349" spans="1:5" ht="12.75">
      <c r="A349" s="32"/>
      <c r="B349" s="32"/>
      <c r="D349" t="s">
        <v>318</v>
      </c>
      <c r="E349" s="94"/>
    </row>
    <row r="350" spans="1:5" ht="12.75">
      <c r="A350" s="32"/>
      <c r="B350" s="32"/>
      <c r="D350" t="s">
        <v>319</v>
      </c>
      <c r="E350" s="94"/>
    </row>
    <row r="351" spans="1:5" ht="12.75">
      <c r="A351" s="33"/>
      <c r="B351" s="53" t="s">
        <v>229</v>
      </c>
      <c r="C351" s="54"/>
      <c r="D351" s="55" t="s">
        <v>1</v>
      </c>
      <c r="E351" s="96">
        <f>SUM(E352:E361)</f>
        <v>37440</v>
      </c>
    </row>
    <row r="352" spans="1:5" ht="12.75">
      <c r="A352" s="33"/>
      <c r="B352" s="33"/>
      <c r="C352" s="6">
        <v>2360</v>
      </c>
      <c r="D352" t="s">
        <v>315</v>
      </c>
      <c r="E352" s="92">
        <v>30000</v>
      </c>
    </row>
    <row r="353" spans="1:4" ht="12.75">
      <c r="A353" s="33"/>
      <c r="B353" s="33"/>
      <c r="D353" t="s">
        <v>316</v>
      </c>
    </row>
    <row r="354" spans="1:4" ht="12.75">
      <c r="A354" s="33"/>
      <c r="B354" s="33"/>
      <c r="D354" t="s">
        <v>317</v>
      </c>
    </row>
    <row r="355" spans="1:4" ht="12.75">
      <c r="A355" s="33"/>
      <c r="B355" s="33"/>
      <c r="D355" t="s">
        <v>318</v>
      </c>
    </row>
    <row r="356" spans="1:4" ht="12.75">
      <c r="A356" s="33"/>
      <c r="B356" s="33"/>
      <c r="D356" t="s">
        <v>319</v>
      </c>
    </row>
    <row r="357" spans="1:5" ht="12.75">
      <c r="A357" s="33"/>
      <c r="B357" s="33"/>
      <c r="C357" s="6">
        <v>4170</v>
      </c>
      <c r="D357" t="s">
        <v>212</v>
      </c>
      <c r="E357" s="92">
        <v>940</v>
      </c>
    </row>
    <row r="358" spans="1:5" ht="12.75">
      <c r="A358" s="33"/>
      <c r="B358" s="33"/>
      <c r="C358" s="6">
        <v>4190</v>
      </c>
      <c r="D358" t="s">
        <v>384</v>
      </c>
      <c r="E358" s="92">
        <v>2000</v>
      </c>
    </row>
    <row r="359" spans="1:5" ht="12.75">
      <c r="A359" s="33"/>
      <c r="B359" s="33"/>
      <c r="C359" s="6">
        <v>4210</v>
      </c>
      <c r="D359" s="2" t="s">
        <v>49</v>
      </c>
      <c r="E359" s="92">
        <v>1000</v>
      </c>
    </row>
    <row r="360" spans="1:5" ht="12.75">
      <c r="A360" s="33"/>
      <c r="B360" s="33"/>
      <c r="C360" s="6">
        <v>4220</v>
      </c>
      <c r="D360" s="2" t="s">
        <v>58</v>
      </c>
      <c r="E360" s="92">
        <v>500</v>
      </c>
    </row>
    <row r="361" spans="1:5" ht="12.75">
      <c r="A361" s="33"/>
      <c r="B361" s="33"/>
      <c r="C361" s="3">
        <v>4300</v>
      </c>
      <c r="D361" s="15" t="s">
        <v>52</v>
      </c>
      <c r="E361" s="92">
        <v>3000</v>
      </c>
    </row>
    <row r="362" spans="1:4" ht="12.75">
      <c r="A362" s="33"/>
      <c r="B362" s="33"/>
      <c r="C362" s="3"/>
      <c r="D362" s="47"/>
    </row>
    <row r="363" spans="1:5" ht="12.75">
      <c r="A363" s="53" t="s">
        <v>390</v>
      </c>
      <c r="B363" s="53"/>
      <c r="C363" s="57"/>
      <c r="D363" s="56" t="s">
        <v>391</v>
      </c>
      <c r="E363" s="96">
        <f>E370+E364+E366</f>
        <v>258072</v>
      </c>
    </row>
    <row r="364" spans="1:5" ht="12.75">
      <c r="A364" s="53"/>
      <c r="B364" s="53" t="s">
        <v>399</v>
      </c>
      <c r="C364" s="57"/>
      <c r="D364" s="56" t="s">
        <v>400</v>
      </c>
      <c r="E364" s="96">
        <f>E365</f>
        <v>1000</v>
      </c>
    </row>
    <row r="365" spans="1:5" ht="12.75">
      <c r="A365" s="53"/>
      <c r="B365" s="53"/>
      <c r="C365" s="3">
        <v>4300</v>
      </c>
      <c r="D365" s="15" t="s">
        <v>52</v>
      </c>
      <c r="E365" s="104">
        <v>1000</v>
      </c>
    </row>
    <row r="366" spans="1:5" ht="12.75">
      <c r="A366" s="53"/>
      <c r="B366" s="53" t="s">
        <v>399</v>
      </c>
      <c r="C366" s="57"/>
      <c r="D366" s="56" t="s">
        <v>506</v>
      </c>
      <c r="E366" s="96">
        <f>SUM(E367:E369)</f>
        <v>572</v>
      </c>
    </row>
    <row r="367" spans="1:5" ht="12.75">
      <c r="A367" s="53"/>
      <c r="B367" s="53"/>
      <c r="C367" s="6">
        <v>4010</v>
      </c>
      <c r="D367" t="s">
        <v>44</v>
      </c>
      <c r="E367" s="104">
        <v>480</v>
      </c>
    </row>
    <row r="368" spans="1:5" ht="12.75">
      <c r="A368" s="53"/>
      <c r="B368" s="53"/>
      <c r="C368" s="6">
        <v>4110</v>
      </c>
      <c r="D368" t="s">
        <v>46</v>
      </c>
      <c r="E368" s="104">
        <v>82</v>
      </c>
    </row>
    <row r="369" spans="1:5" ht="12.75">
      <c r="A369" s="53"/>
      <c r="B369" s="53"/>
      <c r="C369" s="6">
        <v>4120</v>
      </c>
      <c r="D369" t="s">
        <v>457</v>
      </c>
      <c r="E369" s="104">
        <v>10</v>
      </c>
    </row>
    <row r="370" spans="1:5" ht="12.75">
      <c r="A370" s="33"/>
      <c r="B370" s="53" t="s">
        <v>455</v>
      </c>
      <c r="C370" s="57"/>
      <c r="D370" s="56" t="s">
        <v>456</v>
      </c>
      <c r="E370" s="96">
        <f>SUM(E371:E374)</f>
        <v>256500</v>
      </c>
    </row>
    <row r="371" spans="1:5" ht="12.75">
      <c r="A371" s="33"/>
      <c r="B371" s="33"/>
      <c r="C371" s="6">
        <v>2830</v>
      </c>
      <c r="D371" t="s">
        <v>146</v>
      </c>
      <c r="E371" s="92">
        <v>256500</v>
      </c>
    </row>
    <row r="372" spans="1:4" ht="12.75">
      <c r="A372" s="33"/>
      <c r="B372" s="33"/>
      <c r="D372" t="s">
        <v>156</v>
      </c>
    </row>
    <row r="373" spans="1:4" ht="12.75">
      <c r="A373" s="33"/>
      <c r="B373" s="33"/>
      <c r="D373" t="s">
        <v>252</v>
      </c>
    </row>
    <row r="374" spans="1:4" ht="12.75">
      <c r="A374" s="33"/>
      <c r="B374" s="33"/>
      <c r="D374" t="s">
        <v>251</v>
      </c>
    </row>
    <row r="375" spans="1:2" ht="12.75">
      <c r="A375" s="33"/>
      <c r="B375" s="33"/>
    </row>
    <row r="376" spans="1:5" ht="12.75">
      <c r="A376" s="7">
        <v>854</v>
      </c>
      <c r="B376" s="7"/>
      <c r="C376" s="7"/>
      <c r="D376" s="5" t="s">
        <v>56</v>
      </c>
      <c r="E376" s="94">
        <f>E377+E379</f>
        <v>233365</v>
      </c>
    </row>
    <row r="377" spans="1:5" ht="12.75">
      <c r="A377" s="7"/>
      <c r="B377" s="53" t="s">
        <v>393</v>
      </c>
      <c r="C377" s="54"/>
      <c r="D377" s="55" t="s">
        <v>394</v>
      </c>
      <c r="E377" s="96">
        <f>E378</f>
        <v>166565</v>
      </c>
    </row>
    <row r="378" spans="1:5" ht="12.75">
      <c r="A378" s="7"/>
      <c r="B378" s="33"/>
      <c r="C378" s="61">
        <v>2540</v>
      </c>
      <c r="D378" s="64" t="s">
        <v>278</v>
      </c>
      <c r="E378" s="92">
        <v>166565</v>
      </c>
    </row>
    <row r="379" spans="1:5" ht="12.75">
      <c r="A379" s="7"/>
      <c r="B379" s="53" t="s">
        <v>463</v>
      </c>
      <c r="C379" s="54"/>
      <c r="D379" s="65" t="s">
        <v>464</v>
      </c>
      <c r="E379" s="96">
        <f>E381</f>
        <v>66800</v>
      </c>
    </row>
    <row r="380" spans="1:4" ht="12.75">
      <c r="A380" s="7"/>
      <c r="B380" s="33"/>
      <c r="C380" s="61"/>
      <c r="D380" s="65" t="s">
        <v>465</v>
      </c>
    </row>
    <row r="381" spans="1:5" ht="12.75">
      <c r="A381" s="7"/>
      <c r="B381" s="33"/>
      <c r="C381" s="6">
        <v>3240</v>
      </c>
      <c r="D381" t="s">
        <v>211</v>
      </c>
      <c r="E381" s="92">
        <v>66800</v>
      </c>
    </row>
    <row r="382" spans="1:2" ht="12.75">
      <c r="A382" s="7"/>
      <c r="B382" s="33"/>
    </row>
    <row r="383" spans="1:5" ht="12.75">
      <c r="A383" s="25" t="s">
        <v>71</v>
      </c>
      <c r="B383" s="32"/>
      <c r="C383" s="14"/>
      <c r="D383" s="40" t="s">
        <v>62</v>
      </c>
      <c r="E383" s="94">
        <f>E384+E401+E406+E409</f>
        <v>2877700</v>
      </c>
    </row>
    <row r="384" spans="1:5" ht="12.75">
      <c r="A384" s="24"/>
      <c r="B384" s="53" t="s">
        <v>217</v>
      </c>
      <c r="C384" s="54"/>
      <c r="D384" s="67" t="s">
        <v>218</v>
      </c>
      <c r="E384" s="96">
        <f>SUM(E385:E400)</f>
        <v>63700</v>
      </c>
    </row>
    <row r="385" spans="1:5" ht="12.75">
      <c r="A385" s="24"/>
      <c r="B385" s="33"/>
      <c r="C385" s="6">
        <v>2360</v>
      </c>
      <c r="D385" t="s">
        <v>315</v>
      </c>
      <c r="E385" s="92">
        <v>30000</v>
      </c>
    </row>
    <row r="386" spans="1:4" ht="12.75">
      <c r="A386" s="24"/>
      <c r="B386" s="33"/>
      <c r="D386" t="s">
        <v>316</v>
      </c>
    </row>
    <row r="387" spans="1:4" ht="12.75">
      <c r="A387" s="24"/>
      <c r="B387" s="33"/>
      <c r="D387" t="s">
        <v>317</v>
      </c>
    </row>
    <row r="388" spans="1:4" ht="12.75">
      <c r="A388" s="24"/>
      <c r="B388" s="33"/>
      <c r="D388" t="s">
        <v>318</v>
      </c>
    </row>
    <row r="389" spans="1:4" ht="12.75">
      <c r="A389" s="24"/>
      <c r="B389" s="33"/>
      <c r="D389" t="s">
        <v>319</v>
      </c>
    </row>
    <row r="390" spans="1:5" ht="12.75">
      <c r="A390" s="24"/>
      <c r="B390" s="33"/>
      <c r="C390" s="6">
        <v>3040</v>
      </c>
      <c r="D390" s="2" t="s">
        <v>271</v>
      </c>
      <c r="E390" s="92">
        <v>2500</v>
      </c>
    </row>
    <row r="391" spans="1:4" ht="12.75">
      <c r="A391" s="24"/>
      <c r="B391" s="33"/>
      <c r="D391" s="2" t="s">
        <v>259</v>
      </c>
    </row>
    <row r="392" spans="1:5" ht="12.75">
      <c r="A392" s="24"/>
      <c r="B392" s="33"/>
      <c r="C392" s="6">
        <v>4110</v>
      </c>
      <c r="D392" t="s">
        <v>46</v>
      </c>
      <c r="E392" s="92">
        <v>1000</v>
      </c>
    </row>
    <row r="393" spans="1:5" ht="12.75">
      <c r="A393" s="24"/>
      <c r="B393" s="33"/>
      <c r="C393" s="6">
        <v>4120</v>
      </c>
      <c r="D393" t="s">
        <v>457</v>
      </c>
      <c r="E393" s="92">
        <v>200</v>
      </c>
    </row>
    <row r="394" spans="1:5" ht="12.75">
      <c r="A394" s="24"/>
      <c r="B394" s="33"/>
      <c r="C394" s="6">
        <v>4170</v>
      </c>
      <c r="D394" t="s">
        <v>212</v>
      </c>
      <c r="E394" s="92">
        <v>5000</v>
      </c>
    </row>
    <row r="395" spans="1:5" ht="12.75">
      <c r="A395" s="24"/>
      <c r="B395" s="33"/>
      <c r="C395" s="6">
        <v>4190</v>
      </c>
      <c r="D395" t="s">
        <v>384</v>
      </c>
      <c r="E395" s="92">
        <v>5000</v>
      </c>
    </row>
    <row r="396" spans="1:5" ht="12.75">
      <c r="A396" s="24"/>
      <c r="B396" s="33"/>
      <c r="C396" s="6">
        <v>4210</v>
      </c>
      <c r="D396" s="2" t="s">
        <v>49</v>
      </c>
      <c r="E396" s="92">
        <v>5000</v>
      </c>
    </row>
    <row r="397" spans="1:5" ht="12.75">
      <c r="A397" s="24"/>
      <c r="B397" s="33"/>
      <c r="C397" s="6">
        <v>4220</v>
      </c>
      <c r="D397" s="2" t="s">
        <v>58</v>
      </c>
      <c r="E397" s="92">
        <v>2000</v>
      </c>
    </row>
    <row r="398" spans="1:5" ht="12.75">
      <c r="A398" s="24"/>
      <c r="B398" s="33"/>
      <c r="C398" s="3">
        <v>4260</v>
      </c>
      <c r="D398" s="15" t="s">
        <v>50</v>
      </c>
      <c r="E398" s="92">
        <v>1000</v>
      </c>
    </row>
    <row r="399" spans="1:5" ht="12.75">
      <c r="A399" s="24"/>
      <c r="B399" s="33"/>
      <c r="C399" s="3">
        <v>4300</v>
      </c>
      <c r="D399" s="15" t="s">
        <v>52</v>
      </c>
      <c r="E399" s="92">
        <v>10000</v>
      </c>
    </row>
    <row r="400" spans="1:5" ht="12.75">
      <c r="A400" s="24"/>
      <c r="B400" s="33"/>
      <c r="C400" s="3">
        <v>4430</v>
      </c>
      <c r="D400" s="47" t="s">
        <v>195</v>
      </c>
      <c r="E400" s="92">
        <v>2000</v>
      </c>
    </row>
    <row r="401" spans="1:5" ht="12.75">
      <c r="A401" s="24"/>
      <c r="B401" s="6">
        <v>92109</v>
      </c>
      <c r="D401" t="s">
        <v>63</v>
      </c>
      <c r="E401" s="88">
        <f>SUM(E402:E404)</f>
        <v>954000</v>
      </c>
    </row>
    <row r="402" spans="1:5" ht="12.75">
      <c r="A402" s="24"/>
      <c r="B402" s="6"/>
      <c r="C402" s="6">
        <v>2480</v>
      </c>
      <c r="D402" t="s">
        <v>239</v>
      </c>
      <c r="E402" s="74">
        <v>884000</v>
      </c>
    </row>
    <row r="403" spans="1:5" ht="12.75">
      <c r="A403" s="24"/>
      <c r="B403" s="6"/>
      <c r="D403" t="s">
        <v>208</v>
      </c>
      <c r="E403" s="74"/>
    </row>
    <row r="404" spans="1:5" ht="12.75">
      <c r="A404" s="24"/>
      <c r="B404" s="6"/>
      <c r="C404" s="6">
        <v>2800</v>
      </c>
      <c r="D404" t="s">
        <v>578</v>
      </c>
      <c r="E404" s="74">
        <v>70000</v>
      </c>
    </row>
    <row r="405" spans="1:5" ht="12.75">
      <c r="A405" s="24"/>
      <c r="B405" s="6"/>
      <c r="D405" t="s">
        <v>477</v>
      </c>
      <c r="E405" s="74"/>
    </row>
    <row r="406" spans="1:5" ht="12.75">
      <c r="A406" s="24"/>
      <c r="B406" s="6">
        <v>92116</v>
      </c>
      <c r="D406" t="s">
        <v>240</v>
      </c>
      <c r="E406" s="88">
        <f>SUM(E407:E408)</f>
        <v>920000</v>
      </c>
    </row>
    <row r="407" spans="1:5" ht="12.75">
      <c r="A407" s="24"/>
      <c r="B407" s="6"/>
      <c r="C407" s="6">
        <v>2480</v>
      </c>
      <c r="D407" t="s">
        <v>239</v>
      </c>
      <c r="E407" s="74">
        <v>920000</v>
      </c>
    </row>
    <row r="408" spans="1:5" ht="12.75">
      <c r="A408" s="24"/>
      <c r="B408" s="6"/>
      <c r="D408" t="s">
        <v>208</v>
      </c>
      <c r="E408" s="74"/>
    </row>
    <row r="409" spans="1:5" ht="12.75">
      <c r="A409" s="24"/>
      <c r="B409" s="6">
        <v>92118</v>
      </c>
      <c r="D409" t="s">
        <v>31</v>
      </c>
      <c r="E409" s="88">
        <f>SUM(E410:E411)</f>
        <v>940000</v>
      </c>
    </row>
    <row r="410" spans="1:5" ht="12.75">
      <c r="A410" s="24"/>
      <c r="B410" s="6"/>
      <c r="C410" s="6">
        <v>2480</v>
      </c>
      <c r="D410" t="s">
        <v>207</v>
      </c>
      <c r="E410" s="74">
        <v>940000</v>
      </c>
    </row>
    <row r="411" spans="1:5" ht="12.75">
      <c r="A411" s="24"/>
      <c r="B411" s="6"/>
      <c r="D411" t="s">
        <v>208</v>
      </c>
      <c r="E411" s="74"/>
    </row>
    <row r="412" spans="1:4" ht="12.75">
      <c r="A412" s="24"/>
      <c r="B412" s="33"/>
      <c r="C412" s="3"/>
      <c r="D412" s="47"/>
    </row>
    <row r="413" spans="1:5" ht="12.75">
      <c r="A413" s="25" t="s">
        <v>72</v>
      </c>
      <c r="B413" s="32"/>
      <c r="C413" s="14"/>
      <c r="D413" s="40" t="s">
        <v>313</v>
      </c>
      <c r="E413" s="94">
        <f>E414</f>
        <v>148550</v>
      </c>
    </row>
    <row r="414" spans="1:5" ht="12.75">
      <c r="A414" s="24"/>
      <c r="B414" s="53" t="s">
        <v>219</v>
      </c>
      <c r="C414" s="54"/>
      <c r="D414" s="67" t="s">
        <v>314</v>
      </c>
      <c r="E414" s="96">
        <f>SUM(E415:E429)</f>
        <v>148550</v>
      </c>
    </row>
    <row r="415" spans="1:5" ht="12.75">
      <c r="A415" s="24"/>
      <c r="B415" s="33"/>
      <c r="C415" s="6">
        <v>2360</v>
      </c>
      <c r="D415" t="s">
        <v>315</v>
      </c>
      <c r="E415" s="92">
        <v>100000</v>
      </c>
    </row>
    <row r="416" spans="1:4" ht="12.75">
      <c r="A416" s="24"/>
      <c r="B416" s="33"/>
      <c r="D416" t="s">
        <v>316</v>
      </c>
    </row>
    <row r="417" spans="1:4" ht="12.75">
      <c r="A417" s="24"/>
      <c r="B417" s="33"/>
      <c r="D417" t="s">
        <v>317</v>
      </c>
    </row>
    <row r="418" spans="1:4" ht="12.75">
      <c r="A418" s="24"/>
      <c r="B418" s="33"/>
      <c r="D418" t="s">
        <v>318</v>
      </c>
    </row>
    <row r="419" spans="1:4" ht="12.75">
      <c r="A419" s="24"/>
      <c r="B419" s="33"/>
      <c r="D419" t="s">
        <v>319</v>
      </c>
    </row>
    <row r="420" spans="1:5" ht="12.75">
      <c r="A420" s="24"/>
      <c r="B420" s="33"/>
      <c r="C420" s="6">
        <v>3030</v>
      </c>
      <c r="D420" t="s">
        <v>59</v>
      </c>
      <c r="E420" s="92">
        <v>5000</v>
      </c>
    </row>
    <row r="421" spans="1:5" ht="12.75">
      <c r="A421" s="24"/>
      <c r="B421" s="33"/>
      <c r="C421" s="6">
        <v>3040</v>
      </c>
      <c r="D421" s="2" t="s">
        <v>271</v>
      </c>
      <c r="E421" s="92">
        <v>2000</v>
      </c>
    </row>
    <row r="422" spans="1:4" ht="12.75">
      <c r="A422" s="24"/>
      <c r="B422" s="33"/>
      <c r="D422" s="2" t="s">
        <v>259</v>
      </c>
    </row>
    <row r="423" spans="1:5" ht="12.75">
      <c r="A423" s="24"/>
      <c r="B423" s="33"/>
      <c r="C423" s="6">
        <v>4110</v>
      </c>
      <c r="D423" t="s">
        <v>46</v>
      </c>
      <c r="E423" s="92">
        <v>500</v>
      </c>
    </row>
    <row r="424" spans="1:5" ht="12.75">
      <c r="A424" s="24"/>
      <c r="B424" s="33"/>
      <c r="C424" s="6">
        <v>4120</v>
      </c>
      <c r="D424" t="s">
        <v>457</v>
      </c>
      <c r="E424" s="92">
        <v>50</v>
      </c>
    </row>
    <row r="425" spans="1:5" ht="12.75">
      <c r="A425" s="24"/>
      <c r="B425" s="33"/>
      <c r="C425" s="6">
        <v>4170</v>
      </c>
      <c r="D425" t="s">
        <v>212</v>
      </c>
      <c r="E425" s="92">
        <v>6000</v>
      </c>
    </row>
    <row r="426" spans="1:5" ht="12.75">
      <c r="A426" s="24"/>
      <c r="B426" s="33"/>
      <c r="C426" s="6">
        <v>4190</v>
      </c>
      <c r="D426" t="s">
        <v>384</v>
      </c>
      <c r="E426" s="92">
        <v>5000</v>
      </c>
    </row>
    <row r="427" spans="1:5" ht="12.75">
      <c r="A427" s="24"/>
      <c r="B427" s="33"/>
      <c r="C427" s="6">
        <v>4210</v>
      </c>
      <c r="D427" s="2" t="s">
        <v>49</v>
      </c>
      <c r="E427" s="92">
        <v>10000</v>
      </c>
    </row>
    <row r="428" spans="1:5" ht="12.75">
      <c r="A428" s="24"/>
      <c r="B428" s="33"/>
      <c r="C428" s="6">
        <v>4220</v>
      </c>
      <c r="D428" s="2" t="s">
        <v>58</v>
      </c>
      <c r="E428" s="92">
        <v>5000</v>
      </c>
    </row>
    <row r="429" spans="1:5" ht="12.75">
      <c r="A429" s="24"/>
      <c r="B429" s="33"/>
      <c r="C429" s="3">
        <v>4300</v>
      </c>
      <c r="D429" s="15" t="s">
        <v>52</v>
      </c>
      <c r="E429" s="92">
        <v>15000</v>
      </c>
    </row>
    <row r="430" spans="1:5" ht="12.75">
      <c r="A430" s="33"/>
      <c r="B430" s="33"/>
      <c r="C430" s="3"/>
      <c r="D430" s="47"/>
      <c r="E430" s="85"/>
    </row>
    <row r="431" spans="1:5" ht="12.75">
      <c r="A431" s="33"/>
      <c r="B431" s="33"/>
      <c r="C431" s="3"/>
      <c r="D431" s="47"/>
      <c r="E431"/>
    </row>
    <row r="432" spans="1:5" s="56" customFormat="1" ht="12.75">
      <c r="A432" s="33"/>
      <c r="B432" s="33"/>
      <c r="C432" s="3"/>
      <c r="D432" s="47"/>
      <c r="E432"/>
    </row>
    <row r="433" spans="1:5" ht="12.75">
      <c r="A433" s="33"/>
      <c r="B433" s="33"/>
      <c r="C433" s="3"/>
      <c r="D433" s="47"/>
      <c r="E433"/>
    </row>
    <row r="434" spans="1:5" ht="12.75">
      <c r="A434" s="33"/>
      <c r="B434" s="33"/>
      <c r="C434" s="3"/>
      <c r="D434" s="47"/>
      <c r="E434"/>
    </row>
    <row r="435" spans="1:5" ht="12.75">
      <c r="A435" s="33"/>
      <c r="B435" s="33"/>
      <c r="C435" s="3"/>
      <c r="D435" s="47"/>
      <c r="E435"/>
    </row>
    <row r="436" spans="1:5" ht="12.75">
      <c r="A436" s="24"/>
      <c r="B436" s="33"/>
      <c r="D436" s="17" t="s">
        <v>32</v>
      </c>
      <c r="E436" s="101" t="s">
        <v>247</v>
      </c>
    </row>
    <row r="437" spans="1:5" ht="12.75">
      <c r="A437" s="24"/>
      <c r="B437" s="33"/>
      <c r="C437" s="3"/>
      <c r="D437" s="3" t="s">
        <v>370</v>
      </c>
      <c r="E437" s="74" t="s">
        <v>582</v>
      </c>
    </row>
    <row r="438" spans="1:5" ht="12.75">
      <c r="A438" s="24"/>
      <c r="B438" s="33"/>
      <c r="C438" s="3"/>
      <c r="D438" s="3"/>
      <c r="E438" s="74" t="s">
        <v>157</v>
      </c>
    </row>
    <row r="439" spans="1:5" ht="12.75">
      <c r="A439" s="24"/>
      <c r="B439" s="33"/>
      <c r="C439" s="3"/>
      <c r="D439" s="3"/>
      <c r="E439" s="75" t="s">
        <v>583</v>
      </c>
    </row>
    <row r="440" spans="1:5" ht="12.75">
      <c r="A440" s="30" t="s">
        <v>33</v>
      </c>
      <c r="B440" s="31" t="s">
        <v>34</v>
      </c>
      <c r="C440" s="1"/>
      <c r="D440" s="1" t="s">
        <v>35</v>
      </c>
      <c r="E440" s="93" t="s">
        <v>539</v>
      </c>
    </row>
    <row r="441" spans="1:5" ht="12.75">
      <c r="A441" s="25" t="s">
        <v>68</v>
      </c>
      <c r="B441" s="32"/>
      <c r="C441" s="14"/>
      <c r="D441" s="26" t="s">
        <v>85</v>
      </c>
      <c r="E441" s="102">
        <f>SUM(E442+E445+E451+E448)</f>
        <v>694695</v>
      </c>
    </row>
    <row r="442" spans="1:5" ht="12.75">
      <c r="A442" s="24"/>
      <c r="B442" s="53" t="s">
        <v>84</v>
      </c>
      <c r="C442" s="54"/>
      <c r="D442" s="65" t="s">
        <v>41</v>
      </c>
      <c r="E442" s="98">
        <f>SUM(E443:E444)</f>
        <v>200695</v>
      </c>
    </row>
    <row r="443" spans="1:5" ht="12.75">
      <c r="A443" s="24"/>
      <c r="B443" s="33"/>
      <c r="C443" s="3">
        <v>4270</v>
      </c>
      <c r="D443" s="16" t="s">
        <v>51</v>
      </c>
      <c r="E443" s="99">
        <v>170695</v>
      </c>
    </row>
    <row r="444" spans="1:5" ht="12.75">
      <c r="A444" s="24"/>
      <c r="B444" s="33"/>
      <c r="C444" s="3">
        <v>4300</v>
      </c>
      <c r="D444" s="16" t="s">
        <v>52</v>
      </c>
      <c r="E444" s="99">
        <v>30000</v>
      </c>
    </row>
    <row r="445" spans="1:5" ht="12.75">
      <c r="A445" s="24"/>
      <c r="B445" s="53" t="s">
        <v>134</v>
      </c>
      <c r="C445" s="54"/>
      <c r="D445" s="65" t="s">
        <v>135</v>
      </c>
      <c r="E445" s="98">
        <f>SUM(E446:E447)</f>
        <v>92000</v>
      </c>
    </row>
    <row r="446" spans="1:5" ht="12.75">
      <c r="A446" s="24"/>
      <c r="B446" s="33"/>
      <c r="C446" s="3">
        <v>4270</v>
      </c>
      <c r="D446" s="16" t="s">
        <v>51</v>
      </c>
      <c r="E446" s="99">
        <v>80000</v>
      </c>
    </row>
    <row r="447" spans="1:5" ht="12.75">
      <c r="A447" s="24"/>
      <c r="B447" s="33"/>
      <c r="C447" s="3">
        <v>4300</v>
      </c>
      <c r="D447" s="16" t="s">
        <v>52</v>
      </c>
      <c r="E447" s="99">
        <v>12000</v>
      </c>
    </row>
    <row r="448" spans="1:5" s="56" customFormat="1" ht="12.75">
      <c r="A448" s="112"/>
      <c r="B448" s="53" t="s">
        <v>495</v>
      </c>
      <c r="C448" s="54"/>
      <c r="D448" s="65" t="s">
        <v>488</v>
      </c>
      <c r="E448" s="98">
        <f>E449</f>
        <v>400000</v>
      </c>
    </row>
    <row r="449" spans="1:5" ht="12.75">
      <c r="A449" s="24"/>
      <c r="B449" s="33"/>
      <c r="C449" s="6">
        <v>4300</v>
      </c>
      <c r="D449" t="s">
        <v>52</v>
      </c>
      <c r="E449" s="99">
        <v>400000</v>
      </c>
    </row>
    <row r="450" spans="1:5" ht="12.75">
      <c r="A450" s="24"/>
      <c r="B450" s="33"/>
      <c r="C450" s="3"/>
      <c r="D450" s="16"/>
      <c r="E450" s="99"/>
    </row>
    <row r="451" spans="1:5" ht="12.75">
      <c r="A451" s="24"/>
      <c r="B451" s="53" t="s">
        <v>496</v>
      </c>
      <c r="C451" s="54"/>
      <c r="D451" s="65" t="s">
        <v>497</v>
      </c>
      <c r="E451" s="98">
        <f>SUM(E452:E452)</f>
        <v>2000</v>
      </c>
    </row>
    <row r="452" spans="1:5" ht="12.75">
      <c r="A452" s="24"/>
      <c r="B452" s="33"/>
      <c r="C452" s="3">
        <v>4270</v>
      </c>
      <c r="D452" s="16" t="s">
        <v>51</v>
      </c>
      <c r="E452" s="99">
        <v>2000</v>
      </c>
    </row>
    <row r="453" spans="1:5" ht="12.75">
      <c r="A453" s="24"/>
      <c r="B453" s="33"/>
      <c r="C453" s="3"/>
      <c r="D453" s="16"/>
      <c r="E453" s="99"/>
    </row>
    <row r="454" spans="1:5" ht="12.75">
      <c r="A454" s="54">
        <v>400</v>
      </c>
      <c r="B454" s="54"/>
      <c r="C454" s="53"/>
      <c r="D454" s="65" t="s">
        <v>559</v>
      </c>
      <c r="E454" s="98">
        <f>E456</f>
        <v>1300000</v>
      </c>
    </row>
    <row r="455" spans="1:5" ht="12.75">
      <c r="A455" s="54"/>
      <c r="B455" s="54"/>
      <c r="C455" s="53"/>
      <c r="D455" s="65" t="s">
        <v>558</v>
      </c>
      <c r="E455" s="99"/>
    </row>
    <row r="456" spans="1:5" ht="12.75">
      <c r="A456" s="24"/>
      <c r="B456" s="33" t="s">
        <v>564</v>
      </c>
      <c r="C456" s="3"/>
      <c r="D456" s="16" t="s">
        <v>502</v>
      </c>
      <c r="E456" s="99">
        <f>SUM(E457:E462)</f>
        <v>1300000</v>
      </c>
    </row>
    <row r="457" spans="1:5" ht="12.75">
      <c r="A457" s="24"/>
      <c r="B457" s="33"/>
      <c r="C457" s="6">
        <v>4010</v>
      </c>
      <c r="D457" t="s">
        <v>44</v>
      </c>
      <c r="E457" s="99">
        <v>4560</v>
      </c>
    </row>
    <row r="458" spans="1:5" ht="12.75">
      <c r="A458" s="24"/>
      <c r="B458" s="33"/>
      <c r="C458" s="6">
        <v>4110</v>
      </c>
      <c r="D458" t="s">
        <v>46</v>
      </c>
      <c r="E458" s="99">
        <v>785</v>
      </c>
    </row>
    <row r="459" spans="1:5" ht="12.75">
      <c r="A459" s="24"/>
      <c r="B459" s="33"/>
      <c r="C459" s="6">
        <v>4120</v>
      </c>
      <c r="D459" t="s">
        <v>457</v>
      </c>
      <c r="E459" s="99">
        <v>112</v>
      </c>
    </row>
    <row r="460" spans="1:5" ht="12.75">
      <c r="A460" s="24"/>
      <c r="B460" s="33"/>
      <c r="C460" s="6">
        <v>4210</v>
      </c>
      <c r="D460" s="2" t="s">
        <v>49</v>
      </c>
      <c r="E460" s="99">
        <v>975000</v>
      </c>
    </row>
    <row r="461" spans="1:5" ht="12.75">
      <c r="A461" s="24"/>
      <c r="B461" s="33"/>
      <c r="C461" s="3">
        <v>4300</v>
      </c>
      <c r="D461" s="16" t="s">
        <v>52</v>
      </c>
      <c r="E461" s="99">
        <v>319530</v>
      </c>
    </row>
    <row r="462" spans="1:5" ht="12.75">
      <c r="A462" s="24"/>
      <c r="B462" s="33"/>
      <c r="C462" s="6">
        <v>4710</v>
      </c>
      <c r="D462" t="s">
        <v>445</v>
      </c>
      <c r="E462" s="99">
        <v>13</v>
      </c>
    </row>
    <row r="463" spans="1:5" ht="12.75">
      <c r="A463" s="24"/>
      <c r="B463" s="33"/>
      <c r="C463" s="3"/>
      <c r="D463" s="16"/>
      <c r="E463" s="99"/>
    </row>
    <row r="464" spans="1:5" ht="12.75">
      <c r="A464" s="25" t="s">
        <v>136</v>
      </c>
      <c r="B464" s="32"/>
      <c r="C464" s="14"/>
      <c r="D464" s="26" t="s">
        <v>137</v>
      </c>
      <c r="E464" s="102">
        <f>E465</f>
        <v>304000</v>
      </c>
    </row>
    <row r="465" spans="1:5" s="71" customFormat="1" ht="12.75">
      <c r="A465" s="121"/>
      <c r="B465" s="53" t="s">
        <v>371</v>
      </c>
      <c r="C465" s="54"/>
      <c r="D465" s="65" t="s">
        <v>372</v>
      </c>
      <c r="E465" s="98">
        <f>SUM(E466:E468)</f>
        <v>304000</v>
      </c>
    </row>
    <row r="466" spans="1:5" ht="12.75">
      <c r="A466" s="25"/>
      <c r="B466" s="32"/>
      <c r="C466" s="3">
        <v>4300</v>
      </c>
      <c r="D466" s="16" t="s">
        <v>52</v>
      </c>
      <c r="E466" s="103">
        <v>299000</v>
      </c>
    </row>
    <row r="467" spans="1:5" ht="12.75">
      <c r="A467" s="25"/>
      <c r="B467" s="32"/>
      <c r="C467" s="6">
        <v>4530</v>
      </c>
      <c r="D467" t="s">
        <v>242</v>
      </c>
      <c r="E467" s="103">
        <v>4000</v>
      </c>
    </row>
    <row r="468" spans="1:5" ht="12.75">
      <c r="A468" s="25"/>
      <c r="B468" s="32"/>
      <c r="C468" s="3">
        <v>4610</v>
      </c>
      <c r="D468" s="16" t="s">
        <v>263</v>
      </c>
      <c r="E468" s="103">
        <v>1000</v>
      </c>
    </row>
    <row r="469" spans="1:5" ht="12.75">
      <c r="A469" s="24"/>
      <c r="B469" s="33"/>
      <c r="C469" s="3"/>
      <c r="D469" s="16"/>
      <c r="E469" s="99"/>
    </row>
    <row r="470" spans="1:5" ht="12.75">
      <c r="A470" s="25" t="s">
        <v>69</v>
      </c>
      <c r="B470" s="32"/>
      <c r="C470" s="14"/>
      <c r="D470" s="40" t="s">
        <v>159</v>
      </c>
      <c r="E470" s="98">
        <f>E471</f>
        <v>5000</v>
      </c>
    </row>
    <row r="471" spans="1:5" ht="12.75">
      <c r="A471" s="24"/>
      <c r="B471" s="53" t="s">
        <v>75</v>
      </c>
      <c r="C471" s="54"/>
      <c r="D471" s="67" t="s">
        <v>76</v>
      </c>
      <c r="E471" s="99">
        <f>E472</f>
        <v>5000</v>
      </c>
    </row>
    <row r="472" spans="1:5" ht="12.75">
      <c r="A472" s="24"/>
      <c r="B472" s="33"/>
      <c r="C472" s="3">
        <v>4300</v>
      </c>
      <c r="D472" s="15" t="s">
        <v>52</v>
      </c>
      <c r="E472" s="99">
        <v>5000</v>
      </c>
    </row>
    <row r="473" spans="1:5" ht="12.75">
      <c r="A473" s="24"/>
      <c r="B473" s="33"/>
      <c r="C473" s="3"/>
      <c r="D473" s="16"/>
      <c r="E473" s="99"/>
    </row>
    <row r="474" spans="1:5" ht="12.75">
      <c r="A474" s="25" t="s">
        <v>70</v>
      </c>
      <c r="B474" s="32"/>
      <c r="C474" s="14"/>
      <c r="D474" s="40" t="s">
        <v>90</v>
      </c>
      <c r="E474" s="94">
        <f>E477+E481+E491+E494+E498+E475+E486+E504</f>
        <v>6061060.64</v>
      </c>
    </row>
    <row r="475" spans="1:5" s="71" customFormat="1" ht="12.75">
      <c r="A475" s="121"/>
      <c r="B475" s="53" t="s">
        <v>423</v>
      </c>
      <c r="C475" s="54"/>
      <c r="D475" s="67" t="s">
        <v>424</v>
      </c>
      <c r="E475" s="96">
        <f>E476</f>
        <v>6000</v>
      </c>
    </row>
    <row r="476" spans="1:5" ht="12.75">
      <c r="A476" s="25"/>
      <c r="B476" s="32"/>
      <c r="C476" s="3">
        <v>4510</v>
      </c>
      <c r="D476" s="20" t="s">
        <v>221</v>
      </c>
      <c r="E476" s="104">
        <v>6000</v>
      </c>
    </row>
    <row r="477" spans="1:5" ht="12.75">
      <c r="A477" s="24"/>
      <c r="B477" s="53" t="s">
        <v>91</v>
      </c>
      <c r="C477" s="54"/>
      <c r="D477" s="67" t="s">
        <v>92</v>
      </c>
      <c r="E477" s="96">
        <f>SUM(E478:E480)</f>
        <v>2095000</v>
      </c>
    </row>
    <row r="478" spans="1:5" ht="12.75">
      <c r="A478" s="24"/>
      <c r="B478" s="53"/>
      <c r="C478" s="6">
        <v>4210</v>
      </c>
      <c r="D478" s="2" t="s">
        <v>49</v>
      </c>
      <c r="E478" s="104">
        <v>2000</v>
      </c>
    </row>
    <row r="479" spans="1:6" ht="12.75">
      <c r="A479" s="24"/>
      <c r="B479" s="33"/>
      <c r="C479" s="3">
        <v>4270</v>
      </c>
      <c r="D479" s="16" t="s">
        <v>51</v>
      </c>
      <c r="E479" s="95">
        <v>5000</v>
      </c>
      <c r="F479" s="4"/>
    </row>
    <row r="480" spans="1:6" ht="12.75">
      <c r="A480" s="24"/>
      <c r="B480" s="33"/>
      <c r="C480" s="3">
        <v>4300</v>
      </c>
      <c r="D480" s="15" t="s">
        <v>52</v>
      </c>
      <c r="E480" s="95">
        <v>2088000</v>
      </c>
      <c r="F480" s="4"/>
    </row>
    <row r="481" spans="1:6" ht="12.75">
      <c r="A481" s="24"/>
      <c r="B481" s="53" t="s">
        <v>93</v>
      </c>
      <c r="C481" s="54"/>
      <c r="D481" s="67" t="s">
        <v>94</v>
      </c>
      <c r="E481" s="96">
        <f>SUM(E482:E485)</f>
        <v>607000</v>
      </c>
      <c r="F481" s="4"/>
    </row>
    <row r="482" spans="1:5" ht="12.75">
      <c r="A482" s="24"/>
      <c r="B482" s="33"/>
      <c r="C482" s="6">
        <v>4210</v>
      </c>
      <c r="D482" s="2" t="s">
        <v>49</v>
      </c>
      <c r="E482" s="92">
        <v>25000</v>
      </c>
    </row>
    <row r="483" spans="1:5" ht="12.75">
      <c r="A483" s="24"/>
      <c r="B483" s="33"/>
      <c r="C483" s="3">
        <v>4260</v>
      </c>
      <c r="D483" s="15" t="s">
        <v>50</v>
      </c>
      <c r="E483" s="92">
        <v>23000</v>
      </c>
    </row>
    <row r="484" spans="1:5" ht="12.75">
      <c r="A484" s="24"/>
      <c r="B484" s="33"/>
      <c r="C484" s="3">
        <v>4270</v>
      </c>
      <c r="D484" s="16" t="s">
        <v>51</v>
      </c>
      <c r="E484" s="92">
        <v>30000</v>
      </c>
    </row>
    <row r="485" spans="1:5" ht="12.75">
      <c r="A485" s="24"/>
      <c r="B485" s="33"/>
      <c r="C485" s="3">
        <v>4300</v>
      </c>
      <c r="D485" s="15" t="s">
        <v>52</v>
      </c>
      <c r="E485" s="92">
        <v>529000</v>
      </c>
    </row>
    <row r="486" spans="1:5" ht="12.75">
      <c r="A486" s="24"/>
      <c r="B486" s="59" t="s">
        <v>458</v>
      </c>
      <c r="C486" s="57"/>
      <c r="D486" s="56" t="s">
        <v>459</v>
      </c>
      <c r="E486" s="96">
        <f>SUM(E487:E487)</f>
        <v>100000</v>
      </c>
    </row>
    <row r="487" spans="1:5" ht="12.75">
      <c r="A487" s="24"/>
      <c r="B487" s="20"/>
      <c r="C487" s="6">
        <v>6230</v>
      </c>
      <c r="D487" t="s">
        <v>438</v>
      </c>
      <c r="E487" s="92">
        <v>100000</v>
      </c>
    </row>
    <row r="488" spans="1:4" ht="12.75">
      <c r="A488" s="24"/>
      <c r="B488" s="20"/>
      <c r="C488" s="3"/>
      <c r="D488" s="47" t="s">
        <v>439</v>
      </c>
    </row>
    <row r="489" spans="1:4" ht="12.75">
      <c r="A489" s="24"/>
      <c r="B489" s="20"/>
      <c r="C489" s="3"/>
      <c r="D489" s="47" t="s">
        <v>460</v>
      </c>
    </row>
    <row r="490" spans="1:4" ht="12.75">
      <c r="A490" s="24"/>
      <c r="B490" s="20"/>
      <c r="C490" s="3"/>
      <c r="D490" s="16" t="s">
        <v>251</v>
      </c>
    </row>
    <row r="491" spans="1:5" ht="12.75">
      <c r="A491" s="29"/>
      <c r="B491" s="53" t="s">
        <v>95</v>
      </c>
      <c r="C491" s="54"/>
      <c r="D491" s="67" t="s">
        <v>96</v>
      </c>
      <c r="E491" s="96">
        <f>SUM(E492:E493)</f>
        <v>299000</v>
      </c>
    </row>
    <row r="492" spans="1:5" ht="12.75">
      <c r="A492" s="29"/>
      <c r="B492" s="33"/>
      <c r="C492" s="6">
        <v>4220</v>
      </c>
      <c r="D492" s="2" t="s">
        <v>58</v>
      </c>
      <c r="E492" s="92">
        <v>1000</v>
      </c>
    </row>
    <row r="493" spans="1:5" ht="12.75">
      <c r="A493" s="29"/>
      <c r="B493" s="33"/>
      <c r="C493" s="3">
        <v>4300</v>
      </c>
      <c r="D493" s="15" t="s">
        <v>97</v>
      </c>
      <c r="E493" s="92">
        <v>298000</v>
      </c>
    </row>
    <row r="494" spans="1:5" ht="12.75">
      <c r="A494" s="29"/>
      <c r="B494" s="53" t="s">
        <v>98</v>
      </c>
      <c r="C494" s="54"/>
      <c r="D494" s="67" t="s">
        <v>99</v>
      </c>
      <c r="E494" s="96">
        <f>SUM(E495:E497)</f>
        <v>2901000</v>
      </c>
    </row>
    <row r="495" spans="1:5" ht="12.75">
      <c r="A495" s="24"/>
      <c r="B495" s="20"/>
      <c r="C495" s="3">
        <v>4260</v>
      </c>
      <c r="D495" s="15" t="s">
        <v>50</v>
      </c>
      <c r="E495" s="92">
        <v>1400000</v>
      </c>
    </row>
    <row r="496" spans="1:5" ht="12.75">
      <c r="A496" s="24"/>
      <c r="B496" s="20"/>
      <c r="C496" s="3">
        <v>4270</v>
      </c>
      <c r="D496" s="16" t="s">
        <v>51</v>
      </c>
      <c r="E496" s="92">
        <v>1000</v>
      </c>
    </row>
    <row r="497" spans="1:5" ht="12.75">
      <c r="A497" s="24"/>
      <c r="B497" s="20"/>
      <c r="C497" s="3">
        <v>4300</v>
      </c>
      <c r="D497" s="15" t="s">
        <v>52</v>
      </c>
      <c r="E497" s="92">
        <v>1500000</v>
      </c>
    </row>
    <row r="498" spans="1:5" ht="12.75">
      <c r="A498" s="63"/>
      <c r="B498" s="53" t="s">
        <v>264</v>
      </c>
      <c r="C498" s="54"/>
      <c r="D498" s="55" t="s">
        <v>1</v>
      </c>
      <c r="E498" s="96">
        <f>SUM(E499:E502)</f>
        <v>7000</v>
      </c>
    </row>
    <row r="499" spans="1:5" ht="12.75">
      <c r="A499" s="63"/>
      <c r="B499" s="60"/>
      <c r="C499" s="3">
        <v>4270</v>
      </c>
      <c r="D499" s="16" t="s">
        <v>51</v>
      </c>
      <c r="E499" s="92">
        <v>4000</v>
      </c>
    </row>
    <row r="500" spans="1:5" ht="12.75">
      <c r="A500" s="63"/>
      <c r="B500" s="60"/>
      <c r="C500" s="3">
        <v>4300</v>
      </c>
      <c r="D500" s="15" t="s">
        <v>52</v>
      </c>
      <c r="E500" s="92">
        <v>2000</v>
      </c>
    </row>
    <row r="501" spans="1:5" ht="12.75">
      <c r="A501" s="63"/>
      <c r="B501" s="60"/>
      <c r="C501" s="3">
        <v>4510</v>
      </c>
      <c r="D501" s="47" t="s">
        <v>221</v>
      </c>
      <c r="E501" s="92">
        <v>300</v>
      </c>
    </row>
    <row r="502" spans="1:5" ht="12.75">
      <c r="A502" s="33"/>
      <c r="B502" s="20"/>
      <c r="C502" s="6">
        <v>4520</v>
      </c>
      <c r="D502" t="s">
        <v>403</v>
      </c>
      <c r="E502" s="92">
        <v>700</v>
      </c>
    </row>
    <row r="503" spans="1:4" ht="12.75">
      <c r="A503" s="33"/>
      <c r="B503" s="20"/>
      <c r="D503" t="s">
        <v>230</v>
      </c>
    </row>
    <row r="504" spans="1:5" ht="12.75">
      <c r="A504" s="33"/>
      <c r="B504" s="53" t="s">
        <v>264</v>
      </c>
      <c r="C504" s="54"/>
      <c r="D504" s="55" t="s">
        <v>515</v>
      </c>
      <c r="E504" s="96">
        <f>SUM(E506:E507)</f>
        <v>46060.64</v>
      </c>
    </row>
    <row r="505" spans="1:5" ht="12.75">
      <c r="A505" s="33"/>
      <c r="B505" s="53"/>
      <c r="C505" s="54"/>
      <c r="D505" s="55" t="s">
        <v>501</v>
      </c>
      <c r="E505" s="96"/>
    </row>
    <row r="506" spans="1:5" ht="12.75">
      <c r="A506" s="33"/>
      <c r="B506" s="53"/>
      <c r="C506" s="6">
        <v>4012</v>
      </c>
      <c r="D506" t="s">
        <v>44</v>
      </c>
      <c r="E506" s="139">
        <v>6060.64</v>
      </c>
    </row>
    <row r="507" spans="1:5" ht="12.75">
      <c r="A507" s="33"/>
      <c r="B507" s="20"/>
      <c r="C507" s="6">
        <v>4309</v>
      </c>
      <c r="D507" s="15" t="s">
        <v>52</v>
      </c>
      <c r="E507" s="92">
        <v>40000</v>
      </c>
    </row>
    <row r="508" spans="1:2" ht="12.75">
      <c r="A508" s="33"/>
      <c r="B508" s="20"/>
    </row>
    <row r="509" spans="1:5" ht="12.75">
      <c r="A509" s="25" t="s">
        <v>70</v>
      </c>
      <c r="B509" s="32"/>
      <c r="C509" s="14"/>
      <c r="D509" s="40" t="s">
        <v>90</v>
      </c>
      <c r="E509" s="96">
        <f>E510</f>
        <v>8044558</v>
      </c>
    </row>
    <row r="510" spans="1:5" ht="12.75">
      <c r="A510" s="33"/>
      <c r="B510" s="53" t="s">
        <v>309</v>
      </c>
      <c r="C510" s="54"/>
      <c r="D510" s="67" t="s">
        <v>335</v>
      </c>
      <c r="E510" s="96">
        <f>SUM(E511:E514)</f>
        <v>8044558</v>
      </c>
    </row>
    <row r="511" spans="1:5" ht="12.75">
      <c r="A511" s="33"/>
      <c r="B511" s="60"/>
      <c r="C511" s="6">
        <v>4210</v>
      </c>
      <c r="D511" s="2" t="s">
        <v>49</v>
      </c>
      <c r="E511" s="104">
        <v>5000</v>
      </c>
    </row>
    <row r="512" spans="1:5" ht="12.75">
      <c r="A512" s="33"/>
      <c r="B512" s="32"/>
      <c r="C512" s="6">
        <v>4300</v>
      </c>
      <c r="D512" t="s">
        <v>52</v>
      </c>
      <c r="E512" s="104">
        <v>8037158</v>
      </c>
    </row>
    <row r="513" spans="1:5" ht="12.75">
      <c r="A513" s="33"/>
      <c r="B513" s="32"/>
      <c r="C513" s="3">
        <v>4610</v>
      </c>
      <c r="D513" s="16" t="s">
        <v>263</v>
      </c>
      <c r="E513" s="104">
        <v>400</v>
      </c>
    </row>
    <row r="514" spans="1:5" ht="12.75">
      <c r="A514" s="33"/>
      <c r="B514" s="20"/>
      <c r="C514" s="6">
        <v>4700</v>
      </c>
      <c r="D514" t="s">
        <v>235</v>
      </c>
      <c r="E514" s="92">
        <v>2000</v>
      </c>
    </row>
    <row r="515" spans="1:4" ht="12.75">
      <c r="A515" s="33"/>
      <c r="B515" s="20"/>
      <c r="D515" t="s">
        <v>236</v>
      </c>
    </row>
    <row r="516" spans="1:5" ht="12.75">
      <c r="A516" s="25" t="s">
        <v>71</v>
      </c>
      <c r="B516" s="53"/>
      <c r="C516" s="54"/>
      <c r="D516" s="67" t="s">
        <v>62</v>
      </c>
      <c r="E516" s="96">
        <f>E517</f>
        <v>4000</v>
      </c>
    </row>
    <row r="517" spans="1:5" ht="12.75">
      <c r="A517" s="33"/>
      <c r="B517" s="59" t="s">
        <v>387</v>
      </c>
      <c r="C517" s="57"/>
      <c r="D517" s="56" t="s">
        <v>388</v>
      </c>
      <c r="E517" s="96">
        <f>SUM(E518:E519)</f>
        <v>4000</v>
      </c>
    </row>
    <row r="518" spans="1:4" ht="12.75">
      <c r="A518" s="33"/>
      <c r="B518" s="20"/>
      <c r="D518" t="s">
        <v>389</v>
      </c>
    </row>
    <row r="519" spans="1:5" ht="12.75">
      <c r="A519" s="33"/>
      <c r="B519" s="20"/>
      <c r="C519" s="6">
        <v>4300</v>
      </c>
      <c r="D519" t="s">
        <v>52</v>
      </c>
      <c r="E519" s="92">
        <v>4000</v>
      </c>
    </row>
    <row r="520" spans="1:2" ht="12.75">
      <c r="A520" s="33"/>
      <c r="B520" s="20"/>
    </row>
    <row r="521" spans="1:2" ht="12.75">
      <c r="A521" s="33"/>
      <c r="B521" s="20"/>
    </row>
    <row r="522" spans="1:2" ht="12.75">
      <c r="A522" s="33"/>
      <c r="B522" s="20"/>
    </row>
    <row r="523" spans="1:2" ht="12.75">
      <c r="A523" s="33"/>
      <c r="B523" s="20"/>
    </row>
    <row r="524" spans="1:4" ht="12.75">
      <c r="A524" s="24"/>
      <c r="B524" s="20"/>
      <c r="C524" s="3"/>
      <c r="D524" s="16"/>
    </row>
    <row r="525" spans="1:4" ht="12.75">
      <c r="A525" s="24"/>
      <c r="B525" s="20"/>
      <c r="C525" s="3"/>
      <c r="D525" s="16"/>
    </row>
    <row r="526" spans="1:5" ht="12.75">
      <c r="A526" s="33"/>
      <c r="B526" s="33"/>
      <c r="C526" s="3"/>
      <c r="D526" s="14" t="s">
        <v>32</v>
      </c>
      <c r="E526" s="101" t="s">
        <v>247</v>
      </c>
    </row>
    <row r="527" spans="1:5" ht="12.75">
      <c r="A527" s="24"/>
      <c r="B527" s="33"/>
      <c r="C527" s="3"/>
      <c r="D527" s="3" t="s">
        <v>196</v>
      </c>
      <c r="E527" s="74" t="s">
        <v>582</v>
      </c>
    </row>
    <row r="528" spans="1:5" ht="12.75">
      <c r="A528" s="24"/>
      <c r="B528" s="33"/>
      <c r="C528" s="3"/>
      <c r="D528" s="3"/>
      <c r="E528" s="74" t="s">
        <v>157</v>
      </c>
    </row>
    <row r="529" spans="1:5" ht="12.75">
      <c r="A529" s="24"/>
      <c r="B529" s="33"/>
      <c r="C529" s="3"/>
      <c r="D529" s="3"/>
      <c r="E529" s="75" t="s">
        <v>583</v>
      </c>
    </row>
    <row r="530" spans="1:5" ht="12.75">
      <c r="A530" s="30" t="s">
        <v>33</v>
      </c>
      <c r="B530" s="31" t="s">
        <v>34</v>
      </c>
      <c r="C530" s="1"/>
      <c r="D530" s="1" t="s">
        <v>35</v>
      </c>
      <c r="E530" s="93" t="s">
        <v>539</v>
      </c>
    </row>
    <row r="531" spans="1:5" ht="12.75">
      <c r="A531" s="54">
        <v>400</v>
      </c>
      <c r="B531" s="54"/>
      <c r="C531" s="53"/>
      <c r="D531" s="65" t="s">
        <v>559</v>
      </c>
      <c r="E531" s="98">
        <f>E533</f>
        <v>255000</v>
      </c>
    </row>
    <row r="532" spans="1:5" ht="12.75">
      <c r="A532" s="54"/>
      <c r="B532" s="54"/>
      <c r="C532" s="53"/>
      <c r="D532" s="65" t="s">
        <v>558</v>
      </c>
      <c r="E532" s="99"/>
    </row>
    <row r="533" spans="1:5" ht="12.75">
      <c r="A533" s="3"/>
      <c r="B533" s="3">
        <v>40001</v>
      </c>
      <c r="C533" s="33"/>
      <c r="D533" s="16" t="s">
        <v>555</v>
      </c>
      <c r="E533" s="99">
        <f>SUM(E534:E537)</f>
        <v>255000</v>
      </c>
    </row>
    <row r="534" spans="1:5" ht="12.75">
      <c r="A534" s="33"/>
      <c r="B534" s="33"/>
      <c r="C534" s="3">
        <v>2970</v>
      </c>
      <c r="D534" s="16" t="s">
        <v>563</v>
      </c>
      <c r="E534" s="99">
        <v>250000</v>
      </c>
    </row>
    <row r="535" spans="1:5" ht="12.75">
      <c r="A535" s="33"/>
      <c r="B535" s="33"/>
      <c r="C535" s="6">
        <v>4010</v>
      </c>
      <c r="D535" t="s">
        <v>44</v>
      </c>
      <c r="E535" s="99">
        <v>4200</v>
      </c>
    </row>
    <row r="536" spans="1:5" ht="12.75">
      <c r="A536" s="33"/>
      <c r="B536" s="33"/>
      <c r="C536" s="6">
        <v>4110</v>
      </c>
      <c r="D536" t="s">
        <v>46</v>
      </c>
      <c r="E536" s="99">
        <v>700</v>
      </c>
    </row>
    <row r="537" spans="1:5" ht="12.75">
      <c r="A537" s="33"/>
      <c r="B537" s="33"/>
      <c r="C537" s="6">
        <v>4120</v>
      </c>
      <c r="D537" t="s">
        <v>457</v>
      </c>
      <c r="E537" s="99">
        <v>100</v>
      </c>
    </row>
    <row r="538" spans="1:5" ht="12.75">
      <c r="A538" s="33"/>
      <c r="B538" s="33"/>
      <c r="E538" s="140"/>
    </row>
    <row r="539" spans="1:5" ht="12.75">
      <c r="A539" s="32" t="s">
        <v>187</v>
      </c>
      <c r="B539" s="32"/>
      <c r="C539" s="7"/>
      <c r="D539" s="5" t="s">
        <v>287</v>
      </c>
      <c r="E539" s="94">
        <f>+E540</f>
        <v>800000</v>
      </c>
    </row>
    <row r="540" spans="1:5" ht="12.75">
      <c r="A540" s="29"/>
      <c r="B540" s="53" t="s">
        <v>188</v>
      </c>
      <c r="C540" s="54"/>
      <c r="D540" s="67" t="s">
        <v>39</v>
      </c>
      <c r="E540" s="96">
        <f>E541</f>
        <v>800000</v>
      </c>
    </row>
    <row r="541" spans="1:5" ht="12.75">
      <c r="A541" s="33"/>
      <c r="B541" s="33"/>
      <c r="C541" s="3">
        <v>3110</v>
      </c>
      <c r="D541" s="16" t="s">
        <v>60</v>
      </c>
      <c r="E541" s="92">
        <v>800000</v>
      </c>
    </row>
    <row r="542" spans="1:4" ht="12.75">
      <c r="A542" s="33"/>
      <c r="B542" s="33"/>
      <c r="C542" s="3"/>
      <c r="D542" s="15"/>
    </row>
    <row r="543" spans="1:5" s="56" customFormat="1" ht="12.75">
      <c r="A543" s="53" t="s">
        <v>422</v>
      </c>
      <c r="B543" s="53"/>
      <c r="C543" s="54"/>
      <c r="D543" s="55" t="s">
        <v>411</v>
      </c>
      <c r="E543" s="96">
        <f>E544+E550+E558+E555</f>
        <v>192780</v>
      </c>
    </row>
    <row r="544" spans="1:5" ht="12.75">
      <c r="A544" s="33"/>
      <c r="B544" s="53" t="s">
        <v>392</v>
      </c>
      <c r="C544" s="57"/>
      <c r="D544" s="56" t="s">
        <v>511</v>
      </c>
      <c r="E544" s="96">
        <f>SUM(E545:E548)</f>
        <v>102000</v>
      </c>
    </row>
    <row r="545" spans="1:5" ht="12.75">
      <c r="A545" s="33"/>
      <c r="B545" s="33"/>
      <c r="C545" s="3">
        <v>3280</v>
      </c>
      <c r="D545" s="16" t="s">
        <v>551</v>
      </c>
      <c r="E545" s="92">
        <v>100000</v>
      </c>
    </row>
    <row r="546" spans="1:5" ht="12.75">
      <c r="A546" s="33"/>
      <c r="B546" s="33"/>
      <c r="C546" s="6">
        <v>4740</v>
      </c>
      <c r="D546" s="114" t="s">
        <v>525</v>
      </c>
      <c r="E546" s="92">
        <v>1600</v>
      </c>
    </row>
    <row r="547" spans="1:4" ht="12.75">
      <c r="A547" s="33"/>
      <c r="B547" s="33"/>
      <c r="D547" s="114" t="s">
        <v>524</v>
      </c>
    </row>
    <row r="548" spans="1:5" ht="12.75">
      <c r="A548" s="33"/>
      <c r="B548" s="33"/>
      <c r="C548" s="6">
        <v>4850</v>
      </c>
      <c r="D548" s="114" t="s">
        <v>526</v>
      </c>
      <c r="E548" s="92">
        <v>400</v>
      </c>
    </row>
    <row r="549" spans="1:4" ht="12.75">
      <c r="A549" s="33"/>
      <c r="B549" s="33"/>
      <c r="D549" s="114" t="s">
        <v>524</v>
      </c>
    </row>
    <row r="550" spans="1:5" ht="12.75">
      <c r="A550" s="33"/>
      <c r="B550" s="53" t="s">
        <v>392</v>
      </c>
      <c r="C550" s="57"/>
      <c r="D550" s="56" t="s">
        <v>580</v>
      </c>
      <c r="E550" s="96">
        <f>SUM(E551:E554)</f>
        <v>45900</v>
      </c>
    </row>
    <row r="551" spans="1:5" ht="12.75">
      <c r="A551" s="33"/>
      <c r="B551" s="33"/>
      <c r="C551" s="3">
        <v>3110</v>
      </c>
      <c r="D551" s="16" t="s">
        <v>60</v>
      </c>
      <c r="E551" s="92">
        <v>45000</v>
      </c>
    </row>
    <row r="552" spans="1:5" ht="12.75">
      <c r="A552" s="33"/>
      <c r="B552" s="33"/>
      <c r="C552" s="6">
        <v>4010</v>
      </c>
      <c r="D552" t="s">
        <v>44</v>
      </c>
      <c r="E552" s="92">
        <v>700</v>
      </c>
    </row>
    <row r="553" spans="1:5" ht="12.75">
      <c r="A553" s="33"/>
      <c r="B553" s="33"/>
      <c r="C553" s="6">
        <v>4110</v>
      </c>
      <c r="D553" t="s">
        <v>46</v>
      </c>
      <c r="E553" s="92">
        <v>180</v>
      </c>
    </row>
    <row r="554" spans="1:5" ht="12.75">
      <c r="A554" s="33"/>
      <c r="B554" s="33"/>
      <c r="C554" s="6">
        <v>4120</v>
      </c>
      <c r="D554" t="s">
        <v>457</v>
      </c>
      <c r="E554" s="92">
        <v>20</v>
      </c>
    </row>
    <row r="555" spans="1:5" ht="12.75">
      <c r="A555" s="33"/>
      <c r="B555" s="53" t="s">
        <v>392</v>
      </c>
      <c r="C555" s="57"/>
      <c r="D555" s="56" t="s">
        <v>581</v>
      </c>
      <c r="E555" s="96">
        <f>SUM(E556:E557)</f>
        <v>5100</v>
      </c>
    </row>
    <row r="556" spans="1:5" ht="12.75">
      <c r="A556" s="33"/>
      <c r="B556" s="33"/>
      <c r="C556" s="3">
        <v>3110</v>
      </c>
      <c r="D556" s="16" t="s">
        <v>60</v>
      </c>
      <c r="E556" s="92">
        <v>5000</v>
      </c>
    </row>
    <row r="557" spans="1:5" ht="12.75">
      <c r="A557" s="33"/>
      <c r="B557" s="33"/>
      <c r="C557" s="6">
        <v>4010</v>
      </c>
      <c r="D557" t="s">
        <v>44</v>
      </c>
      <c r="E557" s="92">
        <v>100</v>
      </c>
    </row>
    <row r="558" spans="1:5" ht="12.75">
      <c r="A558" s="33"/>
      <c r="B558" s="33" t="s">
        <v>392</v>
      </c>
      <c r="D558" s="56" t="s">
        <v>573</v>
      </c>
      <c r="E558" s="96">
        <f>SUM(E559:E562)</f>
        <v>39780</v>
      </c>
    </row>
    <row r="559" spans="1:5" ht="12.75">
      <c r="A559" s="33"/>
      <c r="B559" s="33"/>
      <c r="C559" s="3">
        <v>3110</v>
      </c>
      <c r="D559" s="16" t="s">
        <v>60</v>
      </c>
      <c r="E559" s="92">
        <v>39000</v>
      </c>
    </row>
    <row r="560" spans="1:5" ht="12.75">
      <c r="A560" s="33"/>
      <c r="B560" s="33"/>
      <c r="C560" s="6">
        <v>4010</v>
      </c>
      <c r="D560" t="s">
        <v>44</v>
      </c>
      <c r="E560" s="92">
        <v>650</v>
      </c>
    </row>
    <row r="561" spans="1:5" ht="12.75">
      <c r="A561" s="33"/>
      <c r="B561" s="33"/>
      <c r="C561" s="6">
        <v>4110</v>
      </c>
      <c r="D561" t="s">
        <v>46</v>
      </c>
      <c r="E561" s="92">
        <v>112</v>
      </c>
    </row>
    <row r="562" spans="1:5" ht="12.75">
      <c r="A562" s="33"/>
      <c r="B562" s="33"/>
      <c r="C562" s="6">
        <v>4120</v>
      </c>
      <c r="D562" t="s">
        <v>457</v>
      </c>
      <c r="E562" s="92">
        <v>18</v>
      </c>
    </row>
    <row r="563" spans="1:4" ht="12.75">
      <c r="A563" s="33"/>
      <c r="B563" s="33"/>
      <c r="C563" s="3"/>
      <c r="D563" s="15"/>
    </row>
    <row r="564" spans="1:5" s="56" customFormat="1" ht="12.75">
      <c r="A564" s="53" t="s">
        <v>390</v>
      </c>
      <c r="B564" s="53"/>
      <c r="C564" s="57"/>
      <c r="D564" s="56" t="s">
        <v>391</v>
      </c>
      <c r="E564" s="96">
        <f>E565+E575+E623</f>
        <v>8682136</v>
      </c>
    </row>
    <row r="565" spans="1:5" s="56" customFormat="1" ht="12.75">
      <c r="A565" s="53"/>
      <c r="B565" s="53" t="s">
        <v>397</v>
      </c>
      <c r="C565" s="57"/>
      <c r="D565" s="56" t="s">
        <v>553</v>
      </c>
      <c r="E565" s="96">
        <f>E566</f>
        <v>35000</v>
      </c>
    </row>
    <row r="566" spans="1:5" ht="12.75">
      <c r="A566" s="33"/>
      <c r="B566" s="33"/>
      <c r="C566" s="3"/>
      <c r="D566" s="65" t="s">
        <v>291</v>
      </c>
      <c r="E566" s="96">
        <f>SUM(E567:E571)</f>
        <v>35000</v>
      </c>
    </row>
    <row r="567" spans="1:5" ht="12.75">
      <c r="A567" s="33"/>
      <c r="B567" s="33"/>
      <c r="C567" s="3">
        <v>2910</v>
      </c>
      <c r="D567" s="16" t="s">
        <v>299</v>
      </c>
      <c r="E567" s="92">
        <v>29900</v>
      </c>
    </row>
    <row r="568" spans="1:4" ht="12.75">
      <c r="A568" s="33"/>
      <c r="B568" s="33"/>
      <c r="C568" s="3"/>
      <c r="D568" s="16" t="s">
        <v>300</v>
      </c>
    </row>
    <row r="569" spans="1:4" ht="12.75">
      <c r="A569" s="33"/>
      <c r="B569" s="33"/>
      <c r="C569" s="3"/>
      <c r="D569" s="16" t="s">
        <v>301</v>
      </c>
    </row>
    <row r="570" spans="1:4" ht="12.75">
      <c r="A570" s="33"/>
      <c r="B570" s="33"/>
      <c r="C570" s="3"/>
      <c r="D570" s="16" t="s">
        <v>312</v>
      </c>
    </row>
    <row r="571" spans="1:5" ht="12.75">
      <c r="A571" s="33"/>
      <c r="B571" s="33"/>
      <c r="C571" s="6">
        <v>4560</v>
      </c>
      <c r="D571" s="66" t="s">
        <v>302</v>
      </c>
      <c r="E571" s="92">
        <v>5100</v>
      </c>
    </row>
    <row r="572" spans="1:4" ht="12.75">
      <c r="A572" s="33"/>
      <c r="B572" s="33"/>
      <c r="D572" s="66" t="s">
        <v>300</v>
      </c>
    </row>
    <row r="573" spans="1:4" ht="12.75">
      <c r="A573" s="33"/>
      <c r="B573" s="33"/>
      <c r="D573" s="16" t="s">
        <v>301</v>
      </c>
    </row>
    <row r="574" spans="1:4" ht="12.75">
      <c r="A574" s="33"/>
      <c r="B574" s="33"/>
      <c r="D574" s="16" t="s">
        <v>312</v>
      </c>
    </row>
    <row r="575" spans="1:5" ht="13.5" customHeight="1">
      <c r="A575" s="33"/>
      <c r="B575" s="53" t="s">
        <v>398</v>
      </c>
      <c r="C575" s="54"/>
      <c r="D575" s="65" t="s">
        <v>265</v>
      </c>
      <c r="E575" s="96">
        <f>E578+E592+E605+E614</f>
        <v>8499136</v>
      </c>
    </row>
    <row r="576" spans="1:4" ht="13.5" customHeight="1">
      <c r="A576" s="33"/>
      <c r="B576" s="53"/>
      <c r="C576" s="54"/>
      <c r="D576" s="65" t="s">
        <v>266</v>
      </c>
    </row>
    <row r="577" spans="1:4" ht="13.5" customHeight="1">
      <c r="A577" s="33"/>
      <c r="B577" s="53"/>
      <c r="C577" s="54"/>
      <c r="D577" s="65" t="s">
        <v>292</v>
      </c>
    </row>
    <row r="578" spans="1:5" ht="13.5" customHeight="1">
      <c r="A578" s="33"/>
      <c r="B578" s="53"/>
      <c r="C578" s="54"/>
      <c r="D578" s="65" t="s">
        <v>289</v>
      </c>
      <c r="E578" s="96">
        <f>SUM(E579:E591)</f>
        <v>8275208</v>
      </c>
    </row>
    <row r="579" spans="1:5" ht="13.5" customHeight="1">
      <c r="A579" s="33"/>
      <c r="B579" s="53"/>
      <c r="C579" s="6">
        <v>3020</v>
      </c>
      <c r="D579" t="s">
        <v>396</v>
      </c>
      <c r="E579" s="104">
        <v>2500</v>
      </c>
    </row>
    <row r="580" spans="1:5" ht="13.5" customHeight="1">
      <c r="A580" s="33"/>
      <c r="B580" s="33"/>
      <c r="C580" s="3">
        <v>3110</v>
      </c>
      <c r="D580" s="16" t="s">
        <v>60</v>
      </c>
      <c r="E580" s="104">
        <v>7426952</v>
      </c>
    </row>
    <row r="581" spans="1:5" ht="13.5" customHeight="1">
      <c r="A581" s="33"/>
      <c r="B581" s="33"/>
      <c r="C581" s="6">
        <v>4010</v>
      </c>
      <c r="D581" t="s">
        <v>44</v>
      </c>
      <c r="E581" s="104">
        <v>159504</v>
      </c>
    </row>
    <row r="582" spans="1:5" ht="13.5" customHeight="1">
      <c r="A582" s="33"/>
      <c r="B582" s="33"/>
      <c r="C582" s="6">
        <v>4040</v>
      </c>
      <c r="D582" t="s">
        <v>45</v>
      </c>
      <c r="E582" s="104">
        <v>13496</v>
      </c>
    </row>
    <row r="583" spans="1:5" ht="13.5" customHeight="1">
      <c r="A583" s="33"/>
      <c r="B583" s="33"/>
      <c r="C583" s="6">
        <v>4110</v>
      </c>
      <c r="D583" t="s">
        <v>46</v>
      </c>
      <c r="E583" s="104">
        <v>629710</v>
      </c>
    </row>
    <row r="584" spans="1:5" ht="13.5" customHeight="1">
      <c r="A584" s="33"/>
      <c r="B584" s="33"/>
      <c r="C584" s="6">
        <v>4120</v>
      </c>
      <c r="D584" t="s">
        <v>457</v>
      </c>
      <c r="E584" s="104">
        <v>4225</v>
      </c>
    </row>
    <row r="585" spans="1:5" ht="13.5" customHeight="1">
      <c r="A585" s="33"/>
      <c r="B585" s="33"/>
      <c r="C585" s="6">
        <v>4210</v>
      </c>
      <c r="D585" s="2" t="s">
        <v>49</v>
      </c>
      <c r="E585" s="104">
        <v>9500</v>
      </c>
    </row>
    <row r="586" spans="1:5" ht="13.5" customHeight="1">
      <c r="A586" s="33"/>
      <c r="B586" s="33"/>
      <c r="C586" s="6">
        <v>4260</v>
      </c>
      <c r="D586" s="2" t="s">
        <v>50</v>
      </c>
      <c r="E586" s="104">
        <v>12000</v>
      </c>
    </row>
    <row r="587" spans="1:5" ht="13.5" customHeight="1">
      <c r="A587" s="33"/>
      <c r="B587" s="33"/>
      <c r="C587" s="3">
        <v>4270</v>
      </c>
      <c r="D587" s="15" t="s">
        <v>260</v>
      </c>
      <c r="E587" s="104">
        <v>2000</v>
      </c>
    </row>
    <row r="588" spans="1:5" ht="13.5" customHeight="1">
      <c r="A588" s="33"/>
      <c r="B588" s="33"/>
      <c r="C588" s="3">
        <v>4300</v>
      </c>
      <c r="D588" s="15" t="s">
        <v>133</v>
      </c>
      <c r="E588" s="104">
        <v>9000</v>
      </c>
    </row>
    <row r="589" spans="1:5" ht="13.5" customHeight="1">
      <c r="A589" s="33"/>
      <c r="B589" s="33"/>
      <c r="C589" s="6">
        <v>4440</v>
      </c>
      <c r="D589" t="s">
        <v>78</v>
      </c>
      <c r="E589" s="104">
        <v>5821</v>
      </c>
    </row>
    <row r="590" spans="1:5" ht="13.5" customHeight="1">
      <c r="A590" s="33"/>
      <c r="B590" s="33"/>
      <c r="C590" s="6">
        <v>4700</v>
      </c>
      <c r="D590" t="s">
        <v>235</v>
      </c>
      <c r="E590" s="104">
        <v>500</v>
      </c>
    </row>
    <row r="591" spans="1:5" ht="13.5" customHeight="1">
      <c r="A591" s="33"/>
      <c r="B591" s="33"/>
      <c r="D591" t="s">
        <v>246</v>
      </c>
      <c r="E591" s="104"/>
    </row>
    <row r="592" spans="1:5" ht="13.5" customHeight="1">
      <c r="A592" s="33"/>
      <c r="B592" s="33"/>
      <c r="C592" s="3"/>
      <c r="D592" s="65" t="s">
        <v>290</v>
      </c>
      <c r="E592" s="96">
        <f>SUM(E593:E604)</f>
        <v>100000</v>
      </c>
    </row>
    <row r="593" spans="1:5" ht="13.5" customHeight="1">
      <c r="A593" s="33"/>
      <c r="B593" s="33"/>
      <c r="C593" s="6">
        <v>3020</v>
      </c>
      <c r="D593" t="s">
        <v>396</v>
      </c>
      <c r="E593" s="104">
        <v>500</v>
      </c>
    </row>
    <row r="594" spans="1:5" ht="13.5" customHeight="1">
      <c r="A594" s="33"/>
      <c r="B594" s="33"/>
      <c r="C594" s="6">
        <v>4010</v>
      </c>
      <c r="D594" t="s">
        <v>44</v>
      </c>
      <c r="E594" s="104">
        <v>56908</v>
      </c>
    </row>
    <row r="595" spans="1:5" ht="13.5" customHeight="1">
      <c r="A595" s="33"/>
      <c r="B595" s="33"/>
      <c r="C595" s="6">
        <v>4040</v>
      </c>
      <c r="D595" t="s">
        <v>45</v>
      </c>
      <c r="E595" s="104">
        <v>4729</v>
      </c>
    </row>
    <row r="596" spans="1:5" ht="13.5" customHeight="1">
      <c r="A596" s="33"/>
      <c r="B596" s="33"/>
      <c r="C596" s="6">
        <v>4110</v>
      </c>
      <c r="D596" t="s">
        <v>46</v>
      </c>
      <c r="E596" s="104">
        <v>10000</v>
      </c>
    </row>
    <row r="597" spans="1:5" ht="12.75">
      <c r="A597" s="33"/>
      <c r="B597" s="33"/>
      <c r="C597" s="6">
        <v>4120</v>
      </c>
      <c r="D597" t="s">
        <v>457</v>
      </c>
      <c r="E597" s="104">
        <v>1200</v>
      </c>
    </row>
    <row r="598" spans="1:5" ht="12.75">
      <c r="A598" s="33"/>
      <c r="B598" s="33"/>
      <c r="C598" s="6">
        <v>4210</v>
      </c>
      <c r="D598" s="2" t="s">
        <v>49</v>
      </c>
      <c r="E598" s="104">
        <v>5000</v>
      </c>
    </row>
    <row r="599" spans="1:5" ht="12.75">
      <c r="A599" s="33"/>
      <c r="B599" s="33"/>
      <c r="C599" s="6">
        <v>4260</v>
      </c>
      <c r="D599" s="2" t="s">
        <v>50</v>
      </c>
      <c r="E599" s="104">
        <v>5000</v>
      </c>
    </row>
    <row r="600" spans="1:5" ht="12.75">
      <c r="A600" s="33"/>
      <c r="B600" s="33"/>
      <c r="C600" s="3">
        <v>4270</v>
      </c>
      <c r="D600" s="15" t="s">
        <v>260</v>
      </c>
      <c r="E600" s="104">
        <v>500</v>
      </c>
    </row>
    <row r="601" spans="1:5" ht="12.75">
      <c r="A601" s="33"/>
      <c r="B601" s="33"/>
      <c r="C601" s="3">
        <v>4300</v>
      </c>
      <c r="D601" s="15" t="s">
        <v>133</v>
      </c>
      <c r="E601" s="104">
        <v>14000</v>
      </c>
    </row>
    <row r="602" spans="1:5" ht="12.75">
      <c r="A602" s="33"/>
      <c r="B602" s="33"/>
      <c r="C602" s="6">
        <v>4440</v>
      </c>
      <c r="D602" t="s">
        <v>78</v>
      </c>
      <c r="E602" s="104">
        <v>1663</v>
      </c>
    </row>
    <row r="603" spans="1:5" ht="12.75">
      <c r="A603" s="33"/>
      <c r="B603" s="33"/>
      <c r="C603" s="6">
        <v>4700</v>
      </c>
      <c r="D603" t="s">
        <v>235</v>
      </c>
      <c r="E603" s="104">
        <v>500</v>
      </c>
    </row>
    <row r="604" spans="1:4" ht="12.75">
      <c r="A604" s="33"/>
      <c r="B604" s="33"/>
      <c r="D604" t="s">
        <v>246</v>
      </c>
    </row>
    <row r="605" spans="1:5" ht="12.75">
      <c r="A605" s="33"/>
      <c r="B605" s="33"/>
      <c r="C605" s="3"/>
      <c r="D605" s="65" t="s">
        <v>291</v>
      </c>
      <c r="E605" s="96">
        <f>SUM(E606:E610)</f>
        <v>63000</v>
      </c>
    </row>
    <row r="606" spans="1:5" ht="12.75">
      <c r="A606" s="33"/>
      <c r="B606" s="33"/>
      <c r="C606" s="3">
        <v>2910</v>
      </c>
      <c r="D606" s="16" t="s">
        <v>299</v>
      </c>
      <c r="E606" s="92">
        <v>48000</v>
      </c>
    </row>
    <row r="607" spans="1:4" ht="12.75">
      <c r="A607" s="33"/>
      <c r="B607" s="33"/>
      <c r="C607" s="3"/>
      <c r="D607" s="16" t="s">
        <v>300</v>
      </c>
    </row>
    <row r="608" spans="1:4" ht="12.75">
      <c r="A608" s="33"/>
      <c r="B608" s="33"/>
      <c r="C608" s="3"/>
      <c r="D608" s="16" t="s">
        <v>301</v>
      </c>
    </row>
    <row r="609" spans="1:4" ht="12.75">
      <c r="A609" s="33"/>
      <c r="B609" s="33"/>
      <c r="C609" s="3"/>
      <c r="D609" s="16" t="s">
        <v>312</v>
      </c>
    </row>
    <row r="610" spans="1:5" ht="12.75">
      <c r="A610" s="33"/>
      <c r="B610" s="33"/>
      <c r="C610" s="6">
        <v>4560</v>
      </c>
      <c r="D610" s="66" t="s">
        <v>302</v>
      </c>
      <c r="E610" s="92">
        <v>15000</v>
      </c>
    </row>
    <row r="611" spans="1:4" ht="12.75">
      <c r="A611" s="33"/>
      <c r="B611" s="33"/>
      <c r="D611" s="66" t="s">
        <v>300</v>
      </c>
    </row>
    <row r="612" spans="1:4" ht="12.75">
      <c r="A612" s="33"/>
      <c r="B612" s="33"/>
      <c r="D612" s="16" t="s">
        <v>301</v>
      </c>
    </row>
    <row r="613" spans="1:4" ht="12.75">
      <c r="A613" s="33"/>
      <c r="B613" s="33"/>
      <c r="D613" s="16" t="s">
        <v>312</v>
      </c>
    </row>
    <row r="614" spans="1:5" ht="12.75">
      <c r="A614" s="33"/>
      <c r="B614" s="33"/>
      <c r="C614" s="54"/>
      <c r="D614" s="65" t="s">
        <v>513</v>
      </c>
      <c r="E614" s="96">
        <f>SUM(E616:E620)</f>
        <v>60928</v>
      </c>
    </row>
    <row r="615" spans="1:4" ht="12.75">
      <c r="A615" s="33"/>
      <c r="B615" s="33"/>
      <c r="D615" s="65" t="s">
        <v>514</v>
      </c>
    </row>
    <row r="616" spans="1:5" ht="12.75">
      <c r="A616" s="33"/>
      <c r="B616" s="33"/>
      <c r="C616" s="3">
        <v>3290</v>
      </c>
      <c r="D616" s="114" t="s">
        <v>523</v>
      </c>
      <c r="E616" s="92">
        <v>59100</v>
      </c>
    </row>
    <row r="617" spans="1:4" ht="12.75">
      <c r="A617" s="33"/>
      <c r="B617" s="33"/>
      <c r="C617" s="3"/>
      <c r="D617" s="114" t="s">
        <v>522</v>
      </c>
    </row>
    <row r="618" spans="1:5" ht="12.75">
      <c r="A618" s="33"/>
      <c r="B618" s="33"/>
      <c r="C618" s="6">
        <v>4740</v>
      </c>
      <c r="D618" s="114" t="s">
        <v>525</v>
      </c>
      <c r="E618" s="92">
        <v>1530</v>
      </c>
    </row>
    <row r="619" spans="1:4" ht="12.75">
      <c r="A619" s="33"/>
      <c r="B619" s="33"/>
      <c r="D619" s="114" t="s">
        <v>524</v>
      </c>
    </row>
    <row r="620" spans="1:5" ht="12.75">
      <c r="A620" s="33"/>
      <c r="B620" s="33"/>
      <c r="C620" s="6">
        <v>4850</v>
      </c>
      <c r="D620" s="114" t="s">
        <v>526</v>
      </c>
      <c r="E620" s="92">
        <v>298</v>
      </c>
    </row>
    <row r="621" spans="1:4" ht="12.75">
      <c r="A621" s="33"/>
      <c r="B621" s="33"/>
      <c r="D621" s="114" t="s">
        <v>524</v>
      </c>
    </row>
    <row r="622" spans="1:4" ht="12.75">
      <c r="A622" s="33"/>
      <c r="B622" s="33"/>
      <c r="D622" s="16"/>
    </row>
    <row r="623" spans="1:5" ht="12.75">
      <c r="A623" s="33"/>
      <c r="B623" s="57">
        <v>85513</v>
      </c>
      <c r="C623" s="57"/>
      <c r="D623" s="56" t="s">
        <v>129</v>
      </c>
      <c r="E623" s="96">
        <f>E629</f>
        <v>148000</v>
      </c>
    </row>
    <row r="624" spans="1:4" ht="12.75">
      <c r="A624" s="33"/>
      <c r="B624" s="57"/>
      <c r="C624" s="57"/>
      <c r="D624" s="56" t="s">
        <v>430</v>
      </c>
    </row>
    <row r="625" spans="1:4" ht="12.75">
      <c r="A625" s="33"/>
      <c r="B625" s="57"/>
      <c r="C625" s="57"/>
      <c r="D625" s="56" t="s">
        <v>431</v>
      </c>
    </row>
    <row r="626" spans="1:4" ht="12.75">
      <c r="A626" s="33"/>
      <c r="B626" s="57"/>
      <c r="C626" s="57"/>
      <c r="D626" s="56" t="s">
        <v>432</v>
      </c>
    </row>
    <row r="627" spans="1:4" ht="12.75">
      <c r="A627" s="33"/>
      <c r="B627" s="57"/>
      <c r="C627" s="57"/>
      <c r="D627" s="56" t="s">
        <v>433</v>
      </c>
    </row>
    <row r="628" spans="1:4" ht="12.75">
      <c r="A628" s="33"/>
      <c r="B628" s="57"/>
      <c r="C628" s="57"/>
      <c r="D628" s="56" t="s">
        <v>434</v>
      </c>
    </row>
    <row r="629" spans="1:5" ht="12.75">
      <c r="A629" s="33"/>
      <c r="B629" s="6"/>
      <c r="C629" s="6">
        <v>4130</v>
      </c>
      <c r="D629" t="s">
        <v>127</v>
      </c>
      <c r="E629" s="92">
        <v>148000</v>
      </c>
    </row>
    <row r="630" spans="1:4" ht="12.75">
      <c r="A630" s="33"/>
      <c r="B630" s="33"/>
      <c r="C630" s="3"/>
      <c r="D630" s="16"/>
    </row>
    <row r="631" spans="1:5" ht="12.75">
      <c r="A631" s="7">
        <v>854</v>
      </c>
      <c r="B631" s="7"/>
      <c r="C631" s="7"/>
      <c r="D631" s="5" t="s">
        <v>56</v>
      </c>
      <c r="E631" s="96">
        <f>E632</f>
        <v>5000</v>
      </c>
    </row>
    <row r="632" spans="1:5" ht="12.75">
      <c r="A632" s="33"/>
      <c r="B632" s="33" t="s">
        <v>225</v>
      </c>
      <c r="C632" s="3"/>
      <c r="D632" s="16" t="s">
        <v>395</v>
      </c>
      <c r="E632" s="92">
        <f>E633</f>
        <v>5000</v>
      </c>
    </row>
    <row r="633" spans="1:5" ht="12.75">
      <c r="A633" s="33"/>
      <c r="B633" s="7"/>
      <c r="C633" s="6">
        <v>3240</v>
      </c>
      <c r="D633" t="s">
        <v>211</v>
      </c>
      <c r="E633" s="92">
        <v>5000</v>
      </c>
    </row>
    <row r="634" spans="1:5" ht="12.75">
      <c r="A634" s="33"/>
      <c r="B634" s="7"/>
      <c r="E634"/>
    </row>
    <row r="635" spans="1:4" ht="12.75">
      <c r="A635" s="33"/>
      <c r="B635" s="33"/>
      <c r="C635" s="3"/>
      <c r="D635" s="114"/>
    </row>
    <row r="636" spans="1:4" ht="12.75">
      <c r="A636" s="33"/>
      <c r="B636" s="33"/>
      <c r="C636" s="3"/>
      <c r="D636" s="114"/>
    </row>
    <row r="637" spans="1:4" ht="12.75">
      <c r="A637" s="33"/>
      <c r="B637" s="33"/>
      <c r="C637" s="3"/>
      <c r="D637" s="114"/>
    </row>
    <row r="638" spans="1:4" ht="12.75">
      <c r="A638" s="33"/>
      <c r="B638" s="33"/>
      <c r="C638" s="3"/>
      <c r="D638" s="114"/>
    </row>
    <row r="639" spans="1:4" ht="12.75">
      <c r="A639" s="33"/>
      <c r="B639" s="33"/>
      <c r="C639" s="3"/>
      <c r="D639" s="1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2023-02-27T09:06:46Z</cp:lastPrinted>
  <dcterms:created xsi:type="dcterms:W3CDTF">2014-09-04T08:28:49Z</dcterms:created>
  <dcterms:modified xsi:type="dcterms:W3CDTF">2023-03-01T09:15:31Z</dcterms:modified>
  <cp:category/>
  <cp:version/>
  <cp:contentType/>
  <cp:contentStatus/>
</cp:coreProperties>
</file>