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2024r." sheetId="1" r:id="rId1"/>
    <sheet name="Plan 2024 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<sst xmlns="http://schemas.openxmlformats.org/spreadsheetml/2006/main" count="1078" uniqueCount="507">
  <si>
    <t>Dz</t>
  </si>
  <si>
    <t>Pozostała działalność</t>
  </si>
  <si>
    <t>Szkoły podstawowe</t>
  </si>
  <si>
    <t>Oświata i wychowanie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</si>
  <si>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</si>
  <si>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</si>
  <si>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</si>
  <si>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</si>
  <si>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</si>
  <si>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</si>
  <si>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</si>
  <si>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</si>
  <si>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</si>
  <si>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</si>
  <si>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</si>
  <si>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</si>
  <si>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</si>
  <si>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</si>
  <si>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</si>
  <si>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</si>
  <si>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</si>
  <si>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</si>
  <si>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</si>
  <si>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</si>
  <si>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</si>
  <si>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</si>
  <si>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</si>
  <si>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</si>
  <si>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</si>
  <si>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</si>
  <si>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</si>
  <si>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</si>
  <si>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</si>
  <si>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</si>
  <si>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</si>
  <si>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</si>
  <si>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</si>
  <si>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</si>
  <si>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</si>
  <si>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</si>
  <si>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</si>
  <si>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</si>
  <si>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</si>
  <si>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</si>
  <si>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</si>
  <si>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</si>
  <si>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</si>
  <si>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</si>
  <si>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</si>
  <si>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</si>
  <si>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</si>
  <si>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</si>
  <si>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</si>
  <si>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</si>
  <si>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</si>
  <si>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</si>
  <si>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</si>
  <si>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</si>
  <si>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</si>
  <si>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</si>
  <si>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</si>
  <si>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</si>
  <si>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</si>
  <si>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</si>
  <si>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</si>
  <si>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</si>
  <si>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</si>
  <si>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</si>
  <si>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</si>
  <si>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</si>
  <si>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</si>
  <si>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</si>
  <si>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</si>
  <si>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</si>
  <si>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</si>
  <si>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</si>
  <si>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</si>
  <si>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</si>
  <si>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</si>
  <si>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</si>
  <si>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</si>
  <si>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</si>
  <si>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</si>
  <si>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</si>
  <si>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</si>
  <si>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</si>
  <si>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</si>
  <si>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</si>
  <si>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</si>
  <si>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</si>
  <si>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</si>
  <si>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</si>
  <si>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</si>
  <si>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</si>
  <si>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</si>
  <si>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</si>
  <si>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</si>
  <si>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</si>
  <si>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</si>
  <si>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</si>
  <si>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</si>
  <si>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</si>
  <si>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</si>
  <si>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</si>
  <si>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</si>
  <si>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</si>
  <si>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</si>
  <si>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Składki na ubezpieczenie zdrowotne opłacane za 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</si>
  <si>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</si>
  <si>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</si>
  <si>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</si>
  <si>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</si>
  <si>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</si>
  <si>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</si>
  <si>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</si>
  <si>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</si>
  <si>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</si>
  <si>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</si>
  <si>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</si>
  <si>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</si>
  <si>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</si>
  <si>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</si>
  <si>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</si>
  <si>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</si>
  <si>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</si>
  <si>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</si>
  <si>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</si>
  <si>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</si>
  <si>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</si>
  <si>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</si>
  <si>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</si>
  <si>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</si>
  <si>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</si>
  <si>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</si>
  <si>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</si>
  <si>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</si>
  <si>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</si>
  <si>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</si>
  <si>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</si>
  <si>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</si>
  <si>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</si>
  <si>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</si>
  <si>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</si>
  <si>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</si>
  <si>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</si>
  <si>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</si>
  <si>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</si>
  <si>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</si>
  <si>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</si>
  <si>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</si>
  <si>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</si>
  <si>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</si>
  <si>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</si>
  <si>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</si>
  <si>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</si>
  <si>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</si>
  <si>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</si>
  <si>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</si>
  <si>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</si>
  <si>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</si>
  <si>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</si>
  <si>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</si>
  <si>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</si>
  <si>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</si>
  <si>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</si>
  <si>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</si>
  <si>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</si>
  <si>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</si>
  <si>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</si>
  <si>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</si>
  <si>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</si>
  <si>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</si>
  <si>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</si>
  <si>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</si>
  <si>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</si>
  <si>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</si>
  <si>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</si>
  <si>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</si>
  <si>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</si>
  <si>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</si>
  <si>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</si>
  <si>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</si>
  <si>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</si>
  <si>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</si>
  <si>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</si>
  <si>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</si>
  <si>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</si>
  <si>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</si>
  <si>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</si>
  <si>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</si>
  <si>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</si>
  <si>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</si>
  <si>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</si>
  <si>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</si>
  <si>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</si>
  <si>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</si>
  <si>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</si>
  <si>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</si>
  <si>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</si>
  <si>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</si>
  <si>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</si>
  <si>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</si>
  <si>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</si>
  <si>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</si>
  <si>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</si>
  <si>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</si>
  <si>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</si>
  <si>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</si>
  <si>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</si>
  <si>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</si>
  <si>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</si>
  <si>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</si>
  <si>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</si>
  <si>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cywilnej</t>
  </si>
  <si>
    <t>Załącznik Nr 18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</si>
  <si>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</si>
  <si>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</si>
  <si>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</si>
  <si>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</si>
  <si>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</si>
  <si>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</si>
  <si>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</si>
  <si>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</si>
  <si>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</si>
  <si>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</si>
  <si>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</si>
  <si>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</si>
  <si>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</si>
  <si>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</si>
  <si>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</si>
  <si>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</si>
  <si>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</si>
  <si>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</si>
  <si>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</si>
  <si>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Obiekty sportowe</t>
  </si>
  <si>
    <t xml:space="preserve">Zasiłki i pomoc naturze oraz składki na </t>
  </si>
  <si>
    <t>92601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</si>
  <si>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</si>
  <si>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</si>
  <si>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</si>
  <si>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</si>
  <si>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</si>
  <si>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</si>
  <si>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</si>
  <si>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</si>
  <si>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</si>
  <si>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</si>
  <si>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</si>
  <si>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</si>
  <si>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</si>
  <si>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</si>
  <si>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</si>
  <si>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</si>
  <si>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</si>
  <si>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</si>
  <si>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</si>
  <si>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</si>
  <si>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</si>
  <si>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</si>
  <si>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</si>
  <si>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</si>
  <si>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</si>
  <si>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</si>
  <si>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</si>
  <si>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</si>
  <si>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</si>
  <si>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</si>
  <si>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</si>
  <si>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</si>
  <si>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</si>
  <si>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</si>
  <si>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</si>
  <si>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</si>
  <si>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</si>
  <si>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</si>
  <si>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</si>
  <si>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</si>
  <si>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</si>
  <si>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</si>
  <si>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</si>
  <si>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</si>
  <si>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</si>
  <si>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</si>
  <si>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</si>
  <si>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</si>
  <si>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</si>
  <si>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</si>
  <si>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</si>
  <si>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</si>
  <si>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</si>
  <si>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</si>
  <si>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</si>
  <si>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</si>
  <si>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</si>
  <si>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85216</t>
  </si>
  <si>
    <t xml:space="preserve">Gospodarka odpadami  </t>
  </si>
  <si>
    <t>PRZETWÓRSTWO PRZEMYSŁOWE</t>
  </si>
  <si>
    <t>Rozwój przedsiebiorczości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</si>
  <si>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</si>
  <si>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</si>
  <si>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</si>
  <si>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</si>
  <si>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</si>
  <si>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</si>
  <si>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</si>
  <si>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</si>
  <si>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</si>
  <si>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</si>
  <si>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</si>
  <si>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</si>
  <si>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</si>
  <si>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</si>
  <si>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</si>
  <si>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</si>
  <si>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</si>
  <si>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</si>
  <si>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</si>
  <si>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</si>
  <si>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</si>
  <si>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</si>
  <si>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</si>
  <si>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</si>
  <si>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</si>
  <si>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</si>
  <si>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</si>
  <si>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</si>
  <si>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</si>
  <si>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</si>
  <si>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</si>
  <si>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</si>
  <si>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</si>
  <si>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</si>
  <si>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</si>
  <si>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</si>
  <si>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</si>
  <si>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</si>
  <si>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</si>
  <si>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</si>
  <si>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</si>
  <si>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85404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</si>
  <si>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</si>
  <si>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</si>
  <si>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</si>
  <si>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</si>
  <si>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</si>
  <si>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</si>
  <si>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</si>
  <si>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</si>
  <si>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</si>
  <si>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</si>
  <si>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</si>
  <si>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</si>
  <si>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</si>
  <si>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</si>
  <si>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</si>
  <si>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</si>
  <si>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</si>
  <si>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</si>
  <si>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</si>
  <si>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</si>
  <si>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</si>
  <si>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</si>
  <si>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</si>
  <si>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</si>
  <si>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</si>
  <si>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</si>
  <si>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</si>
  <si>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</si>
  <si>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</si>
  <si>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</si>
  <si>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</si>
  <si>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</si>
  <si>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</si>
  <si>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</si>
  <si>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</si>
  <si>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</si>
  <si>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</si>
  <si>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</si>
  <si>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</si>
  <si>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</si>
  <si>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</si>
  <si>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</si>
  <si>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</si>
  <si>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</si>
  <si>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</si>
  <si>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</si>
  <si>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</si>
  <si>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</si>
  <si>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</si>
  <si>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</si>
  <si>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</si>
  <si>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</si>
  <si>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</si>
  <si>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</si>
  <si>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</si>
  <si>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</si>
  <si>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</si>
  <si>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</si>
  <si>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</si>
  <si>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</si>
  <si>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</si>
  <si>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</si>
  <si>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</si>
  <si>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</si>
  <si>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</si>
  <si>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</si>
  <si>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</si>
  <si>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</si>
  <si>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</si>
  <si>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</si>
  <si>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</si>
  <si>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</si>
  <si>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</si>
  <si>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</si>
  <si>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</si>
  <si>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</si>
  <si>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</si>
  <si>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</si>
  <si>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</si>
  <si>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</si>
  <si>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</si>
  <si>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</si>
  <si>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</si>
  <si>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</si>
  <si>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</si>
  <si>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</si>
  <si>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</si>
  <si>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</si>
  <si>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Pozostała działaność</t>
  </si>
  <si>
    <t>Zadania zlecone - Środki z Funduszu Pomocy</t>
  </si>
  <si>
    <t>Świadczenie rodzinne dla obywateli Ukrainy</t>
  </si>
  <si>
    <t>Wpływy z odsetek od nieterminowych wpłat z tytułu podatków i opłat</t>
  </si>
  <si>
    <t>POZOSTAŁE ZADANIA W ZAKRESIE POLITYKI SPOŁECZNEJ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</si>
  <si>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</si>
  <si>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</si>
  <si>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</si>
  <si>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</si>
  <si>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</si>
  <si>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</si>
  <si>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</si>
  <si>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</si>
  <si>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</si>
  <si>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</si>
  <si>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</si>
  <si>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</si>
  <si>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</si>
  <si>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</si>
  <si>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Dotacja celowa na pomoc finansową udzielaną między</t>
  </si>
  <si>
    <t xml:space="preserve">Świadczenie wychowawcze 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</si>
  <si>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</si>
  <si>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</si>
  <si>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</si>
  <si>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</si>
  <si>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</si>
  <si>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</si>
  <si>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>z pomocą obywatelom Ukrainy</t>
  </si>
  <si>
    <t>Ukrainy</t>
  </si>
  <si>
    <t>Przedszkola - Fundusz Pomocy</t>
  </si>
  <si>
    <t>Dotacja podmiotowa z budżetu dla jednostek niezaliczanych</t>
  </si>
  <si>
    <t>do sektora finansów publicznych</t>
  </si>
  <si>
    <t>80106</t>
  </si>
  <si>
    <t>Inne formy wychowania przedszkolnego</t>
  </si>
  <si>
    <t>80150</t>
  </si>
  <si>
    <t xml:space="preserve">Realizacja zadań wymagających stosowania </t>
  </si>
  <si>
    <t xml:space="preserve">specjalnej organizacji nauki i metod pracy dla dzieci </t>
  </si>
  <si>
    <t>i młodziezy w szkołach podstawowych</t>
  </si>
  <si>
    <t xml:space="preserve">Pozostała działaność - Pomoc obywatelom Ukrainy </t>
  </si>
  <si>
    <t>- Czyste powietrze</t>
  </si>
  <si>
    <t>Wytwarzanie  i zaopatrywanie w energię elektryczną,</t>
  </si>
  <si>
    <t>gaz i wodę</t>
  </si>
  <si>
    <t>40002</t>
  </si>
  <si>
    <t>Dostarczanie wody</t>
  </si>
  <si>
    <t>Pozostała działalność - Edukacja ekologiczna</t>
  </si>
  <si>
    <t xml:space="preserve">Pozostała działaność - Wdrażanie Strategii na rzecz </t>
  </si>
  <si>
    <t>Neutralności Klimatycznej</t>
  </si>
  <si>
    <t>Plan 2024r.</t>
  </si>
  <si>
    <t>Plan wydatków na 2024r.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</si>
  <si>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</si>
  <si>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</si>
  <si>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</si>
  <si>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</si>
  <si>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</si>
  <si>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</si>
  <si>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ELEKTRYCZNĄ, GAZ I WODĘ</t>
  </si>
  <si>
    <t>Różne przelewy</t>
  </si>
  <si>
    <t>Pozostała działaność - Refundacja podatku VAT za</t>
  </si>
  <si>
    <t>dostarocze paliwa gazowe</t>
  </si>
  <si>
    <t>Wczesne wspomaganie rozwoju dziecka</t>
  </si>
  <si>
    <t>jednostkami samorzadu terytorialnego na dofinansowanie</t>
  </si>
  <si>
    <t>własnych zadań bieżących</t>
  </si>
  <si>
    <t>Świadczenia zwiazane z udzielaniem pomocy obywatelom</t>
  </si>
  <si>
    <t>Pozostałe wydatki bieżace na zadania związane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</si>
  <si>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</si>
  <si>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</si>
  <si>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</si>
  <si>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</si>
  <si>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</si>
  <si>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</si>
  <si>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</si>
  <si>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</si>
  <si>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</si>
  <si>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</si>
  <si>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Zwrot niewykorzystanych dotacji oraz płatności</t>
  </si>
  <si>
    <t>Karta Dużej Rodziny - zadanie zlecone</t>
  </si>
  <si>
    <t>do Zarządzenia Nr 27/24</t>
  </si>
  <si>
    <t>z dnia 16.02.2024 r.</t>
  </si>
  <si>
    <t>z dnia  16.02.2024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</si>
</sst>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zoomScale="112" zoomScaleNormal="112" zoomScalePageLayoutView="0" workbookViewId="0" topLeftCell="A255">
      <selection activeCell="A288" sqref="A288:IV632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2" customWidth="1"/>
    <col min="4" max="4" width="57.25390625" style="12" customWidth="1"/>
    <col min="5" max="5" width="21.125" style="77" customWidth="1"/>
  </cols>
  <sheetData>
    <row r="1" spans="1:5" ht="12.75">
      <c r="A1" s="6" t="s">
        <v>52</v>
      </c>
      <c r="E1" s="69" t="s">
        <v>360</v>
      </c>
    </row>
    <row r="2" ht="12.75">
      <c r="E2" s="70" t="s">
        <v>504</v>
      </c>
    </row>
    <row r="3" spans="4:5" ht="15.75">
      <c r="D3" s="41" t="s">
        <v>91</v>
      </c>
      <c r="E3" s="70" t="s">
        <v>135</v>
      </c>
    </row>
    <row r="4" spans="1:5" ht="12.75">
      <c r="A4" s="20"/>
      <c r="B4" s="20"/>
      <c r="C4" s="36"/>
      <c r="D4" s="42"/>
      <c r="E4" s="71" t="s">
        <v>506</v>
      </c>
    </row>
    <row r="5" spans="1:5" ht="12.75">
      <c r="A5" s="3" t="s">
        <v>0</v>
      </c>
      <c r="B5" s="3" t="s">
        <v>9</v>
      </c>
      <c r="C5" s="31" t="s">
        <v>70</v>
      </c>
      <c r="D5" s="15" t="s">
        <v>71</v>
      </c>
      <c r="E5" s="72" t="s">
        <v>475</v>
      </c>
    </row>
    <row r="6" spans="1:5" ht="12.75">
      <c r="A6" s="1">
        <v>1</v>
      </c>
      <c r="B6" s="1">
        <v>2</v>
      </c>
      <c r="C6" s="29" t="s">
        <v>72</v>
      </c>
      <c r="D6" s="1">
        <v>4</v>
      </c>
      <c r="E6" s="98">
        <v>5</v>
      </c>
    </row>
    <row r="7" spans="1:5" ht="12.75">
      <c r="A7" s="21"/>
      <c r="B7" s="21"/>
      <c r="C7" s="34"/>
      <c r="D7" s="46" t="s">
        <v>203</v>
      </c>
      <c r="E7" s="73">
        <f>E31+E62+E72+E85+E127+E147+E247+E139+E9+E192+E59+E21+E185+E16+E189</f>
        <v>136157200</v>
      </c>
    </row>
    <row r="8" spans="1:5" ht="12.75">
      <c r="A8" s="20"/>
      <c r="B8" s="20"/>
      <c r="C8" s="36"/>
      <c r="D8" s="43" t="s">
        <v>204</v>
      </c>
      <c r="E8" s="74"/>
    </row>
    <row r="9" spans="1:5" ht="12.75">
      <c r="A9" s="51">
        <v>150</v>
      </c>
      <c r="B9" s="51"/>
      <c r="C9" s="50"/>
      <c r="D9" s="61" t="s">
        <v>296</v>
      </c>
      <c r="E9" s="112">
        <f>E10</f>
        <v>400000</v>
      </c>
    </row>
    <row r="10" spans="1:5" s="67" customFormat="1" ht="12.75">
      <c r="A10" s="101"/>
      <c r="B10" s="101">
        <v>15011</v>
      </c>
      <c r="C10" s="100"/>
      <c r="D10" s="115" t="s">
        <v>297</v>
      </c>
      <c r="E10" s="76">
        <f>SUM(E11:E15)</f>
        <v>400000</v>
      </c>
    </row>
    <row r="11" spans="1:5" ht="12.75">
      <c r="A11" s="3"/>
      <c r="B11" s="3"/>
      <c r="C11" s="32" t="s">
        <v>145</v>
      </c>
      <c r="D11" s="12" t="s">
        <v>74</v>
      </c>
      <c r="E11" s="76">
        <v>300000</v>
      </c>
    </row>
    <row r="12" spans="1:5" ht="12.75">
      <c r="A12" s="3"/>
      <c r="B12" s="3"/>
      <c r="C12" s="31"/>
      <c r="D12" s="15" t="s">
        <v>120</v>
      </c>
      <c r="E12" s="75"/>
    </row>
    <row r="13" spans="1:5" ht="12.75">
      <c r="A13" s="3"/>
      <c r="B13" s="3"/>
      <c r="C13" s="31"/>
      <c r="D13" s="15" t="s">
        <v>121</v>
      </c>
      <c r="E13" s="75"/>
    </row>
    <row r="14" spans="1:5" ht="12.75">
      <c r="A14" s="3"/>
      <c r="B14" s="3"/>
      <c r="C14" s="31"/>
      <c r="D14" s="15" t="s">
        <v>122</v>
      </c>
      <c r="E14" s="76"/>
    </row>
    <row r="15" spans="1:5" ht="12.75">
      <c r="A15" s="20"/>
      <c r="B15" s="20"/>
      <c r="C15" s="36" t="s">
        <v>143</v>
      </c>
      <c r="D15" s="42" t="s">
        <v>69</v>
      </c>
      <c r="E15" s="99">
        <v>100000</v>
      </c>
    </row>
    <row r="16" spans="1:5" s="53" customFormat="1" ht="12.75">
      <c r="A16" s="51">
        <v>400</v>
      </c>
      <c r="B16" s="51"/>
      <c r="C16" s="50"/>
      <c r="D16" s="61" t="s">
        <v>478</v>
      </c>
      <c r="E16" s="112">
        <f>E18</f>
        <v>81600</v>
      </c>
    </row>
    <row r="17" spans="1:5" ht="12.75">
      <c r="A17" s="3"/>
      <c r="B17" s="3"/>
      <c r="C17" s="31"/>
      <c r="D17" s="61" t="s">
        <v>477</v>
      </c>
      <c r="E17" s="76"/>
    </row>
    <row r="18" spans="1:5" ht="12.75">
      <c r="A18" s="3"/>
      <c r="B18" s="3">
        <v>40001</v>
      </c>
      <c r="C18" s="31"/>
      <c r="D18" s="15" t="s">
        <v>479</v>
      </c>
      <c r="E18" s="76">
        <f>E19</f>
        <v>81600</v>
      </c>
    </row>
    <row r="19" spans="1:5" s="67" customFormat="1" ht="12.75">
      <c r="A19" s="101"/>
      <c r="B19" s="101"/>
      <c r="C19" s="118" t="s">
        <v>480</v>
      </c>
      <c r="D19" s="104" t="s">
        <v>481</v>
      </c>
      <c r="E19" s="76">
        <v>81600</v>
      </c>
    </row>
    <row r="20" spans="1:5" s="67" customFormat="1" ht="12.75">
      <c r="A20" s="121"/>
      <c r="B20" s="121"/>
      <c r="C20" s="119"/>
      <c r="D20" s="120" t="s">
        <v>482</v>
      </c>
      <c r="E20" s="99"/>
    </row>
    <row r="21" spans="1:5" ht="12.75">
      <c r="A21" s="51">
        <v>600</v>
      </c>
      <c r="B21" s="51"/>
      <c r="C21" s="50"/>
      <c r="D21" s="61" t="s">
        <v>405</v>
      </c>
      <c r="E21" s="112">
        <f>E26+E22</f>
        <v>2194262</v>
      </c>
    </row>
    <row r="22" spans="1:5" s="67" customFormat="1" ht="12.75">
      <c r="A22" s="101"/>
      <c r="B22" s="101">
        <v>60016</v>
      </c>
      <c r="C22" s="100"/>
      <c r="D22" s="15" t="s">
        <v>16</v>
      </c>
      <c r="E22" s="76">
        <f>SUM(E23:E23)</f>
        <v>1434262</v>
      </c>
    </row>
    <row r="23" spans="1:5" s="67" customFormat="1" ht="12.75">
      <c r="A23" s="101"/>
      <c r="B23" s="101"/>
      <c r="C23" s="31" t="s">
        <v>442</v>
      </c>
      <c r="D23" s="15" t="s">
        <v>443</v>
      </c>
      <c r="E23" s="76">
        <v>1434262</v>
      </c>
    </row>
    <row r="24" spans="1:5" s="67" customFormat="1" ht="12.75">
      <c r="A24" s="101"/>
      <c r="B24" s="101"/>
      <c r="C24" s="100"/>
      <c r="D24" s="15" t="s">
        <v>445</v>
      </c>
      <c r="E24" s="76"/>
    </row>
    <row r="25" spans="1:5" s="67" customFormat="1" ht="12.75">
      <c r="A25" s="101"/>
      <c r="B25" s="101"/>
      <c r="C25" s="100"/>
      <c r="D25" s="15" t="s">
        <v>444</v>
      </c>
      <c r="E25" s="76"/>
    </row>
    <row r="26" spans="1:6" s="67" customFormat="1" ht="12.75">
      <c r="A26" s="101"/>
      <c r="B26" s="101">
        <v>60019</v>
      </c>
      <c r="C26" s="100"/>
      <c r="D26" s="115" t="s">
        <v>415</v>
      </c>
      <c r="E26" s="76">
        <f>SUM(E27:E29)</f>
        <v>760000</v>
      </c>
      <c r="F26" s="116"/>
    </row>
    <row r="27" spans="1:6" ht="12.75">
      <c r="A27" s="3"/>
      <c r="B27" s="3"/>
      <c r="C27" s="40" t="s">
        <v>181</v>
      </c>
      <c r="D27" s="49" t="s">
        <v>219</v>
      </c>
      <c r="E27" s="76">
        <v>750000</v>
      </c>
      <c r="F27" s="14"/>
    </row>
    <row r="28" spans="1:6" ht="12.75">
      <c r="A28" s="3"/>
      <c r="B28" s="3"/>
      <c r="C28" s="31"/>
      <c r="D28" s="15" t="s">
        <v>220</v>
      </c>
      <c r="E28" s="76"/>
      <c r="F28" s="14"/>
    </row>
    <row r="29" spans="1:6" ht="12.75">
      <c r="A29" s="3"/>
      <c r="B29" s="3"/>
      <c r="C29" s="31" t="s">
        <v>350</v>
      </c>
      <c r="D29" s="15" t="s">
        <v>351</v>
      </c>
      <c r="E29" s="76">
        <v>10000</v>
      </c>
      <c r="F29" s="14"/>
    </row>
    <row r="30" spans="1:6" ht="12.75">
      <c r="A30" s="20"/>
      <c r="B30" s="20"/>
      <c r="C30" s="36"/>
      <c r="D30" s="42" t="s">
        <v>352</v>
      </c>
      <c r="E30" s="99"/>
      <c r="F30" s="14"/>
    </row>
    <row r="31" spans="1:5" ht="12.75">
      <c r="A31" s="54">
        <v>700</v>
      </c>
      <c r="B31" s="54"/>
      <c r="C31" s="65"/>
      <c r="D31" s="113" t="s">
        <v>73</v>
      </c>
      <c r="E31" s="111">
        <f>E32+E45</f>
        <v>10978202</v>
      </c>
    </row>
    <row r="32" spans="1:5" s="67" customFormat="1" ht="12.75">
      <c r="A32" s="68"/>
      <c r="B32" s="68">
        <v>70005</v>
      </c>
      <c r="C32" s="105"/>
      <c r="D32" s="114" t="s">
        <v>12</v>
      </c>
      <c r="E32" s="117">
        <f>SUM(E33:E44)</f>
        <v>788000</v>
      </c>
    </row>
    <row r="33" spans="3:5" ht="12.75">
      <c r="C33" s="32" t="s">
        <v>144</v>
      </c>
      <c r="D33" s="12" t="s">
        <v>298</v>
      </c>
      <c r="E33" s="77">
        <v>20000</v>
      </c>
    </row>
    <row r="34" spans="3:5" ht="12.75">
      <c r="C34" s="32" t="s">
        <v>299</v>
      </c>
      <c r="D34" s="12" t="s">
        <v>300</v>
      </c>
      <c r="E34" s="77">
        <v>120000</v>
      </c>
    </row>
    <row r="35" spans="3:5" ht="12.75">
      <c r="C35" s="32" t="s">
        <v>145</v>
      </c>
      <c r="D35" s="12" t="s">
        <v>302</v>
      </c>
      <c r="E35" s="77">
        <v>350000</v>
      </c>
    </row>
    <row r="36" ht="12.75">
      <c r="D36" s="12" t="s">
        <v>120</v>
      </c>
    </row>
    <row r="37" ht="12.75">
      <c r="D37" s="12" t="s">
        <v>121</v>
      </c>
    </row>
    <row r="38" ht="12.75">
      <c r="D38" s="12" t="s">
        <v>122</v>
      </c>
    </row>
    <row r="39" spans="3:5" ht="12.75">
      <c r="C39" s="32" t="s">
        <v>192</v>
      </c>
      <c r="D39" s="12" t="s">
        <v>292</v>
      </c>
      <c r="E39" s="77">
        <v>80000</v>
      </c>
    </row>
    <row r="40" ht="12.75">
      <c r="D40" s="12" t="s">
        <v>293</v>
      </c>
    </row>
    <row r="41" spans="1:5" ht="12.75">
      <c r="A41" s="3"/>
      <c r="B41" s="3"/>
      <c r="C41" s="31" t="s">
        <v>146</v>
      </c>
      <c r="D41" s="15" t="s">
        <v>286</v>
      </c>
      <c r="E41" s="78">
        <v>200000</v>
      </c>
    </row>
    <row r="42" spans="1:5" ht="12.75">
      <c r="A42" s="3"/>
      <c r="B42" s="3"/>
      <c r="C42" s="31"/>
      <c r="D42" s="15" t="s">
        <v>287</v>
      </c>
      <c r="E42" s="78"/>
    </row>
    <row r="43" spans="1:5" ht="12.75">
      <c r="A43" s="3"/>
      <c r="B43" s="3"/>
      <c r="C43" s="31" t="s">
        <v>143</v>
      </c>
      <c r="D43" s="15" t="s">
        <v>69</v>
      </c>
      <c r="E43" s="78">
        <v>15000</v>
      </c>
    </row>
    <row r="44" spans="1:5" ht="12.75">
      <c r="A44" s="3"/>
      <c r="B44" s="3"/>
      <c r="C44" s="31" t="s">
        <v>147</v>
      </c>
      <c r="D44" s="15" t="s">
        <v>303</v>
      </c>
      <c r="E44" s="78">
        <v>3000</v>
      </c>
    </row>
    <row r="45" spans="1:5" ht="12.75">
      <c r="A45" s="3"/>
      <c r="B45" s="3">
        <v>70007</v>
      </c>
      <c r="C45" s="31"/>
      <c r="D45" s="15" t="s">
        <v>416</v>
      </c>
      <c r="E45" s="78">
        <f>SUM(E46:E57)</f>
        <v>10190202</v>
      </c>
    </row>
    <row r="46" spans="1:5" ht="12.75">
      <c r="A46" s="3"/>
      <c r="B46" s="3"/>
      <c r="C46" s="32" t="s">
        <v>347</v>
      </c>
      <c r="D46" s="12" t="s">
        <v>446</v>
      </c>
      <c r="E46" s="78">
        <v>50000</v>
      </c>
    </row>
    <row r="47" spans="1:5" ht="12.75">
      <c r="A47" s="3"/>
      <c r="B47" s="3"/>
      <c r="D47" s="12" t="s">
        <v>348</v>
      </c>
      <c r="E47" s="78"/>
    </row>
    <row r="48" spans="1:5" ht="12.75">
      <c r="A48" s="3"/>
      <c r="B48" s="3"/>
      <c r="D48" s="12" t="s">
        <v>349</v>
      </c>
      <c r="E48" s="78"/>
    </row>
    <row r="49" spans="1:5" ht="12.75">
      <c r="A49" s="3"/>
      <c r="B49" s="3"/>
      <c r="C49" s="32" t="s">
        <v>145</v>
      </c>
      <c r="D49" s="12" t="s">
        <v>302</v>
      </c>
      <c r="E49" s="78">
        <v>2000000</v>
      </c>
    </row>
    <row r="50" spans="1:5" ht="12.75">
      <c r="A50" s="3"/>
      <c r="B50" s="3"/>
      <c r="D50" s="12" t="s">
        <v>120</v>
      </c>
      <c r="E50" s="78"/>
    </row>
    <row r="51" spans="1:5" ht="12.75">
      <c r="A51" s="3"/>
      <c r="B51" s="3"/>
      <c r="D51" s="12" t="s">
        <v>121</v>
      </c>
      <c r="E51" s="78"/>
    </row>
    <row r="52" spans="1:5" ht="12.75">
      <c r="A52" s="3"/>
      <c r="B52" s="3"/>
      <c r="D52" s="12" t="s">
        <v>122</v>
      </c>
      <c r="E52" s="78"/>
    </row>
    <row r="53" spans="1:5" ht="12.75">
      <c r="A53" s="3"/>
      <c r="B53" s="3"/>
      <c r="C53" s="31" t="s">
        <v>146</v>
      </c>
      <c r="D53" s="15" t="s">
        <v>286</v>
      </c>
      <c r="E53" s="78">
        <v>800000</v>
      </c>
    </row>
    <row r="54" spans="1:5" ht="12.75">
      <c r="A54" s="3"/>
      <c r="B54" s="3"/>
      <c r="C54" s="31"/>
      <c r="D54" s="15" t="s">
        <v>287</v>
      </c>
      <c r="E54" s="78"/>
    </row>
    <row r="55" spans="1:5" ht="13.5" customHeight="1">
      <c r="A55" s="3"/>
      <c r="B55" s="3"/>
      <c r="C55" s="31" t="s">
        <v>143</v>
      </c>
      <c r="D55" s="15" t="s">
        <v>69</v>
      </c>
      <c r="E55" s="78">
        <v>2480000</v>
      </c>
    </row>
    <row r="56" spans="1:5" ht="12.75">
      <c r="A56" s="3"/>
      <c r="B56" s="3"/>
      <c r="C56" s="31" t="s">
        <v>147</v>
      </c>
      <c r="D56" s="15" t="s">
        <v>303</v>
      </c>
      <c r="E56" s="78">
        <v>60000</v>
      </c>
    </row>
    <row r="57" spans="1:6" s="67" customFormat="1" ht="12.75">
      <c r="A57" s="101"/>
      <c r="B57" s="101"/>
      <c r="C57" s="118" t="s">
        <v>449</v>
      </c>
      <c r="D57" s="104" t="s">
        <v>451</v>
      </c>
      <c r="E57" s="76">
        <v>4800202</v>
      </c>
      <c r="F57" s="116"/>
    </row>
    <row r="58" spans="1:6" s="67" customFormat="1" ht="12.75">
      <c r="A58" s="121"/>
      <c r="B58" s="121"/>
      <c r="C58" s="119"/>
      <c r="D58" s="120" t="s">
        <v>450</v>
      </c>
      <c r="E58" s="99"/>
      <c r="F58" s="116"/>
    </row>
    <row r="59" spans="1:5" ht="12.75">
      <c r="A59" s="51">
        <v>710</v>
      </c>
      <c r="B59" s="51"/>
      <c r="C59" s="50"/>
      <c r="D59" s="61" t="s">
        <v>301</v>
      </c>
      <c r="E59" s="112">
        <f>E60</f>
        <v>300000</v>
      </c>
    </row>
    <row r="60" spans="1:5" s="67" customFormat="1" ht="12.75">
      <c r="A60" s="101"/>
      <c r="B60" s="101">
        <v>71035</v>
      </c>
      <c r="C60" s="100"/>
      <c r="D60" s="115" t="s">
        <v>327</v>
      </c>
      <c r="E60" s="76">
        <f>SUM(E61:E61)</f>
        <v>300000</v>
      </c>
    </row>
    <row r="61" spans="1:5" ht="12.75">
      <c r="A61" s="20"/>
      <c r="B61" s="20"/>
      <c r="C61" s="36" t="s">
        <v>143</v>
      </c>
      <c r="D61" s="42" t="s">
        <v>69</v>
      </c>
      <c r="E61" s="79">
        <v>300000</v>
      </c>
    </row>
    <row r="62" spans="1:5" ht="12.75">
      <c r="A62" s="54">
        <v>750</v>
      </c>
      <c r="B62" s="54"/>
      <c r="C62" s="65"/>
      <c r="D62" s="113" t="s">
        <v>75</v>
      </c>
      <c r="E62" s="111">
        <f>E63+E70</f>
        <v>591938</v>
      </c>
    </row>
    <row r="63" spans="1:5" s="67" customFormat="1" ht="12.75">
      <c r="A63" s="68"/>
      <c r="B63" s="68">
        <v>75011</v>
      </c>
      <c r="C63" s="105"/>
      <c r="D63" s="114" t="s">
        <v>85</v>
      </c>
      <c r="E63" s="117">
        <f>SUM(E64:E68)</f>
        <v>441938</v>
      </c>
    </row>
    <row r="64" spans="1:5" ht="12.75">
      <c r="A64" s="3"/>
      <c r="B64" s="3"/>
      <c r="C64" s="31" t="s">
        <v>161</v>
      </c>
      <c r="D64" s="15" t="s">
        <v>86</v>
      </c>
      <c r="E64" s="78">
        <v>441888</v>
      </c>
    </row>
    <row r="65" spans="1:5" ht="12.75">
      <c r="A65" s="3"/>
      <c r="B65" s="3"/>
      <c r="C65" s="31"/>
      <c r="D65" s="14" t="s">
        <v>87</v>
      </c>
      <c r="E65" s="80"/>
    </row>
    <row r="66" spans="1:5" ht="12.75">
      <c r="A66" s="3"/>
      <c r="B66" s="3"/>
      <c r="C66" s="31"/>
      <c r="D66" s="14" t="s">
        <v>88</v>
      </c>
      <c r="E66" s="80"/>
    </row>
    <row r="67" spans="1:5" ht="12.75">
      <c r="A67" s="3"/>
      <c r="B67" s="3"/>
      <c r="C67" s="31" t="s">
        <v>173</v>
      </c>
      <c r="D67" s="15" t="s">
        <v>174</v>
      </c>
      <c r="E67" s="80">
        <v>50</v>
      </c>
    </row>
    <row r="68" spans="1:5" ht="12.75">
      <c r="A68" s="3"/>
      <c r="B68" s="3"/>
      <c r="C68" s="31"/>
      <c r="D68" s="15" t="s">
        <v>245</v>
      </c>
      <c r="E68" s="80"/>
    </row>
    <row r="69" spans="1:5" ht="12.75">
      <c r="A69" s="3"/>
      <c r="B69" s="3"/>
      <c r="C69" s="31"/>
      <c r="D69" s="15" t="s">
        <v>175</v>
      </c>
      <c r="E69" s="80"/>
    </row>
    <row r="70" spans="1:5" s="67" customFormat="1" ht="12.75">
      <c r="A70" s="101"/>
      <c r="B70" s="101">
        <v>75023</v>
      </c>
      <c r="C70" s="100"/>
      <c r="D70" s="115" t="s">
        <v>129</v>
      </c>
      <c r="E70" s="76">
        <f>SUM(E71:E71)</f>
        <v>150000</v>
      </c>
    </row>
    <row r="71" spans="1:5" ht="12.75">
      <c r="A71" s="20"/>
      <c r="B71" s="20"/>
      <c r="C71" s="36" t="s">
        <v>143</v>
      </c>
      <c r="D71" s="42" t="s">
        <v>69</v>
      </c>
      <c r="E71" s="79">
        <v>150000</v>
      </c>
    </row>
    <row r="72" spans="1:5" ht="12.75">
      <c r="A72" s="54">
        <v>751</v>
      </c>
      <c r="B72" s="54"/>
      <c r="C72" s="65"/>
      <c r="D72" s="113" t="s">
        <v>123</v>
      </c>
      <c r="E72" s="82">
        <f>E74+E79</f>
        <v>92611</v>
      </c>
    </row>
    <row r="73" spans="1:5" ht="12.75">
      <c r="A73" s="54"/>
      <c r="B73" s="54"/>
      <c r="C73" s="65"/>
      <c r="D73" s="53" t="s">
        <v>124</v>
      </c>
      <c r="E73" s="70"/>
    </row>
    <row r="74" spans="1:5" s="67" customFormat="1" ht="12.75">
      <c r="A74" s="101"/>
      <c r="B74" s="101">
        <v>75101</v>
      </c>
      <c r="C74" s="100"/>
      <c r="D74" s="116" t="s">
        <v>89</v>
      </c>
      <c r="E74" s="108">
        <f>E76</f>
        <v>5342</v>
      </c>
    </row>
    <row r="75" spans="1:5" ht="12.75">
      <c r="A75" s="3"/>
      <c r="B75" s="3"/>
      <c r="C75" s="31"/>
      <c r="D75" s="15" t="s">
        <v>90</v>
      </c>
      <c r="E75" s="72"/>
    </row>
    <row r="76" spans="1:5" ht="12.75">
      <c r="A76" s="3"/>
      <c r="B76" s="3"/>
      <c r="C76" s="31" t="s">
        <v>161</v>
      </c>
      <c r="D76" s="14" t="s">
        <v>86</v>
      </c>
      <c r="E76" s="80">
        <v>5342</v>
      </c>
    </row>
    <row r="77" spans="1:5" s="14" customFormat="1" ht="12.75">
      <c r="A77" s="3"/>
      <c r="B77" s="3"/>
      <c r="C77" s="31"/>
      <c r="D77" s="14" t="s">
        <v>87</v>
      </c>
      <c r="E77" s="80"/>
    </row>
    <row r="78" spans="1:5" s="14" customFormat="1" ht="12.75">
      <c r="A78" s="3"/>
      <c r="B78" s="3"/>
      <c r="C78" s="31"/>
      <c r="D78" s="15" t="s">
        <v>88</v>
      </c>
      <c r="E78" s="80"/>
    </row>
    <row r="79" spans="1:5" s="14" customFormat="1" ht="12.75">
      <c r="A79" s="3"/>
      <c r="B79" s="3">
        <v>75109</v>
      </c>
      <c r="C79" s="31"/>
      <c r="D79" s="104" t="s">
        <v>492</v>
      </c>
      <c r="E79" s="108">
        <f>E82</f>
        <v>87269</v>
      </c>
    </row>
    <row r="80" spans="1:5" s="14" customFormat="1" ht="12.75">
      <c r="A80" s="3"/>
      <c r="B80" s="3"/>
      <c r="C80" s="31"/>
      <c r="D80" s="104" t="s">
        <v>493</v>
      </c>
      <c r="E80" s="108"/>
    </row>
    <row r="81" spans="1:5" s="14" customFormat="1" ht="12.75">
      <c r="A81" s="3"/>
      <c r="B81" s="3"/>
      <c r="C81" s="31"/>
      <c r="D81" s="104" t="s">
        <v>494</v>
      </c>
      <c r="E81" s="108"/>
    </row>
    <row r="82" spans="1:5" s="14" customFormat="1" ht="12.75">
      <c r="A82" s="3"/>
      <c r="B82" s="3"/>
      <c r="C82" s="31" t="s">
        <v>161</v>
      </c>
      <c r="D82" s="14" t="s">
        <v>86</v>
      </c>
      <c r="E82" s="80">
        <v>87269</v>
      </c>
    </row>
    <row r="83" spans="1:5" s="14" customFormat="1" ht="12.75">
      <c r="A83" s="3"/>
      <c r="B83" s="3"/>
      <c r="C83" s="31"/>
      <c r="D83" s="14" t="s">
        <v>87</v>
      </c>
      <c r="E83" s="80"/>
    </row>
    <row r="84" spans="1:5" s="14" customFormat="1" ht="12.75">
      <c r="A84" s="20"/>
      <c r="B84" s="20"/>
      <c r="C84" s="36"/>
      <c r="D84" s="42" t="s">
        <v>88</v>
      </c>
      <c r="E84" s="71"/>
    </row>
    <row r="85" spans="1:5" ht="12.75">
      <c r="A85" s="54">
        <v>756</v>
      </c>
      <c r="B85" s="54"/>
      <c r="C85" s="65"/>
      <c r="D85" s="113" t="s">
        <v>139</v>
      </c>
      <c r="E85" s="111">
        <f>SUM(+E89+E92+E116+E124+E102)</f>
        <v>64640978</v>
      </c>
    </row>
    <row r="86" spans="1:4" ht="12.75">
      <c r="A86" s="54"/>
      <c r="B86" s="54"/>
      <c r="C86" s="65"/>
      <c r="D86" s="113" t="s">
        <v>140</v>
      </c>
    </row>
    <row r="87" spans="1:4" ht="12.75">
      <c r="A87" s="54"/>
      <c r="B87" s="54"/>
      <c r="C87" s="65"/>
      <c r="D87" s="113" t="s">
        <v>141</v>
      </c>
    </row>
    <row r="88" spans="1:4" ht="12.75">
      <c r="A88" s="54"/>
      <c r="B88" s="54"/>
      <c r="C88" s="65"/>
      <c r="D88" s="113" t="s">
        <v>142</v>
      </c>
    </row>
    <row r="89" spans="1:5" s="67" customFormat="1" ht="12.75">
      <c r="A89" s="68"/>
      <c r="B89" s="68">
        <v>75601</v>
      </c>
      <c r="C89" s="105"/>
      <c r="D89" s="114" t="s">
        <v>76</v>
      </c>
      <c r="E89" s="117">
        <f>E90</f>
        <v>150000</v>
      </c>
    </row>
    <row r="90" spans="3:5" ht="12.75">
      <c r="C90" s="32" t="s">
        <v>148</v>
      </c>
      <c r="D90" s="12" t="s">
        <v>304</v>
      </c>
      <c r="E90" s="77">
        <v>150000</v>
      </c>
    </row>
    <row r="91" ht="12.75">
      <c r="D91" s="12" t="s">
        <v>77</v>
      </c>
    </row>
    <row r="92" spans="1:5" s="67" customFormat="1" ht="12.75">
      <c r="A92" s="68"/>
      <c r="B92" s="68">
        <v>75615</v>
      </c>
      <c r="C92" s="105"/>
      <c r="D92" s="114" t="s">
        <v>78</v>
      </c>
      <c r="E92" s="117">
        <f>SUM(E95:E101)</f>
        <v>19351100</v>
      </c>
    </row>
    <row r="93" ht="12.75">
      <c r="D93" s="12" t="s">
        <v>176</v>
      </c>
    </row>
    <row r="94" spans="4:5" ht="12.75">
      <c r="D94" t="s">
        <v>177</v>
      </c>
      <c r="E94" s="70"/>
    </row>
    <row r="95" spans="3:5" ht="12.75">
      <c r="C95" s="32" t="s">
        <v>149</v>
      </c>
      <c r="D95" s="44" t="s">
        <v>305</v>
      </c>
      <c r="E95" s="70">
        <v>18800000</v>
      </c>
    </row>
    <row r="96" spans="3:5" ht="12.75">
      <c r="C96" s="32" t="s">
        <v>150</v>
      </c>
      <c r="D96" s="44" t="s">
        <v>306</v>
      </c>
      <c r="E96" s="70">
        <v>500</v>
      </c>
    </row>
    <row r="97" spans="3:5" ht="12.75">
      <c r="C97" s="32" t="s">
        <v>151</v>
      </c>
      <c r="D97" t="s">
        <v>307</v>
      </c>
      <c r="E97" s="70">
        <v>490000</v>
      </c>
    </row>
    <row r="98" spans="3:5" ht="12.75">
      <c r="C98" s="32" t="s">
        <v>152</v>
      </c>
      <c r="D98" t="s">
        <v>308</v>
      </c>
      <c r="E98" s="70">
        <v>30000</v>
      </c>
    </row>
    <row r="99" spans="3:5" ht="12.75">
      <c r="C99" s="32" t="s">
        <v>350</v>
      </c>
      <c r="D99" t="s">
        <v>351</v>
      </c>
      <c r="E99" s="70">
        <v>600</v>
      </c>
    </row>
    <row r="100" spans="4:5" ht="12.75">
      <c r="D100" t="s">
        <v>352</v>
      </c>
      <c r="E100" s="70"/>
    </row>
    <row r="101" spans="1:5" ht="12.75">
      <c r="A101" s="3"/>
      <c r="B101" s="3"/>
      <c r="C101" s="31" t="s">
        <v>153</v>
      </c>
      <c r="D101" s="14" t="s">
        <v>431</v>
      </c>
      <c r="E101" s="80">
        <v>30000</v>
      </c>
    </row>
    <row r="102" spans="1:5" s="67" customFormat="1" ht="12.75">
      <c r="A102" s="101"/>
      <c r="B102" s="101">
        <v>75616</v>
      </c>
      <c r="C102" s="100"/>
      <c r="D102" s="66" t="s">
        <v>178</v>
      </c>
      <c r="E102" s="108">
        <f>SUM(E105:E115)</f>
        <v>8783450</v>
      </c>
    </row>
    <row r="103" spans="1:5" ht="12.75">
      <c r="A103" s="3"/>
      <c r="B103" s="3"/>
      <c r="C103" s="31"/>
      <c r="D103" s="45" t="s">
        <v>179</v>
      </c>
      <c r="E103" s="80"/>
    </row>
    <row r="104" spans="1:5" ht="12.75">
      <c r="A104" s="3"/>
      <c r="B104" s="3"/>
      <c r="C104" s="31"/>
      <c r="D104" s="45" t="s">
        <v>180</v>
      </c>
      <c r="E104" s="80"/>
    </row>
    <row r="105" spans="1:5" ht="12.75">
      <c r="A105" s="3"/>
      <c r="B105" s="3"/>
      <c r="C105" s="32" t="s">
        <v>149</v>
      </c>
      <c r="D105" s="44" t="s">
        <v>305</v>
      </c>
      <c r="E105" s="80">
        <v>6700000</v>
      </c>
    </row>
    <row r="106" spans="1:5" ht="12.75">
      <c r="A106" s="3"/>
      <c r="B106" s="3"/>
      <c r="C106" s="32" t="s">
        <v>150</v>
      </c>
      <c r="D106" s="44" t="s">
        <v>306</v>
      </c>
      <c r="E106" s="80">
        <v>56000</v>
      </c>
    </row>
    <row r="107" spans="1:5" ht="12.75">
      <c r="A107" s="3"/>
      <c r="B107" s="3"/>
      <c r="C107" s="31" t="s">
        <v>154</v>
      </c>
      <c r="D107" s="45" t="s">
        <v>311</v>
      </c>
      <c r="E107" s="80">
        <v>450</v>
      </c>
    </row>
    <row r="108" spans="1:5" ht="12.75">
      <c r="A108" s="3"/>
      <c r="B108" s="3"/>
      <c r="C108" s="32" t="s">
        <v>151</v>
      </c>
      <c r="D108" t="s">
        <v>307</v>
      </c>
      <c r="E108" s="80">
        <v>410000</v>
      </c>
    </row>
    <row r="109" spans="1:5" ht="12.75">
      <c r="A109" s="3"/>
      <c r="B109" s="3"/>
      <c r="C109" s="31" t="s">
        <v>155</v>
      </c>
      <c r="D109" s="14" t="s">
        <v>312</v>
      </c>
      <c r="E109" s="80">
        <v>150000</v>
      </c>
    </row>
    <row r="110" spans="1:5" ht="12.75">
      <c r="A110" s="3"/>
      <c r="B110" s="3"/>
      <c r="C110" s="31" t="s">
        <v>417</v>
      </c>
      <c r="D110" s="45" t="s">
        <v>418</v>
      </c>
      <c r="E110" s="80">
        <v>25000</v>
      </c>
    </row>
    <row r="111" spans="1:5" ht="12.75">
      <c r="A111" s="3"/>
      <c r="B111" s="3"/>
      <c r="C111" s="32" t="s">
        <v>152</v>
      </c>
      <c r="D111" t="s">
        <v>308</v>
      </c>
      <c r="E111" s="80">
        <v>1400000</v>
      </c>
    </row>
    <row r="112" spans="1:5" ht="12.75">
      <c r="A112" s="3"/>
      <c r="B112" s="3"/>
      <c r="C112" s="32" t="s">
        <v>350</v>
      </c>
      <c r="D112" t="s">
        <v>351</v>
      </c>
      <c r="E112" s="80">
        <v>12000</v>
      </c>
    </row>
    <row r="113" spans="1:5" ht="12.75">
      <c r="A113" s="3"/>
      <c r="B113" s="3"/>
      <c r="D113" t="s">
        <v>352</v>
      </c>
      <c r="E113" s="80"/>
    </row>
    <row r="114" spans="1:5" ht="12.75">
      <c r="A114" s="3"/>
      <c r="B114" s="3"/>
      <c r="C114" s="31" t="s">
        <v>153</v>
      </c>
      <c r="D114" s="14" t="s">
        <v>310</v>
      </c>
      <c r="E114" s="80">
        <v>30000</v>
      </c>
    </row>
    <row r="115" spans="1:5" ht="12.75">
      <c r="A115" s="3"/>
      <c r="B115" s="3"/>
      <c r="C115" s="31"/>
      <c r="D115" s="45" t="s">
        <v>309</v>
      </c>
      <c r="E115" s="80"/>
    </row>
    <row r="116" spans="1:5" s="67" customFormat="1" ht="12.75">
      <c r="A116" s="68"/>
      <c r="B116" s="68">
        <v>75618</v>
      </c>
      <c r="C116" s="105"/>
      <c r="D116" s="114" t="s">
        <v>130</v>
      </c>
      <c r="E116" s="117">
        <f>SUM(E118:E123)</f>
        <v>1650000</v>
      </c>
    </row>
    <row r="117" ht="12.75">
      <c r="D117" s="12" t="s">
        <v>131</v>
      </c>
    </row>
    <row r="118" spans="3:5" ht="12.75">
      <c r="C118" s="32" t="s">
        <v>419</v>
      </c>
      <c r="D118" s="12" t="s">
        <v>420</v>
      </c>
      <c r="E118" s="77">
        <v>200000</v>
      </c>
    </row>
    <row r="119" ht="12.75">
      <c r="D119" s="12" t="s">
        <v>421</v>
      </c>
    </row>
    <row r="120" spans="3:5" ht="12.75">
      <c r="C120" s="32" t="s">
        <v>156</v>
      </c>
      <c r="D120" s="12" t="s">
        <v>79</v>
      </c>
      <c r="E120" s="77">
        <v>480000</v>
      </c>
    </row>
    <row r="121" spans="3:5" ht="12.75">
      <c r="C121" s="32" t="s">
        <v>157</v>
      </c>
      <c r="D121" s="12" t="s">
        <v>132</v>
      </c>
      <c r="E121" s="77">
        <v>700000</v>
      </c>
    </row>
    <row r="122" spans="1:5" ht="12.75">
      <c r="A122" s="48"/>
      <c r="B122" s="48"/>
      <c r="C122" s="40" t="s">
        <v>181</v>
      </c>
      <c r="D122" s="49" t="s">
        <v>219</v>
      </c>
      <c r="E122" s="81">
        <v>270000</v>
      </c>
    </row>
    <row r="123" ht="12.75">
      <c r="D123" s="12" t="s">
        <v>220</v>
      </c>
    </row>
    <row r="124" spans="1:5" s="67" customFormat="1" ht="12.75">
      <c r="A124" s="101"/>
      <c r="B124" s="101">
        <v>75621</v>
      </c>
      <c r="C124" s="100"/>
      <c r="D124" s="115" t="s">
        <v>406</v>
      </c>
      <c r="E124" s="76">
        <f>SUM(E125:E126)</f>
        <v>34706428</v>
      </c>
    </row>
    <row r="125" spans="1:5" ht="12.75">
      <c r="A125" s="3"/>
      <c r="B125" s="3"/>
      <c r="C125" s="31" t="s">
        <v>158</v>
      </c>
      <c r="D125" s="15" t="s">
        <v>76</v>
      </c>
      <c r="E125" s="78">
        <v>31188314</v>
      </c>
    </row>
    <row r="126" spans="1:5" ht="12.75">
      <c r="A126" s="20"/>
      <c r="B126" s="20"/>
      <c r="C126" s="36" t="s">
        <v>159</v>
      </c>
      <c r="D126" s="42" t="s">
        <v>313</v>
      </c>
      <c r="E126" s="79">
        <v>3518114</v>
      </c>
    </row>
    <row r="127" spans="1:5" ht="12.75">
      <c r="A127" s="54">
        <v>758</v>
      </c>
      <c r="B127" s="54"/>
      <c r="C127" s="65"/>
      <c r="D127" s="113" t="s">
        <v>80</v>
      </c>
      <c r="E127" s="111">
        <f>E128+E133+E137+E131</f>
        <v>28556701</v>
      </c>
    </row>
    <row r="128" spans="1:5" s="67" customFormat="1" ht="12.75">
      <c r="A128" s="68"/>
      <c r="B128" s="68">
        <v>75801</v>
      </c>
      <c r="C128" s="105"/>
      <c r="D128" s="114" t="s">
        <v>81</v>
      </c>
      <c r="E128" s="117">
        <f>E130</f>
        <v>25805018</v>
      </c>
    </row>
    <row r="129" ht="12.75">
      <c r="D129" s="12" t="s">
        <v>82</v>
      </c>
    </row>
    <row r="130" spans="3:5" ht="12.75">
      <c r="C130" s="32" t="s">
        <v>160</v>
      </c>
      <c r="D130" s="12" t="s">
        <v>83</v>
      </c>
      <c r="E130" s="77">
        <v>25805018</v>
      </c>
    </row>
    <row r="131" spans="2:5" ht="12.75">
      <c r="B131" s="6">
        <v>75807</v>
      </c>
      <c r="D131" s="12" t="s">
        <v>452</v>
      </c>
      <c r="E131" s="77">
        <f>E132</f>
        <v>874312</v>
      </c>
    </row>
    <row r="132" spans="3:5" ht="12.75">
      <c r="C132" s="32" t="s">
        <v>160</v>
      </c>
      <c r="D132" s="12" t="s">
        <v>83</v>
      </c>
      <c r="E132" s="77">
        <v>874312</v>
      </c>
    </row>
    <row r="133" spans="1:5" s="67" customFormat="1" ht="12.75">
      <c r="A133" s="101"/>
      <c r="B133" s="101">
        <v>75814</v>
      </c>
      <c r="C133" s="100"/>
      <c r="D133" s="115" t="s">
        <v>84</v>
      </c>
      <c r="E133" s="76">
        <f>SUM(E134:E135)</f>
        <v>1570000</v>
      </c>
    </row>
    <row r="134" spans="1:5" ht="12.75">
      <c r="A134" s="3"/>
      <c r="B134" s="3"/>
      <c r="C134" s="31" t="s">
        <v>147</v>
      </c>
      <c r="D134" s="15" t="s">
        <v>314</v>
      </c>
      <c r="E134" s="78">
        <v>250000</v>
      </c>
    </row>
    <row r="135" spans="1:5" ht="12.75">
      <c r="A135" s="3"/>
      <c r="B135" s="3"/>
      <c r="C135" s="31" t="s">
        <v>434</v>
      </c>
      <c r="D135" s="14" t="s">
        <v>435</v>
      </c>
      <c r="E135" s="78">
        <v>1320000</v>
      </c>
    </row>
    <row r="136" spans="1:5" ht="12.75">
      <c r="A136" s="3"/>
      <c r="B136" s="3"/>
      <c r="C136" s="31"/>
      <c r="D136" s="45" t="s">
        <v>436</v>
      </c>
      <c r="E136" s="78"/>
    </row>
    <row r="137" spans="1:5" s="67" customFormat="1" ht="12.75">
      <c r="A137" s="101"/>
      <c r="B137" s="101">
        <v>75831</v>
      </c>
      <c r="C137" s="100"/>
      <c r="D137" s="115" t="s">
        <v>240</v>
      </c>
      <c r="E137" s="76">
        <f>E138</f>
        <v>307371</v>
      </c>
    </row>
    <row r="138" spans="1:5" ht="12.75">
      <c r="A138" s="20"/>
      <c r="B138" s="20"/>
      <c r="C138" s="36" t="s">
        <v>160</v>
      </c>
      <c r="D138" s="42" t="s">
        <v>83</v>
      </c>
      <c r="E138" s="79">
        <v>307371</v>
      </c>
    </row>
    <row r="139" spans="1:5" ht="12.75">
      <c r="A139" s="51">
        <v>801</v>
      </c>
      <c r="B139" s="51"/>
      <c r="C139" s="50"/>
      <c r="D139" s="61" t="s">
        <v>269</v>
      </c>
      <c r="E139" s="112">
        <f>E140</f>
        <v>3646787</v>
      </c>
    </row>
    <row r="140" spans="1:5" s="67" customFormat="1" ht="12.75">
      <c r="A140" s="101"/>
      <c r="B140" s="101">
        <v>80104</v>
      </c>
      <c r="C140" s="100"/>
      <c r="D140" s="115" t="s">
        <v>273</v>
      </c>
      <c r="E140" s="76">
        <f>SUM(E141:E146)</f>
        <v>3646787</v>
      </c>
    </row>
    <row r="141" spans="1:5" ht="12.75">
      <c r="A141" s="3"/>
      <c r="B141" s="3"/>
      <c r="C141" s="32" t="s">
        <v>143</v>
      </c>
      <c r="D141" s="12" t="s">
        <v>69</v>
      </c>
      <c r="E141" s="78">
        <v>650000</v>
      </c>
    </row>
    <row r="142" spans="1:5" ht="12.75">
      <c r="A142" s="3"/>
      <c r="B142" s="3"/>
      <c r="C142" s="31" t="s">
        <v>169</v>
      </c>
      <c r="D142" s="15" t="s">
        <v>353</v>
      </c>
      <c r="E142" s="78">
        <v>1496787</v>
      </c>
    </row>
    <row r="143" spans="1:5" ht="12.75">
      <c r="A143" s="3"/>
      <c r="B143" s="3"/>
      <c r="C143" s="31"/>
      <c r="D143" s="15" t="s">
        <v>170</v>
      </c>
      <c r="E143" s="78"/>
    </row>
    <row r="144" spans="1:5" ht="12.75">
      <c r="A144" s="3"/>
      <c r="B144" s="3"/>
      <c r="C144" s="31" t="s">
        <v>288</v>
      </c>
      <c r="D144" s="15" t="s">
        <v>289</v>
      </c>
      <c r="E144" s="78">
        <v>1500000</v>
      </c>
    </row>
    <row r="145" spans="1:5" ht="12.75">
      <c r="A145" s="3"/>
      <c r="B145" s="3"/>
      <c r="C145" s="31"/>
      <c r="D145" s="15" t="s">
        <v>290</v>
      </c>
      <c r="E145" s="78"/>
    </row>
    <row r="146" spans="1:5" ht="12.75">
      <c r="A146" s="20"/>
      <c r="B146" s="20"/>
      <c r="C146" s="36"/>
      <c r="D146" s="42" t="s">
        <v>291</v>
      </c>
      <c r="E146" s="79"/>
    </row>
    <row r="147" spans="1:5" ht="12.75">
      <c r="A147" s="54">
        <v>852</v>
      </c>
      <c r="B147" s="54"/>
      <c r="C147" s="65"/>
      <c r="D147" s="113" t="s">
        <v>163</v>
      </c>
      <c r="E147" s="112">
        <f>E157+E148+E152+E163+E172+E179+E166</f>
        <v>2240494</v>
      </c>
    </row>
    <row r="148" spans="1:5" s="67" customFormat="1" ht="12.75">
      <c r="A148" s="68"/>
      <c r="B148" s="68">
        <v>85203</v>
      </c>
      <c r="C148" s="105"/>
      <c r="D148" s="114" t="s">
        <v>133</v>
      </c>
      <c r="E148" s="76">
        <f>SUM(E149:E151)</f>
        <v>675120</v>
      </c>
    </row>
    <row r="149" spans="3:5" ht="12.75">
      <c r="C149" s="32" t="s">
        <v>161</v>
      </c>
      <c r="D149" s="12" t="s">
        <v>86</v>
      </c>
      <c r="E149" s="78">
        <v>675120</v>
      </c>
    </row>
    <row r="150" spans="4:5" ht="12.75">
      <c r="D150" s="12" t="s">
        <v>87</v>
      </c>
      <c r="E150" s="78"/>
    </row>
    <row r="151" spans="4:5" ht="12.75">
      <c r="D151" s="12" t="s">
        <v>88</v>
      </c>
      <c r="E151" s="78"/>
    </row>
    <row r="152" spans="2:5" s="67" customFormat="1" ht="12" customHeight="1">
      <c r="B152" s="68">
        <v>85213</v>
      </c>
      <c r="C152" s="105"/>
      <c r="D152" s="114" t="s">
        <v>108</v>
      </c>
      <c r="E152" s="76">
        <f>SUM(E155:E156)</f>
        <v>60000</v>
      </c>
    </row>
    <row r="153" spans="1:5" ht="12.75">
      <c r="A153"/>
      <c r="D153" s="12" t="s">
        <v>379</v>
      </c>
      <c r="E153" s="78"/>
    </row>
    <row r="154" spans="1:5" ht="12.75">
      <c r="A154"/>
      <c r="D154" s="12" t="s">
        <v>380</v>
      </c>
      <c r="E154" s="78"/>
    </row>
    <row r="155" spans="3:5" ht="12.75">
      <c r="C155" s="31" t="s">
        <v>169</v>
      </c>
      <c r="D155" s="15" t="s">
        <v>353</v>
      </c>
      <c r="E155" s="78">
        <v>60000</v>
      </c>
    </row>
    <row r="156" spans="3:5" ht="12.75">
      <c r="C156" s="31"/>
      <c r="D156" s="15" t="s">
        <v>170</v>
      </c>
      <c r="E156" s="78"/>
    </row>
    <row r="157" spans="1:5" s="67" customFormat="1" ht="12.75">
      <c r="A157" s="101"/>
      <c r="B157" s="68">
        <v>85214</v>
      </c>
      <c r="C157" s="105"/>
      <c r="D157" s="114" t="s">
        <v>381</v>
      </c>
      <c r="E157" s="76">
        <f>SUM(E159:E161)</f>
        <v>375300</v>
      </c>
    </row>
    <row r="158" spans="1:5" ht="12.75">
      <c r="A158" s="3"/>
      <c r="D158" s="12" t="s">
        <v>198</v>
      </c>
      <c r="E158" s="78"/>
    </row>
    <row r="159" spans="1:5" ht="12.75">
      <c r="A159" s="3"/>
      <c r="B159" s="3"/>
      <c r="C159" s="31" t="s">
        <v>169</v>
      </c>
      <c r="D159" s="15" t="s">
        <v>353</v>
      </c>
      <c r="E159" s="78">
        <v>375000</v>
      </c>
    </row>
    <row r="160" spans="1:5" ht="12" customHeight="1">
      <c r="A160" s="3"/>
      <c r="B160" s="3"/>
      <c r="C160" s="31"/>
      <c r="D160" s="15" t="s">
        <v>170</v>
      </c>
      <c r="E160" s="78"/>
    </row>
    <row r="161" spans="1:5" ht="12" customHeight="1">
      <c r="A161" s="3"/>
      <c r="B161" s="3"/>
      <c r="C161" s="31" t="s">
        <v>434</v>
      </c>
      <c r="D161" s="14" t="s">
        <v>435</v>
      </c>
      <c r="E161" s="78">
        <v>300</v>
      </c>
    </row>
    <row r="162" spans="1:5" ht="12" customHeight="1">
      <c r="A162" s="3"/>
      <c r="B162" s="3"/>
      <c r="C162" s="31"/>
      <c r="D162" s="45" t="s">
        <v>436</v>
      </c>
      <c r="E162" s="78"/>
    </row>
    <row r="163" spans="1:5" s="67" customFormat="1" ht="12.75">
      <c r="A163" s="101"/>
      <c r="B163" s="101">
        <v>85216</v>
      </c>
      <c r="C163" s="100"/>
      <c r="D163" s="115" t="s">
        <v>239</v>
      </c>
      <c r="E163" s="76">
        <f>SUM(E164:E165)</f>
        <v>632500</v>
      </c>
    </row>
    <row r="164" spans="1:5" ht="12.75">
      <c r="A164" s="3"/>
      <c r="B164" s="3"/>
      <c r="C164" s="31" t="s">
        <v>169</v>
      </c>
      <c r="D164" s="15" t="s">
        <v>353</v>
      </c>
      <c r="E164" s="78">
        <v>632500</v>
      </c>
    </row>
    <row r="165" spans="1:5" ht="12.75">
      <c r="A165" s="3"/>
      <c r="B165" s="3"/>
      <c r="C165" s="31"/>
      <c r="D165" s="15" t="s">
        <v>170</v>
      </c>
      <c r="E165" s="78"/>
    </row>
    <row r="166" spans="1:5" ht="12.75">
      <c r="A166" s="3"/>
      <c r="B166" s="3">
        <v>85219</v>
      </c>
      <c r="C166" s="31"/>
      <c r="D166" s="15" t="s">
        <v>31</v>
      </c>
      <c r="E166" s="78">
        <f>SUM(E167:E170)</f>
        <v>193783</v>
      </c>
    </row>
    <row r="167" spans="1:5" ht="12.75">
      <c r="A167" s="3"/>
      <c r="B167" s="3"/>
      <c r="C167" s="32" t="s">
        <v>161</v>
      </c>
      <c r="D167" s="12" t="s">
        <v>86</v>
      </c>
      <c r="E167" s="78">
        <v>12000</v>
      </c>
    </row>
    <row r="168" spans="1:5" ht="12.75">
      <c r="A168" s="3"/>
      <c r="B168" s="3"/>
      <c r="C168" s="31"/>
      <c r="D168" s="15" t="s">
        <v>87</v>
      </c>
      <c r="E168" s="78"/>
    </row>
    <row r="169" spans="1:5" ht="12.75">
      <c r="A169" s="3"/>
      <c r="B169" s="3"/>
      <c r="C169" s="31"/>
      <c r="D169" s="15" t="s">
        <v>88</v>
      </c>
      <c r="E169" s="78"/>
    </row>
    <row r="170" spans="1:5" ht="12.75">
      <c r="A170" s="3"/>
      <c r="B170" s="3"/>
      <c r="C170" s="31" t="s">
        <v>169</v>
      </c>
      <c r="D170" s="15" t="s">
        <v>353</v>
      </c>
      <c r="E170" s="78">
        <v>181783</v>
      </c>
    </row>
    <row r="171" spans="1:5" ht="12.75">
      <c r="A171" s="3"/>
      <c r="B171" s="3"/>
      <c r="C171" s="31"/>
      <c r="D171" s="15" t="s">
        <v>170</v>
      </c>
      <c r="E171" s="78"/>
    </row>
    <row r="172" spans="1:5" s="67" customFormat="1" ht="12.75">
      <c r="A172" s="101"/>
      <c r="B172" s="101">
        <v>85228</v>
      </c>
      <c r="C172" s="100"/>
      <c r="D172" s="115" t="s">
        <v>272</v>
      </c>
      <c r="E172" s="76">
        <f>SUM(E173:E177)</f>
        <v>274767</v>
      </c>
    </row>
    <row r="173" spans="1:5" ht="12.75">
      <c r="A173" s="3"/>
      <c r="B173" s="3"/>
      <c r="C173" s="32" t="s">
        <v>161</v>
      </c>
      <c r="D173" s="12" t="s">
        <v>86</v>
      </c>
      <c r="E173" s="78">
        <v>274167</v>
      </c>
    </row>
    <row r="174" spans="1:5" ht="12.75">
      <c r="A174" s="3"/>
      <c r="B174" s="3"/>
      <c r="C174" s="31"/>
      <c r="D174" s="15" t="s">
        <v>87</v>
      </c>
      <c r="E174" s="78"/>
    </row>
    <row r="175" spans="1:5" ht="12.75">
      <c r="A175" s="3"/>
      <c r="B175" s="3"/>
      <c r="C175" s="31"/>
      <c r="D175" s="15" t="s">
        <v>88</v>
      </c>
      <c r="E175" s="78"/>
    </row>
    <row r="176" spans="1:5" ht="12.75">
      <c r="A176" s="3"/>
      <c r="B176" s="3"/>
      <c r="C176" s="31" t="s">
        <v>173</v>
      </c>
      <c r="D176" s="15" t="s">
        <v>174</v>
      </c>
      <c r="E176" s="78">
        <v>600</v>
      </c>
    </row>
    <row r="177" spans="1:5" ht="12.75">
      <c r="A177" s="3"/>
      <c r="B177" s="3"/>
      <c r="C177" s="31"/>
      <c r="D177" s="15" t="s">
        <v>245</v>
      </c>
      <c r="E177" s="78"/>
    </row>
    <row r="178" spans="1:5" ht="12.75">
      <c r="A178" s="3"/>
      <c r="B178" s="3"/>
      <c r="C178" s="31"/>
      <c r="D178" s="15" t="s">
        <v>175</v>
      </c>
      <c r="E178" s="78"/>
    </row>
    <row r="179" spans="1:5" ht="12.75">
      <c r="A179" s="3"/>
      <c r="B179" s="3">
        <v>85295</v>
      </c>
      <c r="C179" s="31"/>
      <c r="D179" s="15" t="s">
        <v>428</v>
      </c>
      <c r="E179" s="78">
        <f>SUM(E180:E184)</f>
        <v>29024</v>
      </c>
    </row>
    <row r="180" spans="1:5" ht="12.75">
      <c r="A180" s="3"/>
      <c r="B180" s="3"/>
      <c r="C180" s="31" t="s">
        <v>161</v>
      </c>
      <c r="D180" s="15" t="s">
        <v>86</v>
      </c>
      <c r="E180" s="78">
        <v>8624</v>
      </c>
    </row>
    <row r="181" spans="1:5" ht="12.75">
      <c r="A181" s="3"/>
      <c r="B181" s="3"/>
      <c r="C181" s="31"/>
      <c r="D181" s="15" t="s">
        <v>87</v>
      </c>
      <c r="E181" s="78"/>
    </row>
    <row r="182" spans="1:5" ht="12.75">
      <c r="A182" s="3"/>
      <c r="B182" s="3"/>
      <c r="C182" s="31"/>
      <c r="D182" s="15" t="s">
        <v>88</v>
      </c>
      <c r="E182" s="78"/>
    </row>
    <row r="183" spans="1:5" ht="12.75">
      <c r="A183" s="3"/>
      <c r="B183" s="3"/>
      <c r="C183" s="118" t="s">
        <v>480</v>
      </c>
      <c r="D183" s="104" t="s">
        <v>481</v>
      </c>
      <c r="E183" s="78">
        <v>20400</v>
      </c>
    </row>
    <row r="184" spans="1:5" ht="12.75">
      <c r="A184" s="20"/>
      <c r="B184" s="20"/>
      <c r="C184" s="119"/>
      <c r="D184" s="120" t="s">
        <v>482</v>
      </c>
      <c r="E184" s="79"/>
    </row>
    <row r="185" spans="1:5" s="53" customFormat="1" ht="12.75">
      <c r="A185" s="51">
        <v>853</v>
      </c>
      <c r="B185" s="51"/>
      <c r="C185" s="50"/>
      <c r="D185" s="61" t="s">
        <v>432</v>
      </c>
      <c r="E185" s="112">
        <f>E186</f>
        <v>40736</v>
      </c>
    </row>
    <row r="186" spans="1:5" ht="12.75">
      <c r="A186" s="3"/>
      <c r="B186" s="3">
        <v>85395</v>
      </c>
      <c r="C186" s="31"/>
      <c r="D186" s="15" t="s">
        <v>428</v>
      </c>
      <c r="E186" s="78">
        <f>SUM(E187:E188)</f>
        <v>40736</v>
      </c>
    </row>
    <row r="187" spans="1:5" ht="12.75">
      <c r="A187" s="3"/>
      <c r="B187" s="3"/>
      <c r="C187" s="31" t="s">
        <v>434</v>
      </c>
      <c r="D187" s="14" t="s">
        <v>435</v>
      </c>
      <c r="E187" s="78">
        <v>40736</v>
      </c>
    </row>
    <row r="188" spans="1:5" ht="12.75">
      <c r="A188" s="20"/>
      <c r="B188" s="20"/>
      <c r="C188" s="36"/>
      <c r="D188" s="122" t="s">
        <v>436</v>
      </c>
      <c r="E188" s="79"/>
    </row>
    <row r="189" spans="1:5" s="67" customFormat="1" ht="12.75">
      <c r="A189" s="51">
        <v>854</v>
      </c>
      <c r="B189" s="101"/>
      <c r="C189" s="100"/>
      <c r="D189" s="125" t="s">
        <v>495</v>
      </c>
      <c r="E189" s="112">
        <f>E190</f>
        <v>200</v>
      </c>
    </row>
    <row r="190" spans="1:5" s="67" customFormat="1" ht="12.75">
      <c r="A190" s="101"/>
      <c r="B190" s="101">
        <v>85145</v>
      </c>
      <c r="C190" s="100"/>
      <c r="D190" s="103" t="s">
        <v>340</v>
      </c>
      <c r="E190" s="76">
        <f>E191</f>
        <v>200</v>
      </c>
    </row>
    <row r="191" spans="1:5" s="67" customFormat="1" ht="12.75">
      <c r="A191" s="121"/>
      <c r="B191" s="121"/>
      <c r="C191" s="36" t="s">
        <v>496</v>
      </c>
      <c r="D191" s="122" t="s">
        <v>497</v>
      </c>
      <c r="E191" s="99">
        <v>200</v>
      </c>
    </row>
    <row r="192" spans="1:5" ht="12.75">
      <c r="A192" s="51">
        <v>855</v>
      </c>
      <c r="B192" s="51"/>
      <c r="C192" s="50"/>
      <c r="D192" s="61" t="s">
        <v>333</v>
      </c>
      <c r="E192" s="112">
        <f>E193+E202+I214+E225+E233+E221</f>
        <v>10542296</v>
      </c>
    </row>
    <row r="193" spans="1:5" s="67" customFormat="1" ht="12.75">
      <c r="A193" s="101"/>
      <c r="B193" s="68">
        <v>85501</v>
      </c>
      <c r="C193" s="100"/>
      <c r="D193" s="104" t="s">
        <v>332</v>
      </c>
      <c r="E193" s="76">
        <f>SUM(E194:E198)</f>
        <v>35000</v>
      </c>
    </row>
    <row r="194" spans="1:5" ht="12.75">
      <c r="A194" s="3"/>
      <c r="C194" s="32" t="s">
        <v>244</v>
      </c>
      <c r="D194" s="12" t="s">
        <v>316</v>
      </c>
      <c r="E194" s="78">
        <v>5100</v>
      </c>
    </row>
    <row r="195" spans="1:5" ht="12.75">
      <c r="A195" s="3"/>
      <c r="D195" s="12" t="s">
        <v>315</v>
      </c>
      <c r="E195" s="78"/>
    </row>
    <row r="196" spans="1:5" ht="12.75">
      <c r="A196" s="3"/>
      <c r="D196" s="12" t="s">
        <v>258</v>
      </c>
      <c r="E196" s="78"/>
    </row>
    <row r="197" spans="1:5" ht="12.75">
      <c r="A197" s="3"/>
      <c r="D197" s="12" t="s">
        <v>259</v>
      </c>
      <c r="E197" s="78"/>
    </row>
    <row r="198" spans="1:5" ht="12.75">
      <c r="A198" s="3"/>
      <c r="B198" s="3"/>
      <c r="C198" s="31" t="s">
        <v>246</v>
      </c>
      <c r="D198" s="15" t="s">
        <v>407</v>
      </c>
      <c r="E198" s="78">
        <v>29900</v>
      </c>
    </row>
    <row r="199" spans="1:5" ht="12.75">
      <c r="A199" s="3"/>
      <c r="B199" s="3"/>
      <c r="C199" s="31"/>
      <c r="D199" s="15" t="s">
        <v>408</v>
      </c>
      <c r="E199" s="78"/>
    </row>
    <row r="200" spans="1:5" ht="12.75">
      <c r="A200" s="3"/>
      <c r="B200" s="3"/>
      <c r="C200" s="31"/>
      <c r="D200" s="15" t="s">
        <v>409</v>
      </c>
      <c r="E200" s="78"/>
    </row>
    <row r="201" spans="1:5" ht="12.75">
      <c r="A201" s="3"/>
      <c r="B201" s="3"/>
      <c r="C201" s="31"/>
      <c r="D201" s="15" t="s">
        <v>410</v>
      </c>
      <c r="E201" s="78"/>
    </row>
    <row r="202" spans="1:5" s="67" customFormat="1" ht="12.75">
      <c r="A202" s="101"/>
      <c r="B202" s="101">
        <v>85502</v>
      </c>
      <c r="C202" s="100"/>
      <c r="D202" s="114" t="s">
        <v>230</v>
      </c>
      <c r="E202" s="76">
        <f>SUM(E205:E217)</f>
        <v>9349007</v>
      </c>
    </row>
    <row r="203" spans="1:5" ht="12.75">
      <c r="A203" s="3"/>
      <c r="B203" s="3"/>
      <c r="C203" s="31"/>
      <c r="D203" s="12" t="s">
        <v>231</v>
      </c>
      <c r="E203" s="78"/>
    </row>
    <row r="204" spans="1:5" ht="12.75">
      <c r="A204" s="3"/>
      <c r="B204" s="3"/>
      <c r="C204" s="31"/>
      <c r="D204" s="12" t="s">
        <v>232</v>
      </c>
      <c r="E204" s="78"/>
    </row>
    <row r="205" spans="1:5" ht="12.75">
      <c r="A205" s="3"/>
      <c r="B205" s="3"/>
      <c r="C205" s="32" t="s">
        <v>244</v>
      </c>
      <c r="D205" s="12" t="s">
        <v>316</v>
      </c>
      <c r="E205" s="78">
        <v>15000</v>
      </c>
    </row>
    <row r="206" spans="1:5" ht="12.75">
      <c r="A206" s="3"/>
      <c r="B206" s="3"/>
      <c r="D206" s="12" t="s">
        <v>315</v>
      </c>
      <c r="E206" s="78"/>
    </row>
    <row r="207" spans="1:5" ht="12.75">
      <c r="A207" s="3"/>
      <c r="B207" s="3"/>
      <c r="D207" s="12" t="s">
        <v>258</v>
      </c>
      <c r="E207" s="78"/>
    </row>
    <row r="208" spans="1:5" ht="12.75">
      <c r="A208" s="3"/>
      <c r="B208" s="3"/>
      <c r="D208" s="12" t="s">
        <v>259</v>
      </c>
      <c r="E208" s="78"/>
    </row>
    <row r="209" spans="1:5" ht="12.75">
      <c r="A209" s="3"/>
      <c r="B209" s="3"/>
      <c r="C209" s="32" t="s">
        <v>161</v>
      </c>
      <c r="D209" s="12" t="s">
        <v>86</v>
      </c>
      <c r="E209" s="78">
        <v>9146007</v>
      </c>
    </row>
    <row r="210" spans="1:5" ht="12.75">
      <c r="A210" s="3"/>
      <c r="B210" s="3"/>
      <c r="D210" s="12" t="s">
        <v>87</v>
      </c>
      <c r="E210" s="78"/>
    </row>
    <row r="211" spans="1:5" ht="12.75">
      <c r="A211" s="3"/>
      <c r="B211" s="3"/>
      <c r="D211" s="12" t="s">
        <v>88</v>
      </c>
      <c r="E211" s="78"/>
    </row>
    <row r="212" spans="1:5" ht="12.75">
      <c r="A212" s="3"/>
      <c r="B212" s="3"/>
      <c r="C212" s="31" t="s">
        <v>434</v>
      </c>
      <c r="D212" s="14" t="s">
        <v>435</v>
      </c>
      <c r="E212" s="78">
        <v>40000</v>
      </c>
    </row>
    <row r="213" spans="1:5" ht="12.75">
      <c r="A213" s="3"/>
      <c r="B213" s="3"/>
      <c r="C213" s="31"/>
      <c r="D213" s="45" t="s">
        <v>436</v>
      </c>
      <c r="E213" s="78"/>
    </row>
    <row r="214" spans="1:5" ht="12.75">
      <c r="A214" s="3"/>
      <c r="B214" s="3"/>
      <c r="C214" s="31" t="s">
        <v>173</v>
      </c>
      <c r="D214" s="15" t="s">
        <v>174</v>
      </c>
      <c r="E214" s="78">
        <v>100000</v>
      </c>
    </row>
    <row r="215" spans="1:5" ht="12.75">
      <c r="A215" s="3"/>
      <c r="B215" s="3"/>
      <c r="C215" s="31"/>
      <c r="D215" s="15" t="s">
        <v>245</v>
      </c>
      <c r="E215" s="78"/>
    </row>
    <row r="216" spans="1:5" ht="12.75">
      <c r="A216" s="3"/>
      <c r="B216" s="3"/>
      <c r="C216" s="31"/>
      <c r="D216" s="15" t="s">
        <v>175</v>
      </c>
      <c r="E216" s="78"/>
    </row>
    <row r="217" spans="1:5" ht="12.75">
      <c r="A217" s="3"/>
      <c r="B217" s="3"/>
      <c r="C217" s="31" t="s">
        <v>246</v>
      </c>
      <c r="D217" s="15" t="s">
        <v>260</v>
      </c>
      <c r="E217" s="78">
        <v>48000</v>
      </c>
    </row>
    <row r="218" spans="1:5" ht="12.75">
      <c r="A218" s="3"/>
      <c r="B218" s="3"/>
      <c r="C218" s="31"/>
      <c r="D218" s="15" t="s">
        <v>261</v>
      </c>
      <c r="E218" s="78"/>
    </row>
    <row r="219" spans="1:5" ht="12.75">
      <c r="A219" s="3"/>
      <c r="B219" s="3"/>
      <c r="C219" s="31"/>
      <c r="D219" s="15" t="s">
        <v>374</v>
      </c>
      <c r="E219" s="78"/>
    </row>
    <row r="220" spans="1:5" ht="12.75">
      <c r="A220" s="3"/>
      <c r="B220" s="3"/>
      <c r="C220" s="31"/>
      <c r="D220" s="15" t="s">
        <v>361</v>
      </c>
      <c r="E220" s="78"/>
    </row>
    <row r="221" spans="1:5" ht="12.75">
      <c r="A221" s="3"/>
      <c r="B221" s="3">
        <v>85503</v>
      </c>
      <c r="C221" s="31"/>
      <c r="D221" s="15" t="s">
        <v>345</v>
      </c>
      <c r="E221" s="78">
        <f>E222</f>
        <v>1265</v>
      </c>
    </row>
    <row r="222" spans="1:5" ht="12.75">
      <c r="A222" s="3"/>
      <c r="B222" s="3"/>
      <c r="C222" s="32" t="s">
        <v>161</v>
      </c>
      <c r="D222" s="12" t="s">
        <v>86</v>
      </c>
      <c r="E222" s="78">
        <v>1265</v>
      </c>
    </row>
    <row r="223" spans="1:5" ht="12.75">
      <c r="A223" s="3"/>
      <c r="B223" s="3"/>
      <c r="D223" s="12" t="s">
        <v>87</v>
      </c>
      <c r="E223" s="78"/>
    </row>
    <row r="224" spans="1:5" ht="12.75">
      <c r="A224" s="3"/>
      <c r="B224" s="3"/>
      <c r="D224" s="12" t="s">
        <v>88</v>
      </c>
      <c r="E224" s="78"/>
    </row>
    <row r="225" spans="1:5" s="67" customFormat="1" ht="12.75">
      <c r="A225" s="101"/>
      <c r="B225" s="101">
        <v>85513</v>
      </c>
      <c r="C225" s="100"/>
      <c r="D225" s="115" t="s">
        <v>364</v>
      </c>
      <c r="E225" s="76">
        <f>E230</f>
        <v>179167</v>
      </c>
    </row>
    <row r="226" spans="1:5" ht="12.75">
      <c r="A226" s="3"/>
      <c r="B226" s="3"/>
      <c r="C226" s="31"/>
      <c r="D226" s="15" t="s">
        <v>365</v>
      </c>
      <c r="E226" s="78"/>
    </row>
    <row r="227" spans="1:5" ht="12.75">
      <c r="A227" s="3"/>
      <c r="B227" s="3"/>
      <c r="C227" s="31"/>
      <c r="D227" s="15" t="s">
        <v>366</v>
      </c>
      <c r="E227" s="78"/>
    </row>
    <row r="228" spans="1:5" ht="12.75">
      <c r="A228" s="3"/>
      <c r="B228" s="3"/>
      <c r="C228" s="31"/>
      <c r="D228" s="15" t="s">
        <v>367</v>
      </c>
      <c r="E228" s="78"/>
    </row>
    <row r="229" spans="1:5" ht="12.75">
      <c r="A229" s="3"/>
      <c r="B229" s="3"/>
      <c r="C229" s="31"/>
      <c r="D229" s="15" t="s">
        <v>368</v>
      </c>
      <c r="E229" s="78"/>
    </row>
    <row r="230" spans="1:5" ht="12.75">
      <c r="A230" s="3"/>
      <c r="B230" s="3"/>
      <c r="C230" s="32" t="s">
        <v>161</v>
      </c>
      <c r="D230" s="12" t="s">
        <v>86</v>
      </c>
      <c r="E230" s="78">
        <v>179167</v>
      </c>
    </row>
    <row r="231" spans="1:5" ht="12.75">
      <c r="A231" s="3"/>
      <c r="B231" s="3"/>
      <c r="C231" s="31"/>
      <c r="D231" s="15" t="s">
        <v>87</v>
      </c>
      <c r="E231" s="78"/>
    </row>
    <row r="232" spans="1:5" ht="12.75">
      <c r="A232" s="3"/>
      <c r="B232" s="3"/>
      <c r="C232" s="31"/>
      <c r="D232" s="15" t="s">
        <v>88</v>
      </c>
      <c r="E232" s="78"/>
    </row>
    <row r="233" spans="1:5" s="67" customFormat="1" ht="12.75">
      <c r="A233" s="101"/>
      <c r="B233" s="101">
        <v>85516</v>
      </c>
      <c r="C233" s="100"/>
      <c r="D233" s="115" t="s">
        <v>383</v>
      </c>
      <c r="E233" s="76">
        <f>SUM(E234:E243)</f>
        <v>977857</v>
      </c>
    </row>
    <row r="234" spans="1:5" ht="12.75">
      <c r="A234" s="3"/>
      <c r="B234" s="3"/>
      <c r="C234" s="31" t="s">
        <v>288</v>
      </c>
      <c r="D234" s="15" t="s">
        <v>289</v>
      </c>
      <c r="E234" s="78">
        <v>50000</v>
      </c>
    </row>
    <row r="235" spans="1:5" ht="12.75">
      <c r="A235" s="3"/>
      <c r="B235" s="3"/>
      <c r="C235" s="31"/>
      <c r="D235" s="15" t="s">
        <v>290</v>
      </c>
      <c r="E235" s="78"/>
    </row>
    <row r="236" spans="1:5" ht="12.75">
      <c r="A236" s="3"/>
      <c r="B236" s="3"/>
      <c r="C236" s="31"/>
      <c r="D236" s="15" t="s">
        <v>291</v>
      </c>
      <c r="E236" s="78"/>
    </row>
    <row r="237" spans="1:5" ht="12.75">
      <c r="A237" s="3"/>
      <c r="B237" s="3"/>
      <c r="C237" s="31" t="s">
        <v>384</v>
      </c>
      <c r="D237" s="15" t="s">
        <v>385</v>
      </c>
      <c r="E237" s="78">
        <v>806895</v>
      </c>
    </row>
    <row r="238" spans="1:5" ht="12.75">
      <c r="A238" s="3"/>
      <c r="B238" s="3"/>
      <c r="C238" s="31"/>
      <c r="D238" s="15" t="s">
        <v>386</v>
      </c>
      <c r="E238" s="78"/>
    </row>
    <row r="239" spans="1:5" ht="12.75">
      <c r="A239" s="3"/>
      <c r="B239" s="3"/>
      <c r="C239" s="31"/>
      <c r="D239" s="15" t="s">
        <v>387</v>
      </c>
      <c r="E239" s="78"/>
    </row>
    <row r="240" spans="1:5" ht="12.75">
      <c r="A240" s="3"/>
      <c r="B240" s="3"/>
      <c r="C240" s="31"/>
      <c r="D240" s="15" t="s">
        <v>388</v>
      </c>
      <c r="E240" s="78"/>
    </row>
    <row r="241" spans="1:5" ht="12.75">
      <c r="A241" s="3"/>
      <c r="B241" s="3"/>
      <c r="C241" s="31"/>
      <c r="D241" s="15" t="s">
        <v>202</v>
      </c>
      <c r="E241" s="78"/>
    </row>
    <row r="242" spans="1:5" ht="12.75">
      <c r="A242" s="3"/>
      <c r="B242" s="3"/>
      <c r="C242" s="31" t="s">
        <v>389</v>
      </c>
      <c r="D242" s="15" t="s">
        <v>385</v>
      </c>
      <c r="E242" s="78">
        <v>120962</v>
      </c>
    </row>
    <row r="243" spans="1:5" ht="12.75">
      <c r="A243" s="3"/>
      <c r="B243" s="3"/>
      <c r="C243" s="31"/>
      <c r="D243" s="15" t="s">
        <v>386</v>
      </c>
      <c r="E243" s="78"/>
    </row>
    <row r="244" spans="1:5" ht="12.75">
      <c r="A244" s="3"/>
      <c r="B244" s="3"/>
      <c r="C244" s="31"/>
      <c r="D244" s="15" t="s">
        <v>387</v>
      </c>
      <c r="E244" s="78"/>
    </row>
    <row r="245" spans="1:5" ht="12.75">
      <c r="A245" s="3"/>
      <c r="B245" s="3"/>
      <c r="C245" s="31"/>
      <c r="D245" s="15" t="s">
        <v>388</v>
      </c>
      <c r="E245" s="78"/>
    </row>
    <row r="246" spans="1:5" ht="12.75">
      <c r="A246" s="20"/>
      <c r="B246" s="20"/>
      <c r="C246" s="36"/>
      <c r="D246" s="42" t="s">
        <v>202</v>
      </c>
      <c r="E246" s="79"/>
    </row>
    <row r="247" spans="1:5" ht="12.75">
      <c r="A247" s="3">
        <v>900</v>
      </c>
      <c r="B247" s="51"/>
      <c r="C247" s="50"/>
      <c r="D247" s="61" t="s">
        <v>247</v>
      </c>
      <c r="E247" s="112">
        <f>E264+E248+E260+E267+E255</f>
        <v>11850395</v>
      </c>
    </row>
    <row r="248" spans="1:5" s="67" customFormat="1" ht="12.75">
      <c r="A248" s="101"/>
      <c r="B248" s="101">
        <v>90002</v>
      </c>
      <c r="C248" s="100"/>
      <c r="D248" s="115" t="s">
        <v>317</v>
      </c>
      <c r="E248" s="76">
        <f>SUM(E249:E253)</f>
        <v>8410000</v>
      </c>
    </row>
    <row r="249" spans="1:5" ht="12.75">
      <c r="A249" s="3"/>
      <c r="B249" s="3"/>
      <c r="C249" s="40" t="s">
        <v>181</v>
      </c>
      <c r="D249" s="49" t="s">
        <v>219</v>
      </c>
      <c r="E249" s="78">
        <v>8400000</v>
      </c>
    </row>
    <row r="250" spans="1:5" ht="12.75">
      <c r="A250" s="3"/>
      <c r="B250" s="3"/>
      <c r="C250" s="31"/>
      <c r="D250" s="15" t="s">
        <v>220</v>
      </c>
      <c r="E250" s="78"/>
    </row>
    <row r="251" spans="1:5" ht="12.75">
      <c r="A251" s="3"/>
      <c r="B251" s="3"/>
      <c r="C251" s="31" t="s">
        <v>350</v>
      </c>
      <c r="D251" s="15" t="s">
        <v>351</v>
      </c>
      <c r="E251" s="78">
        <v>4000</v>
      </c>
    </row>
    <row r="252" spans="1:5" ht="12.75">
      <c r="A252" s="3"/>
      <c r="B252" s="3"/>
      <c r="C252" s="31"/>
      <c r="D252" s="15" t="s">
        <v>352</v>
      </c>
      <c r="E252" s="78"/>
    </row>
    <row r="253" spans="1:5" ht="12.75">
      <c r="A253" s="3"/>
      <c r="B253" s="3"/>
      <c r="C253" s="31" t="s">
        <v>153</v>
      </c>
      <c r="D253" s="14" t="s">
        <v>310</v>
      </c>
      <c r="E253" s="78">
        <v>6000</v>
      </c>
    </row>
    <row r="254" spans="1:5" ht="12.75">
      <c r="A254" s="3"/>
      <c r="B254" s="3"/>
      <c r="C254" s="31"/>
      <c r="D254" s="45" t="s">
        <v>309</v>
      </c>
      <c r="E254" s="78"/>
    </row>
    <row r="255" spans="1:5" ht="12.75">
      <c r="A255" s="3"/>
      <c r="B255" s="3">
        <v>90004</v>
      </c>
      <c r="C255" s="31"/>
      <c r="D255" s="62" t="s">
        <v>63</v>
      </c>
      <c r="E255" s="78">
        <f>E256</f>
        <v>1297607</v>
      </c>
    </row>
    <row r="256" spans="1:5" ht="12.75">
      <c r="A256" s="3"/>
      <c r="B256" s="3"/>
      <c r="C256" s="31" t="s">
        <v>384</v>
      </c>
      <c r="D256" s="15" t="s">
        <v>385</v>
      </c>
      <c r="E256" s="78">
        <v>1297607</v>
      </c>
    </row>
    <row r="257" spans="1:5" ht="12.75">
      <c r="A257" s="3"/>
      <c r="B257" s="3"/>
      <c r="C257" s="31"/>
      <c r="D257" s="15" t="s">
        <v>386</v>
      </c>
      <c r="E257" s="78"/>
    </row>
    <row r="258" spans="1:5" ht="12.75">
      <c r="A258" s="3"/>
      <c r="B258" s="3"/>
      <c r="C258" s="31"/>
      <c r="D258" s="15" t="s">
        <v>387</v>
      </c>
      <c r="E258" s="78"/>
    </row>
    <row r="259" spans="1:5" ht="12.75">
      <c r="A259" s="3"/>
      <c r="B259" s="3"/>
      <c r="C259" s="31"/>
      <c r="D259" s="15" t="s">
        <v>388</v>
      </c>
      <c r="E259" s="78"/>
    </row>
    <row r="260" spans="1:5" s="67" customFormat="1" ht="12.75">
      <c r="A260" s="101"/>
      <c r="B260" s="101">
        <v>90005</v>
      </c>
      <c r="C260" s="31"/>
      <c r="D260" s="15" t="s">
        <v>202</v>
      </c>
      <c r="E260" s="76">
        <f>SUM(E261:E261)</f>
        <v>35000</v>
      </c>
    </row>
    <row r="261" spans="1:5" ht="12.75">
      <c r="A261" s="3"/>
      <c r="B261" s="3"/>
      <c r="C261" s="31" t="s">
        <v>411</v>
      </c>
      <c r="D261" s="15" t="s">
        <v>412</v>
      </c>
      <c r="E261" s="78">
        <v>35000</v>
      </c>
    </row>
    <row r="262" spans="1:5" ht="12.75">
      <c r="A262" s="3"/>
      <c r="B262" s="3"/>
      <c r="C262" s="31"/>
      <c r="D262" s="15" t="s">
        <v>413</v>
      </c>
      <c r="E262" s="78"/>
    </row>
    <row r="263" spans="1:5" ht="12.75">
      <c r="A263" s="3"/>
      <c r="B263" s="3"/>
      <c r="C263" s="31"/>
      <c r="D263" s="15" t="s">
        <v>414</v>
      </c>
      <c r="E263" s="78"/>
    </row>
    <row r="264" spans="1:5" s="67" customFormat="1" ht="12.75">
      <c r="A264" s="101"/>
      <c r="B264" s="101">
        <v>90019</v>
      </c>
      <c r="C264" s="100"/>
      <c r="D264" s="115" t="s">
        <v>270</v>
      </c>
      <c r="E264" s="76">
        <f>E266</f>
        <v>50000</v>
      </c>
    </row>
    <row r="265" spans="1:5" ht="12.75">
      <c r="A265" s="3"/>
      <c r="B265" s="3"/>
      <c r="C265" s="31"/>
      <c r="D265" s="15" t="s">
        <v>271</v>
      </c>
      <c r="E265" s="78"/>
    </row>
    <row r="266" spans="1:5" ht="12.75">
      <c r="A266" s="3"/>
      <c r="B266" s="3"/>
      <c r="C266" s="31" t="s">
        <v>217</v>
      </c>
      <c r="D266" s="15" t="s">
        <v>218</v>
      </c>
      <c r="E266" s="78">
        <v>50000</v>
      </c>
    </row>
    <row r="267" spans="1:5" ht="12.75">
      <c r="A267" s="3"/>
      <c r="B267" s="3">
        <v>90095</v>
      </c>
      <c r="C267" s="31"/>
      <c r="D267" s="15" t="s">
        <v>428</v>
      </c>
      <c r="E267" s="78">
        <f>SUM(E268:E279)</f>
        <v>2057788</v>
      </c>
    </row>
    <row r="268" spans="1:5" ht="12.75">
      <c r="A268" s="3"/>
      <c r="B268" s="3"/>
      <c r="C268" s="31" t="s">
        <v>453</v>
      </c>
      <c r="D268" s="15" t="s">
        <v>385</v>
      </c>
      <c r="E268" s="78">
        <v>30891</v>
      </c>
    </row>
    <row r="269" spans="1:5" ht="12.75">
      <c r="A269" s="3"/>
      <c r="B269" s="3"/>
      <c r="C269" s="31"/>
      <c r="D269" s="15" t="s">
        <v>386</v>
      </c>
      <c r="E269" s="78"/>
    </row>
    <row r="270" spans="1:5" ht="12.75">
      <c r="A270" s="3"/>
      <c r="B270" s="3"/>
      <c r="C270" s="31"/>
      <c r="D270" s="15" t="s">
        <v>387</v>
      </c>
      <c r="E270" s="78"/>
    </row>
    <row r="271" spans="1:5" ht="12.75">
      <c r="A271" s="3"/>
      <c r="B271" s="3"/>
      <c r="C271" s="31"/>
      <c r="D271" s="15" t="s">
        <v>388</v>
      </c>
      <c r="E271" s="78"/>
    </row>
    <row r="272" spans="1:5" ht="12.75">
      <c r="A272" s="3"/>
      <c r="B272" s="3"/>
      <c r="C272" s="31"/>
      <c r="D272" s="15" t="s">
        <v>202</v>
      </c>
      <c r="E272" s="78"/>
    </row>
    <row r="273" spans="1:5" ht="12.75">
      <c r="A273" s="3"/>
      <c r="B273" s="3"/>
      <c r="C273" s="31" t="s">
        <v>411</v>
      </c>
      <c r="D273" s="15" t="s">
        <v>412</v>
      </c>
      <c r="E273" s="78">
        <v>86670</v>
      </c>
    </row>
    <row r="274" spans="1:5" ht="12.75">
      <c r="A274" s="3"/>
      <c r="B274" s="3"/>
      <c r="C274" s="31"/>
      <c r="D274" s="15" t="s">
        <v>413</v>
      </c>
      <c r="E274" s="78"/>
    </row>
    <row r="275" spans="1:5" ht="12.75">
      <c r="A275" s="3"/>
      <c r="B275" s="3"/>
      <c r="C275" s="31"/>
      <c r="D275" s="15" t="s">
        <v>414</v>
      </c>
      <c r="E275" s="78"/>
    </row>
    <row r="276" spans="1:5" ht="12.75">
      <c r="A276" s="3"/>
      <c r="B276" s="3"/>
      <c r="C276" s="31" t="s">
        <v>454</v>
      </c>
      <c r="D276" s="15" t="s">
        <v>412</v>
      </c>
      <c r="E276" s="78">
        <v>140227</v>
      </c>
    </row>
    <row r="277" spans="1:5" ht="12.75">
      <c r="A277" s="3"/>
      <c r="B277" s="3"/>
      <c r="C277" s="31"/>
      <c r="D277" s="15" t="s">
        <v>413</v>
      </c>
      <c r="E277" s="78"/>
    </row>
    <row r="278" spans="1:5" ht="12.75">
      <c r="A278" s="3"/>
      <c r="B278" s="3"/>
      <c r="C278" s="31"/>
      <c r="D278" s="15" t="s">
        <v>414</v>
      </c>
      <c r="E278" s="78"/>
    </row>
    <row r="279" spans="1:5" ht="12.75">
      <c r="A279" s="3"/>
      <c r="B279" s="3"/>
      <c r="C279" s="118" t="s">
        <v>449</v>
      </c>
      <c r="D279" s="104" t="s">
        <v>451</v>
      </c>
      <c r="E279" s="78">
        <v>1800000</v>
      </c>
    </row>
    <row r="280" spans="1:5" ht="12.75">
      <c r="A280" s="3"/>
      <c r="B280" s="3"/>
      <c r="C280" s="118"/>
      <c r="D280" s="104" t="s">
        <v>450</v>
      </c>
      <c r="E280" s="78"/>
    </row>
    <row r="281" spans="1:5" ht="12.75">
      <c r="A281" s="3"/>
      <c r="B281" s="3"/>
      <c r="C281" s="31"/>
      <c r="D281" s="15"/>
      <c r="E281" s="78"/>
    </row>
    <row r="282" spans="1:5" ht="12.75">
      <c r="A282" s="3"/>
      <c r="B282" s="3"/>
      <c r="C282" s="31"/>
      <c r="D282" s="15"/>
      <c r="E282" s="78"/>
    </row>
    <row r="283" spans="1:5" ht="12.75">
      <c r="A283" s="3"/>
      <c r="B283" s="3"/>
      <c r="C283" s="31"/>
      <c r="D283" s="15"/>
      <c r="E283" s="78"/>
    </row>
    <row r="284" spans="1:5" ht="12.75">
      <c r="A284" s="3"/>
      <c r="B284" s="3"/>
      <c r="C284" s="31"/>
      <c r="D284" s="15"/>
      <c r="E284" s="78"/>
    </row>
    <row r="285" spans="3:4" ht="13.5" customHeight="1">
      <c r="C285" s="31"/>
      <c r="D285" s="15"/>
    </row>
    <row r="286" spans="3:4" ht="13.5" customHeight="1">
      <c r="C286" s="31"/>
      <c r="D286" s="14"/>
    </row>
    <row r="287" spans="3:4" ht="13.5" customHeight="1">
      <c r="C287" s="31"/>
      <c r="D287" s="4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30"/>
  <sheetViews>
    <sheetView tabSelected="1" zoomScale="130" zoomScaleNormal="130" zoomScalePageLayoutView="0" workbookViewId="0" topLeftCell="A584">
      <selection activeCell="A152" sqref="A152:IV209"/>
    </sheetView>
  </sheetViews>
  <sheetFormatPr defaultColWidth="9.00390625" defaultRowHeight="12.75"/>
  <cols>
    <col min="1" max="1" width="4.25390625" style="35" customWidth="1"/>
    <col min="2" max="2" width="6.375" style="35" customWidth="1"/>
    <col min="3" max="3" width="6.00390625" style="6" customWidth="1"/>
    <col min="4" max="4" width="48.00390625" style="0" customWidth="1"/>
    <col min="5" max="5" width="22.875" style="84" customWidth="1"/>
  </cols>
  <sheetData>
    <row r="2" spans="1:5" ht="12.75">
      <c r="A2" s="25"/>
      <c r="B2" s="26"/>
      <c r="C2" s="21"/>
      <c r="D2" s="17"/>
      <c r="E2" s="83" t="s">
        <v>214</v>
      </c>
    </row>
    <row r="3" spans="1:5" ht="12.75">
      <c r="A3" s="27"/>
      <c r="B3" s="19"/>
      <c r="C3" s="3"/>
      <c r="D3" s="14"/>
      <c r="E3" s="70" t="s">
        <v>504</v>
      </c>
    </row>
    <row r="4" spans="1:6" ht="12.75">
      <c r="A4" s="27"/>
      <c r="B4" s="19"/>
      <c r="C4" s="3"/>
      <c r="D4" s="13" t="s">
        <v>7</v>
      </c>
      <c r="E4" s="70" t="s">
        <v>135</v>
      </c>
      <c r="F4" s="18"/>
    </row>
    <row r="5" spans="1:5" ht="12.75">
      <c r="A5" s="27"/>
      <c r="B5" s="19"/>
      <c r="C5" s="3"/>
      <c r="D5" s="3" t="s">
        <v>318</v>
      </c>
      <c r="E5" s="71" t="s">
        <v>505</v>
      </c>
    </row>
    <row r="6" spans="1:4" ht="12.75">
      <c r="A6" s="27"/>
      <c r="B6" s="19"/>
      <c r="C6" s="3"/>
      <c r="D6" s="3"/>
    </row>
    <row r="7" spans="1:5" ht="12.75">
      <c r="A7" s="28" t="s">
        <v>8</v>
      </c>
      <c r="B7" s="29" t="s">
        <v>9</v>
      </c>
      <c r="C7" s="1"/>
      <c r="D7" s="1" t="s">
        <v>13</v>
      </c>
      <c r="E7" s="85" t="s">
        <v>476</v>
      </c>
    </row>
    <row r="8" spans="1:5" ht="12.75">
      <c r="A8" s="23" t="s">
        <v>36</v>
      </c>
      <c r="B8" s="30"/>
      <c r="C8" s="13"/>
      <c r="D8" s="24" t="s">
        <v>11</v>
      </c>
      <c r="E8" s="86">
        <f>SUM(E9)</f>
        <v>406100</v>
      </c>
    </row>
    <row r="9" spans="1:5" s="53" customFormat="1" ht="12.75">
      <c r="A9" s="102"/>
      <c r="B9" s="50" t="s">
        <v>37</v>
      </c>
      <c r="C9" s="51"/>
      <c r="D9" s="63" t="s">
        <v>12</v>
      </c>
      <c r="E9" s="88">
        <f>SUM(E10:E24)</f>
        <v>406100</v>
      </c>
    </row>
    <row r="10" spans="1:5" s="53" customFormat="1" ht="12.75">
      <c r="A10" s="102"/>
      <c r="B10" s="50"/>
      <c r="C10" s="3">
        <v>4170</v>
      </c>
      <c r="D10" s="14" t="s">
        <v>187</v>
      </c>
      <c r="E10" s="96">
        <v>1000</v>
      </c>
    </row>
    <row r="11" spans="1:5" s="53" customFormat="1" ht="12.75">
      <c r="A11" s="102"/>
      <c r="B11" s="50"/>
      <c r="C11" s="3">
        <v>4260</v>
      </c>
      <c r="D11" s="14" t="s">
        <v>22</v>
      </c>
      <c r="E11" s="96">
        <v>50000</v>
      </c>
    </row>
    <row r="12" spans="1:5" s="53" customFormat="1" ht="12.75">
      <c r="A12" s="102"/>
      <c r="B12" s="50"/>
      <c r="C12" s="3">
        <v>4270</v>
      </c>
      <c r="D12" s="14" t="s">
        <v>224</v>
      </c>
      <c r="E12" s="96">
        <v>110000</v>
      </c>
    </row>
    <row r="13" spans="1:5" ht="12.75">
      <c r="A13" s="22"/>
      <c r="B13" s="31"/>
      <c r="C13" s="3">
        <v>4300</v>
      </c>
      <c r="D13" s="19" t="s">
        <v>24</v>
      </c>
      <c r="E13" s="84">
        <v>115000</v>
      </c>
    </row>
    <row r="14" spans="1:5" ht="12.75">
      <c r="A14" s="31"/>
      <c r="B14" s="31"/>
      <c r="C14" s="3">
        <v>4390</v>
      </c>
      <c r="D14" s="15" t="s">
        <v>221</v>
      </c>
      <c r="E14" s="84">
        <v>50000</v>
      </c>
    </row>
    <row r="15" spans="1:4" ht="12.75">
      <c r="A15" s="31"/>
      <c r="B15" s="31"/>
      <c r="C15" s="3"/>
      <c r="D15" s="15" t="s">
        <v>222</v>
      </c>
    </row>
    <row r="16" spans="1:5" ht="12.75">
      <c r="A16" s="31"/>
      <c r="B16" s="31"/>
      <c r="C16" s="3">
        <v>4430</v>
      </c>
      <c r="D16" s="45" t="s">
        <v>171</v>
      </c>
      <c r="E16" s="84">
        <v>9000</v>
      </c>
    </row>
    <row r="17" spans="1:5" ht="12.75">
      <c r="A17" s="31"/>
      <c r="B17" s="31"/>
      <c r="C17" s="3">
        <v>4500</v>
      </c>
      <c r="D17" s="45" t="s">
        <v>398</v>
      </c>
      <c r="E17" s="84">
        <v>100</v>
      </c>
    </row>
    <row r="18" spans="1:4" ht="12.75">
      <c r="A18" s="31"/>
      <c r="B18" s="31"/>
      <c r="C18" s="3"/>
      <c r="D18" s="45" t="s">
        <v>399</v>
      </c>
    </row>
    <row r="19" spans="1:5" ht="12" customHeight="1">
      <c r="A19" s="31"/>
      <c r="B19" s="31"/>
      <c r="C19" s="3">
        <v>4510</v>
      </c>
      <c r="D19" s="19" t="s">
        <v>193</v>
      </c>
      <c r="E19" s="84">
        <v>6000</v>
      </c>
    </row>
    <row r="20" spans="1:5" ht="12.75">
      <c r="A20" s="31"/>
      <c r="B20" s="31"/>
      <c r="C20" s="3">
        <v>4530</v>
      </c>
      <c r="D20" t="s">
        <v>212</v>
      </c>
      <c r="E20" s="84">
        <v>15000</v>
      </c>
    </row>
    <row r="21" spans="1:5" ht="12.75">
      <c r="A21" s="31"/>
      <c r="B21" s="31"/>
      <c r="C21" s="6">
        <v>4590</v>
      </c>
      <c r="D21" s="58" t="s">
        <v>249</v>
      </c>
      <c r="E21" s="84">
        <v>40000</v>
      </c>
    </row>
    <row r="22" spans="1:5" s="53" customFormat="1" ht="12.75">
      <c r="A22" s="31"/>
      <c r="B22" s="31"/>
      <c r="C22" s="6"/>
      <c r="D22" s="58" t="s">
        <v>225</v>
      </c>
      <c r="E22" s="84"/>
    </row>
    <row r="23" spans="1:5" s="53" customFormat="1" ht="12.75">
      <c r="A23" s="31"/>
      <c r="B23" s="31"/>
      <c r="C23" s="3">
        <v>4610</v>
      </c>
      <c r="D23" s="15" t="s">
        <v>226</v>
      </c>
      <c r="E23" s="84">
        <v>10000</v>
      </c>
    </row>
    <row r="24" spans="1:5" s="53" customFormat="1" ht="12.75">
      <c r="A24" s="31"/>
      <c r="B24" s="31"/>
      <c r="C24" s="6">
        <v>6060</v>
      </c>
      <c r="D24" t="s">
        <v>48</v>
      </c>
      <c r="E24" s="84"/>
    </row>
    <row r="25" spans="1:5" s="53" customFormat="1" ht="12.75">
      <c r="A25" s="65"/>
      <c r="B25" s="55" t="s">
        <v>425</v>
      </c>
      <c r="C25" s="51"/>
      <c r="D25" s="61" t="s">
        <v>426</v>
      </c>
      <c r="E25" s="88">
        <f>SUM(E26:E36)</f>
        <v>5722105</v>
      </c>
    </row>
    <row r="26" spans="1:5" ht="12.75">
      <c r="A26" s="32"/>
      <c r="B26" s="19"/>
      <c r="C26" s="3">
        <v>4210</v>
      </c>
      <c r="D26" s="14" t="s">
        <v>21</v>
      </c>
      <c r="E26" s="84">
        <v>2000</v>
      </c>
    </row>
    <row r="27" spans="1:5" ht="12.75">
      <c r="A27" s="32"/>
      <c r="B27" s="19"/>
      <c r="C27" s="3">
        <v>4260</v>
      </c>
      <c r="D27" s="14" t="s">
        <v>22</v>
      </c>
      <c r="E27" s="84">
        <v>2100000</v>
      </c>
    </row>
    <row r="28" spans="1:5" ht="12.75">
      <c r="A28" s="32"/>
      <c r="B28" s="19"/>
      <c r="C28" s="3">
        <v>4270</v>
      </c>
      <c r="D28" s="14" t="s">
        <v>224</v>
      </c>
      <c r="E28" s="84">
        <v>2395000</v>
      </c>
    </row>
    <row r="29" spans="1:5" ht="12.75">
      <c r="A29" s="32"/>
      <c r="B29" s="19"/>
      <c r="C29" s="3">
        <v>4300</v>
      </c>
      <c r="D29" s="14" t="s">
        <v>24</v>
      </c>
      <c r="E29" s="84">
        <v>1133050</v>
      </c>
    </row>
    <row r="30" spans="1:5" ht="12.75">
      <c r="A30" s="32"/>
      <c r="B30" s="19"/>
      <c r="C30" s="3">
        <v>4390</v>
      </c>
      <c r="D30" s="15" t="s">
        <v>221</v>
      </c>
      <c r="E30" s="84">
        <v>75000</v>
      </c>
    </row>
    <row r="31" spans="1:4" ht="12.75">
      <c r="A31" s="32"/>
      <c r="B31" s="19"/>
      <c r="C31" s="3"/>
      <c r="D31" s="15" t="s">
        <v>222</v>
      </c>
    </row>
    <row r="32" spans="1:5" ht="12.75">
      <c r="A32" s="32"/>
      <c r="B32" s="19"/>
      <c r="C32" s="3">
        <v>4430</v>
      </c>
      <c r="D32" s="45" t="s">
        <v>171</v>
      </c>
      <c r="E32" s="84">
        <v>5000</v>
      </c>
    </row>
    <row r="33" spans="1:5" ht="12.75">
      <c r="A33" s="32"/>
      <c r="B33" s="19"/>
      <c r="C33" s="6">
        <v>4480</v>
      </c>
      <c r="D33" t="s">
        <v>34</v>
      </c>
      <c r="E33" s="84">
        <v>2000</v>
      </c>
    </row>
    <row r="34" spans="1:5" ht="12.75">
      <c r="A34" s="32"/>
      <c r="B34" s="19"/>
      <c r="C34" s="3">
        <v>4520</v>
      </c>
      <c r="D34" s="19" t="s">
        <v>375</v>
      </c>
      <c r="E34" s="84">
        <v>55</v>
      </c>
    </row>
    <row r="35" spans="1:4" ht="12.75">
      <c r="A35" s="32"/>
      <c r="B35" s="19"/>
      <c r="C35" s="3"/>
      <c r="D35" s="19" t="s">
        <v>202</v>
      </c>
    </row>
    <row r="36" spans="1:5" ht="12.75">
      <c r="A36" s="32"/>
      <c r="B36" s="19"/>
      <c r="C36" s="3">
        <v>4610</v>
      </c>
      <c r="D36" s="15" t="s">
        <v>226</v>
      </c>
      <c r="E36" s="84">
        <v>10000</v>
      </c>
    </row>
    <row r="37" spans="1:5" ht="12.75">
      <c r="A37" s="47" t="s">
        <v>118</v>
      </c>
      <c r="B37" s="38"/>
      <c r="C37" s="7"/>
      <c r="D37" s="5" t="s">
        <v>119</v>
      </c>
      <c r="E37" s="86">
        <f>E38</f>
        <v>67930</v>
      </c>
    </row>
    <row r="38" spans="1:5" ht="12.75">
      <c r="A38" s="27"/>
      <c r="B38" s="55" t="s">
        <v>166</v>
      </c>
      <c r="C38" s="54"/>
      <c r="D38" s="53" t="s">
        <v>167</v>
      </c>
      <c r="E38" s="88">
        <f>SUM(E39:E46)</f>
        <v>67930</v>
      </c>
    </row>
    <row r="39" spans="1:5" ht="12.75">
      <c r="A39" s="27"/>
      <c r="B39" s="19"/>
      <c r="C39" s="3">
        <v>3030</v>
      </c>
      <c r="D39" s="14" t="s">
        <v>29</v>
      </c>
      <c r="E39" s="84">
        <v>1000</v>
      </c>
    </row>
    <row r="40" spans="1:5" ht="12.75">
      <c r="A40" s="27"/>
      <c r="B40" s="19"/>
      <c r="C40" s="6">
        <v>4110</v>
      </c>
      <c r="D40" t="s">
        <v>20</v>
      </c>
      <c r="E40" s="84">
        <v>1376</v>
      </c>
    </row>
    <row r="41" spans="1:5" ht="12.75">
      <c r="A41" s="27"/>
      <c r="B41" s="19"/>
      <c r="C41" s="6">
        <v>4120</v>
      </c>
      <c r="D41" t="s">
        <v>394</v>
      </c>
      <c r="E41" s="84">
        <v>98</v>
      </c>
    </row>
    <row r="42" spans="1:5" ht="12.75">
      <c r="A42" s="27"/>
      <c r="B42" s="19"/>
      <c r="C42" s="3">
        <v>4170</v>
      </c>
      <c r="D42" s="14" t="s">
        <v>187</v>
      </c>
      <c r="E42" s="84">
        <v>15000</v>
      </c>
    </row>
    <row r="43" spans="1:5" ht="12.75">
      <c r="A43" s="27"/>
      <c r="B43" s="19"/>
      <c r="C43" s="3">
        <v>4300</v>
      </c>
      <c r="D43" s="45" t="s">
        <v>24</v>
      </c>
      <c r="E43" s="84">
        <v>38456</v>
      </c>
    </row>
    <row r="44" spans="1:5" ht="12.75">
      <c r="A44" s="27"/>
      <c r="B44" s="19"/>
      <c r="C44" s="3">
        <v>4390</v>
      </c>
      <c r="D44" s="15" t="s">
        <v>221</v>
      </c>
      <c r="E44" s="84">
        <v>11000</v>
      </c>
    </row>
    <row r="45" spans="1:4" ht="12.75">
      <c r="A45" s="27"/>
      <c r="B45" s="19"/>
      <c r="C45" s="3"/>
      <c r="D45" s="15" t="s">
        <v>222</v>
      </c>
    </row>
    <row r="46" spans="1:5" ht="12.75">
      <c r="A46" s="19"/>
      <c r="B46" s="19"/>
      <c r="C46" s="3">
        <v>4430</v>
      </c>
      <c r="D46" s="45" t="s">
        <v>171</v>
      </c>
      <c r="E46" s="84">
        <v>1000</v>
      </c>
    </row>
    <row r="47" spans="1:4" ht="12.75">
      <c r="A47" s="19"/>
      <c r="B47" s="19"/>
      <c r="C47" s="3"/>
      <c r="D47" s="45"/>
    </row>
    <row r="48" spans="1:5" ht="12.75">
      <c r="A48" s="23" t="s">
        <v>42</v>
      </c>
      <c r="B48" s="30"/>
      <c r="C48" s="13"/>
      <c r="D48" s="39" t="s">
        <v>15</v>
      </c>
      <c r="E48" s="88">
        <f>E49</f>
        <v>88165</v>
      </c>
    </row>
    <row r="49" spans="1:5" ht="12.75">
      <c r="A49" s="56"/>
      <c r="B49" s="50" t="s">
        <v>236</v>
      </c>
      <c r="C49" s="51"/>
      <c r="D49" s="63" t="s">
        <v>234</v>
      </c>
      <c r="E49" s="88">
        <f>SUM(E50:E52)</f>
        <v>88165</v>
      </c>
    </row>
    <row r="50" spans="1:5" ht="12.75">
      <c r="A50" s="32"/>
      <c r="B50" s="32"/>
      <c r="C50" s="6">
        <v>4260</v>
      </c>
      <c r="D50" t="s">
        <v>22</v>
      </c>
      <c r="E50" s="84">
        <v>80000</v>
      </c>
    </row>
    <row r="51" spans="1:5" ht="12.75">
      <c r="A51" s="32"/>
      <c r="B51" s="32"/>
      <c r="C51" s="3">
        <v>4300</v>
      </c>
      <c r="D51" s="19" t="s">
        <v>24</v>
      </c>
      <c r="E51" s="84">
        <v>8000</v>
      </c>
    </row>
    <row r="52" spans="1:5" ht="12.75">
      <c r="A52" s="32"/>
      <c r="B52" s="32"/>
      <c r="C52" s="3">
        <v>4520</v>
      </c>
      <c r="D52" s="19" t="s">
        <v>375</v>
      </c>
      <c r="E52" s="84">
        <v>165</v>
      </c>
    </row>
    <row r="53" spans="1:4" ht="12.75">
      <c r="A53" s="32"/>
      <c r="B53" s="32"/>
      <c r="C53" s="3"/>
      <c r="D53" s="19" t="s">
        <v>202</v>
      </c>
    </row>
    <row r="54" spans="1:4" ht="12.75">
      <c r="A54" s="32"/>
      <c r="B54" s="32"/>
      <c r="C54" s="3"/>
      <c r="D54" s="19"/>
    </row>
    <row r="55" spans="1:4" ht="12.75">
      <c r="A55" s="32"/>
      <c r="B55" s="32"/>
      <c r="C55" s="3"/>
      <c r="D55" s="19"/>
    </row>
    <row r="56" spans="1:4" ht="12.75">
      <c r="A56" s="32"/>
      <c r="B56" s="32"/>
      <c r="C56" s="3"/>
      <c r="D56" s="19"/>
    </row>
    <row r="57" spans="1:4" ht="12.75">
      <c r="A57" s="36"/>
      <c r="B57" s="36"/>
      <c r="C57" s="20"/>
      <c r="D57" s="107"/>
    </row>
    <row r="58" spans="1:5" ht="12.75">
      <c r="A58" s="30"/>
      <c r="B58" s="30"/>
      <c r="C58" s="48"/>
      <c r="D58" s="11"/>
      <c r="E58" s="89"/>
    </row>
    <row r="59" spans="1:4" ht="12.75">
      <c r="A59" s="19"/>
      <c r="B59" s="19"/>
      <c r="C59" s="3"/>
      <c r="D59" s="15"/>
    </row>
    <row r="60" spans="1:10" ht="12.75">
      <c r="A60" s="33"/>
      <c r="B60" s="34"/>
      <c r="C60" s="21"/>
      <c r="D60" s="16" t="s">
        <v>7</v>
      </c>
      <c r="E60" s="83" t="s">
        <v>214</v>
      </c>
      <c r="F60" s="3"/>
      <c r="G60" s="3"/>
      <c r="H60" s="3"/>
      <c r="I60" s="14"/>
      <c r="J60" s="9"/>
    </row>
    <row r="61" spans="1:10" ht="12.75">
      <c r="A61" s="22"/>
      <c r="B61" s="31"/>
      <c r="C61" s="3"/>
      <c r="D61" s="14" t="s">
        <v>17</v>
      </c>
      <c r="E61" s="70" t="s">
        <v>504</v>
      </c>
      <c r="F61" s="3"/>
      <c r="G61" s="3"/>
      <c r="H61" s="3"/>
      <c r="I61" s="14"/>
      <c r="J61" s="9"/>
    </row>
    <row r="62" spans="1:10" ht="12.75">
      <c r="A62" s="22"/>
      <c r="B62" s="31"/>
      <c r="C62" s="3"/>
      <c r="D62" s="14"/>
      <c r="E62" s="70" t="s">
        <v>135</v>
      </c>
      <c r="F62" s="3"/>
      <c r="G62" s="3"/>
      <c r="H62" s="3"/>
      <c r="I62" s="14"/>
      <c r="J62" s="9"/>
    </row>
    <row r="63" spans="1:10" ht="12.75">
      <c r="A63" s="22"/>
      <c r="B63" s="31"/>
      <c r="C63" s="3"/>
      <c r="D63" s="14"/>
      <c r="E63" s="71" t="s">
        <v>505</v>
      </c>
      <c r="F63" s="3"/>
      <c r="G63" s="3"/>
      <c r="H63" s="3"/>
      <c r="I63" s="14"/>
      <c r="J63" s="9"/>
    </row>
    <row r="64" spans="1:10" ht="12.75">
      <c r="A64" s="28" t="s">
        <v>8</v>
      </c>
      <c r="B64" s="29" t="s">
        <v>9</v>
      </c>
      <c r="C64" s="1"/>
      <c r="D64" s="1" t="s">
        <v>10</v>
      </c>
      <c r="E64" s="85" t="s">
        <v>476</v>
      </c>
      <c r="F64" s="3"/>
      <c r="G64" s="3"/>
      <c r="H64" s="3"/>
      <c r="I64" s="3"/>
      <c r="J64" s="10"/>
    </row>
    <row r="65" spans="1:10" ht="12.75">
      <c r="A65" s="23" t="s">
        <v>39</v>
      </c>
      <c r="B65" s="30"/>
      <c r="C65" s="13"/>
      <c r="D65" s="39" t="s">
        <v>50</v>
      </c>
      <c r="E65" s="86">
        <f>SUM(+E66+E73+E105+E95)</f>
        <v>13531035.2</v>
      </c>
      <c r="F65" s="14"/>
      <c r="G65" s="14"/>
      <c r="H65" s="14"/>
      <c r="I65" s="14"/>
      <c r="J65" s="9"/>
    </row>
    <row r="66" spans="1:10" ht="12.75">
      <c r="A66" s="22"/>
      <c r="B66" s="50" t="s">
        <v>43</v>
      </c>
      <c r="C66" s="51"/>
      <c r="D66" s="63" t="s">
        <v>211</v>
      </c>
      <c r="E66" s="88">
        <f>SUM(E67:E72)</f>
        <v>569000</v>
      </c>
      <c r="F66" s="14"/>
      <c r="G66" s="14"/>
      <c r="H66" s="14"/>
      <c r="I66" s="14"/>
      <c r="J66" s="9"/>
    </row>
    <row r="67" spans="1:10" ht="12.75">
      <c r="A67" s="22"/>
      <c r="B67" s="31"/>
      <c r="C67" s="3">
        <v>3030</v>
      </c>
      <c r="D67" s="14" t="s">
        <v>29</v>
      </c>
      <c r="E67" s="84">
        <v>530000</v>
      </c>
      <c r="F67" s="14"/>
      <c r="G67" s="14"/>
      <c r="H67" s="14"/>
      <c r="I67" s="14"/>
      <c r="J67" s="9"/>
    </row>
    <row r="68" spans="1:10" ht="12.75">
      <c r="A68" s="22"/>
      <c r="B68" s="31"/>
      <c r="C68" s="3">
        <v>4210</v>
      </c>
      <c r="D68" s="14" t="s">
        <v>21</v>
      </c>
      <c r="E68" s="84">
        <v>7000</v>
      </c>
      <c r="F68" s="14"/>
      <c r="G68" s="14"/>
      <c r="H68" s="14"/>
      <c r="I68" s="14"/>
      <c r="J68" s="9"/>
    </row>
    <row r="69" spans="1:10" ht="12.75">
      <c r="A69" s="22"/>
      <c r="B69" s="31"/>
      <c r="C69" s="3">
        <v>4220</v>
      </c>
      <c r="D69" s="45" t="s">
        <v>28</v>
      </c>
      <c r="E69" s="84">
        <v>4000</v>
      </c>
      <c r="F69" s="14"/>
      <c r="G69" s="14"/>
      <c r="H69" s="14"/>
      <c r="I69" s="14"/>
      <c r="J69" s="9"/>
    </row>
    <row r="70" spans="1:10" ht="12.75">
      <c r="A70" s="22"/>
      <c r="B70" s="31"/>
      <c r="C70" s="6">
        <v>4270</v>
      </c>
      <c r="D70" t="s">
        <v>23</v>
      </c>
      <c r="E70" s="84">
        <v>2000</v>
      </c>
      <c r="F70" s="14"/>
      <c r="G70" s="14"/>
      <c r="H70" s="14"/>
      <c r="I70" s="14"/>
      <c r="J70" s="9"/>
    </row>
    <row r="71" spans="1:10" ht="12.75">
      <c r="A71" s="22"/>
      <c r="B71" s="31"/>
      <c r="C71" s="3">
        <v>4300</v>
      </c>
      <c r="D71" s="14" t="s">
        <v>24</v>
      </c>
      <c r="E71" s="84">
        <v>25000</v>
      </c>
      <c r="F71" s="14"/>
      <c r="G71" s="14"/>
      <c r="H71" s="14"/>
      <c r="I71" s="14"/>
      <c r="J71" s="9"/>
    </row>
    <row r="72" spans="1:10" ht="12.75">
      <c r="A72" s="22"/>
      <c r="B72" s="31"/>
      <c r="C72" s="6">
        <v>4360</v>
      </c>
      <c r="D72" t="s">
        <v>263</v>
      </c>
      <c r="E72" s="84">
        <v>1000</v>
      </c>
      <c r="F72" s="14"/>
      <c r="G72" s="14"/>
      <c r="H72" s="14"/>
      <c r="I72" s="14"/>
      <c r="J72" s="9"/>
    </row>
    <row r="73" spans="1:10" ht="12.75">
      <c r="A73" s="22"/>
      <c r="B73" s="50" t="s">
        <v>44</v>
      </c>
      <c r="C73" s="51"/>
      <c r="D73" s="63" t="s">
        <v>45</v>
      </c>
      <c r="E73" s="88">
        <f>SUM(E74:E94)</f>
        <v>11890032</v>
      </c>
      <c r="F73" s="14"/>
      <c r="G73" s="14"/>
      <c r="H73" s="14"/>
      <c r="I73" s="14"/>
      <c r="J73" s="9"/>
    </row>
    <row r="74" spans="1:10" ht="12.75">
      <c r="A74" s="22"/>
      <c r="B74" s="31"/>
      <c r="C74" s="6">
        <v>3020</v>
      </c>
      <c r="D74" t="s">
        <v>341</v>
      </c>
      <c r="E74" s="84">
        <v>157000</v>
      </c>
      <c r="F74" s="14"/>
      <c r="G74" s="14"/>
      <c r="H74" s="14"/>
      <c r="I74" s="14"/>
      <c r="J74" s="9"/>
    </row>
    <row r="75" spans="1:10" ht="12.75">
      <c r="A75" s="22"/>
      <c r="B75" s="31"/>
      <c r="C75" s="6">
        <v>4010</v>
      </c>
      <c r="D75" t="s">
        <v>18</v>
      </c>
      <c r="E75" s="84">
        <v>7757293</v>
      </c>
      <c r="F75" s="14"/>
      <c r="G75" s="14"/>
      <c r="H75" s="14"/>
      <c r="I75" s="14"/>
      <c r="J75" s="9"/>
    </row>
    <row r="76" spans="1:10" ht="12.75">
      <c r="A76" s="22"/>
      <c r="B76" s="31"/>
      <c r="C76" s="6">
        <v>4040</v>
      </c>
      <c r="D76" t="s">
        <v>19</v>
      </c>
      <c r="E76" s="84">
        <v>575500</v>
      </c>
      <c r="F76" s="14"/>
      <c r="G76" s="14"/>
      <c r="H76" s="14"/>
      <c r="I76" s="14"/>
      <c r="J76" s="9"/>
    </row>
    <row r="77" spans="1:10" ht="12.75">
      <c r="A77" s="22"/>
      <c r="B77" s="31"/>
      <c r="C77" s="6">
        <v>4110</v>
      </c>
      <c r="D77" t="s">
        <v>20</v>
      </c>
      <c r="E77" s="84">
        <v>1304960</v>
      </c>
      <c r="F77" s="14"/>
      <c r="G77" s="14"/>
      <c r="H77" s="14"/>
      <c r="I77" s="14"/>
      <c r="J77" s="9"/>
    </row>
    <row r="78" spans="1:10" ht="12.75">
      <c r="A78" s="22"/>
      <c r="B78" s="31"/>
      <c r="C78" s="6">
        <v>4120</v>
      </c>
      <c r="D78" t="s">
        <v>394</v>
      </c>
      <c r="E78" s="84">
        <v>160692</v>
      </c>
      <c r="F78" s="14"/>
      <c r="G78" s="14"/>
      <c r="H78" s="14"/>
      <c r="I78" s="14"/>
      <c r="J78" s="9"/>
    </row>
    <row r="79" spans="1:10" ht="12.75">
      <c r="A79" s="22"/>
      <c r="B79" s="31"/>
      <c r="C79" s="3">
        <v>4170</v>
      </c>
      <c r="D79" s="14" t="s">
        <v>187</v>
      </c>
      <c r="E79" s="84">
        <v>129350</v>
      </c>
      <c r="F79" s="14"/>
      <c r="G79" s="14"/>
      <c r="H79" s="14"/>
      <c r="I79" s="14"/>
      <c r="J79" s="9"/>
    </row>
    <row r="80" spans="1:10" ht="12.75">
      <c r="A80" s="22"/>
      <c r="B80" s="31"/>
      <c r="C80" s="6">
        <v>4210</v>
      </c>
      <c r="D80" t="s">
        <v>21</v>
      </c>
      <c r="E80" s="84">
        <v>160000</v>
      </c>
      <c r="F80" s="14"/>
      <c r="G80" s="14"/>
      <c r="H80" s="14"/>
      <c r="I80" s="14"/>
      <c r="J80" s="9"/>
    </row>
    <row r="81" spans="1:10" ht="12.75">
      <c r="A81" s="22"/>
      <c r="B81" s="31"/>
      <c r="C81" s="3">
        <v>4220</v>
      </c>
      <c r="D81" s="45" t="s">
        <v>28</v>
      </c>
      <c r="E81" s="84">
        <v>10000</v>
      </c>
      <c r="F81" s="14"/>
      <c r="G81" s="14"/>
      <c r="H81" s="14"/>
      <c r="I81" s="14"/>
      <c r="J81" s="9"/>
    </row>
    <row r="82" spans="1:10" ht="12.75">
      <c r="A82" s="22"/>
      <c r="B82" s="31"/>
      <c r="C82" s="6">
        <v>4260</v>
      </c>
      <c r="D82" t="s">
        <v>22</v>
      </c>
      <c r="E82" s="84">
        <v>485000</v>
      </c>
      <c r="F82" s="14"/>
      <c r="G82" s="14"/>
      <c r="H82" s="14"/>
      <c r="I82" s="14"/>
      <c r="J82" s="9"/>
    </row>
    <row r="83" spans="1:10" ht="12.75">
      <c r="A83" s="27"/>
      <c r="B83" s="19"/>
      <c r="C83" s="6">
        <v>4270</v>
      </c>
      <c r="D83" t="s">
        <v>23</v>
      </c>
      <c r="E83" s="84">
        <v>60000</v>
      </c>
      <c r="F83" s="14"/>
      <c r="G83" s="14"/>
      <c r="H83" s="14"/>
      <c r="I83" s="14"/>
      <c r="J83" s="9"/>
    </row>
    <row r="84" spans="1:5" ht="12.75">
      <c r="A84" s="27"/>
      <c r="B84" s="19"/>
      <c r="C84" s="6">
        <v>4280</v>
      </c>
      <c r="D84" t="s">
        <v>206</v>
      </c>
      <c r="E84" s="84">
        <v>15000</v>
      </c>
    </row>
    <row r="85" spans="1:5" ht="12.75">
      <c r="A85" s="27"/>
      <c r="B85" s="31"/>
      <c r="C85" s="6">
        <v>4300</v>
      </c>
      <c r="D85" t="s">
        <v>24</v>
      </c>
      <c r="E85" s="84">
        <v>501000</v>
      </c>
    </row>
    <row r="86" spans="1:5" ht="12.75">
      <c r="A86" s="19"/>
      <c r="B86" s="31"/>
      <c r="C86" s="6">
        <v>4360</v>
      </c>
      <c r="D86" t="s">
        <v>263</v>
      </c>
      <c r="E86" s="84">
        <v>90000</v>
      </c>
    </row>
    <row r="87" spans="1:5" ht="12.75">
      <c r="A87" s="31"/>
      <c r="B87" s="31"/>
      <c r="C87" s="6">
        <v>4410</v>
      </c>
      <c r="D87" t="s">
        <v>25</v>
      </c>
      <c r="E87" s="84">
        <v>42000</v>
      </c>
    </row>
    <row r="88" spans="1:5" ht="12.75">
      <c r="A88" s="31"/>
      <c r="B88" s="31"/>
      <c r="C88" s="6">
        <v>4420</v>
      </c>
      <c r="D88" t="s">
        <v>46</v>
      </c>
      <c r="E88" s="84">
        <v>5000</v>
      </c>
    </row>
    <row r="89" spans="1:5" ht="12.75">
      <c r="A89" s="22"/>
      <c r="B89" s="31"/>
      <c r="C89" s="6">
        <v>4430</v>
      </c>
      <c r="D89" t="s">
        <v>26</v>
      </c>
      <c r="E89" s="84">
        <v>100000</v>
      </c>
    </row>
    <row r="90" spans="1:5" ht="12.75">
      <c r="A90" s="22"/>
      <c r="B90" s="31"/>
      <c r="C90" s="6">
        <v>4440</v>
      </c>
      <c r="D90" t="s">
        <v>47</v>
      </c>
      <c r="E90" s="84">
        <v>197337</v>
      </c>
    </row>
    <row r="91" spans="1:5" ht="12.75">
      <c r="A91" s="22"/>
      <c r="B91" s="31"/>
      <c r="C91" s="6">
        <v>4530</v>
      </c>
      <c r="D91" t="s">
        <v>212</v>
      </c>
      <c r="E91" s="84">
        <v>5000</v>
      </c>
    </row>
    <row r="92" spans="1:5" ht="12.75">
      <c r="A92" s="22"/>
      <c r="B92" s="31"/>
      <c r="C92" s="6">
        <v>4700</v>
      </c>
      <c r="D92" t="s">
        <v>330</v>
      </c>
      <c r="E92" s="84">
        <v>13000</v>
      </c>
    </row>
    <row r="93" spans="1:5" ht="12.75">
      <c r="A93" s="22"/>
      <c r="B93" s="31"/>
      <c r="C93" s="6">
        <v>4710</v>
      </c>
      <c r="D93" t="s">
        <v>382</v>
      </c>
      <c r="E93" s="84">
        <v>21900</v>
      </c>
    </row>
    <row r="94" spans="1:5" ht="12.75">
      <c r="A94" s="22"/>
      <c r="B94" s="31"/>
      <c r="C94" s="6">
        <v>6060</v>
      </c>
      <c r="D94" t="s">
        <v>48</v>
      </c>
      <c r="E94" s="84">
        <v>100000</v>
      </c>
    </row>
    <row r="95" spans="1:5" ht="12.75">
      <c r="A95" s="22"/>
      <c r="B95" s="50" t="s">
        <v>44</v>
      </c>
      <c r="C95" s="51"/>
      <c r="D95" s="63" t="s">
        <v>45</v>
      </c>
      <c r="E95" s="88">
        <f>SUM(E97:E104)</f>
        <v>317413</v>
      </c>
    </row>
    <row r="96" spans="1:4" ht="12.75">
      <c r="A96" s="22"/>
      <c r="B96" s="31"/>
      <c r="D96" s="109" t="s">
        <v>427</v>
      </c>
    </row>
    <row r="97" spans="1:5" ht="12.75">
      <c r="A97" s="22"/>
      <c r="B97" s="31"/>
      <c r="C97" s="6">
        <v>3020</v>
      </c>
      <c r="D97" t="s">
        <v>341</v>
      </c>
      <c r="E97" s="84">
        <v>3000</v>
      </c>
    </row>
    <row r="98" spans="1:6" ht="12.75">
      <c r="A98" s="22"/>
      <c r="B98" s="31"/>
      <c r="C98" s="6">
        <v>4010</v>
      </c>
      <c r="D98" t="s">
        <v>18</v>
      </c>
      <c r="E98" s="84">
        <v>232907</v>
      </c>
      <c r="F98" s="35"/>
    </row>
    <row r="99" spans="1:5" ht="12.75">
      <c r="A99" s="22"/>
      <c r="B99" s="31"/>
      <c r="C99" s="6">
        <v>4040</v>
      </c>
      <c r="D99" t="s">
        <v>19</v>
      </c>
      <c r="E99" s="84">
        <v>18000</v>
      </c>
    </row>
    <row r="100" spans="1:5" ht="12.75">
      <c r="A100" s="22"/>
      <c r="B100" s="31"/>
      <c r="C100" s="6">
        <v>4110</v>
      </c>
      <c r="D100" t="s">
        <v>20</v>
      </c>
      <c r="E100" s="84">
        <v>43630</v>
      </c>
    </row>
    <row r="101" spans="1:5" ht="12.75">
      <c r="A101" s="22"/>
      <c r="B101" s="31"/>
      <c r="C101" s="6">
        <v>4120</v>
      </c>
      <c r="D101" t="s">
        <v>394</v>
      </c>
      <c r="E101" s="84">
        <v>6218</v>
      </c>
    </row>
    <row r="102" spans="1:5" ht="12.75">
      <c r="A102" s="22"/>
      <c r="B102" s="31"/>
      <c r="C102" s="6">
        <v>4440</v>
      </c>
      <c r="D102" t="s">
        <v>47</v>
      </c>
      <c r="E102" s="84">
        <v>7658</v>
      </c>
    </row>
    <row r="103" spans="1:5" ht="12.75">
      <c r="A103" s="22"/>
      <c r="B103" s="31"/>
      <c r="C103" s="6">
        <v>4700</v>
      </c>
      <c r="D103" t="s">
        <v>330</v>
      </c>
      <c r="E103" s="84">
        <v>2000</v>
      </c>
    </row>
    <row r="104" spans="1:5" ht="12.75">
      <c r="A104" s="22"/>
      <c r="B104" s="31"/>
      <c r="C104" s="6">
        <v>4710</v>
      </c>
      <c r="D104" t="s">
        <v>382</v>
      </c>
      <c r="E104" s="84">
        <v>4000</v>
      </c>
    </row>
    <row r="105" spans="1:5" ht="12.75">
      <c r="A105" s="22"/>
      <c r="B105" s="50" t="s">
        <v>49</v>
      </c>
      <c r="C105" s="54"/>
      <c r="D105" s="53" t="s">
        <v>1</v>
      </c>
      <c r="E105" s="88">
        <f>SUM(E106:E114)</f>
        <v>754590.2</v>
      </c>
    </row>
    <row r="106" spans="1:5" ht="12.75">
      <c r="A106" s="22"/>
      <c r="B106" s="31"/>
      <c r="C106" s="6">
        <v>2900</v>
      </c>
      <c r="D106" t="s">
        <v>356</v>
      </c>
      <c r="E106" s="84">
        <v>1000</v>
      </c>
    </row>
    <row r="107" spans="1:4" ht="12.75">
      <c r="A107" s="22"/>
      <c r="B107" s="31"/>
      <c r="D107" t="s">
        <v>357</v>
      </c>
    </row>
    <row r="108" spans="1:4" ht="12.75">
      <c r="A108" s="22"/>
      <c r="B108" s="31"/>
      <c r="D108" t="s">
        <v>358</v>
      </c>
    </row>
    <row r="109" spans="1:4" ht="12.75">
      <c r="A109" s="22"/>
      <c r="B109" s="31"/>
      <c r="D109" t="s">
        <v>359</v>
      </c>
    </row>
    <row r="110" spans="1:5" ht="12.75">
      <c r="A110" s="22"/>
      <c r="B110" s="31"/>
      <c r="C110" s="3">
        <v>3030</v>
      </c>
      <c r="D110" s="14" t="s">
        <v>29</v>
      </c>
      <c r="E110" s="84">
        <v>36100</v>
      </c>
    </row>
    <row r="111" spans="1:5" ht="12.75">
      <c r="A111" s="22"/>
      <c r="B111" s="31"/>
      <c r="C111" s="6">
        <v>4210</v>
      </c>
      <c r="D111" t="s">
        <v>21</v>
      </c>
      <c r="E111" s="84">
        <v>4000</v>
      </c>
    </row>
    <row r="112" spans="1:5" ht="12.75">
      <c r="A112" s="22"/>
      <c r="B112" s="31"/>
      <c r="C112" s="6">
        <v>4220</v>
      </c>
      <c r="D112" s="2" t="s">
        <v>28</v>
      </c>
      <c r="E112" s="84">
        <v>2000</v>
      </c>
    </row>
    <row r="113" spans="1:5" ht="12.75">
      <c r="A113" s="22"/>
      <c r="B113" s="31"/>
      <c r="C113" s="6">
        <v>4300</v>
      </c>
      <c r="D113" t="s">
        <v>114</v>
      </c>
      <c r="E113" s="84">
        <v>6490.2</v>
      </c>
    </row>
    <row r="114" spans="1:5" ht="12.75">
      <c r="A114" s="22"/>
      <c r="B114" s="31"/>
      <c r="C114" s="68">
        <v>6059</v>
      </c>
      <c r="D114" s="11" t="s">
        <v>205</v>
      </c>
      <c r="E114" s="84">
        <v>705000</v>
      </c>
    </row>
    <row r="115" spans="1:5" ht="12.75">
      <c r="A115" s="23" t="s">
        <v>39</v>
      </c>
      <c r="B115" s="30"/>
      <c r="C115" s="13"/>
      <c r="D115" s="39" t="s">
        <v>188</v>
      </c>
      <c r="E115" s="86">
        <f>E116</f>
        <v>441888</v>
      </c>
    </row>
    <row r="116" spans="1:5" ht="12.75">
      <c r="A116" s="22"/>
      <c r="B116" s="50" t="s">
        <v>51</v>
      </c>
      <c r="C116" s="51"/>
      <c r="D116" s="63" t="s">
        <v>85</v>
      </c>
      <c r="E116" s="88">
        <f>SUM(E117:E122)</f>
        <v>441888</v>
      </c>
    </row>
    <row r="117" spans="1:5" ht="12.75">
      <c r="A117" s="22"/>
      <c r="B117" s="31"/>
      <c r="C117" s="6">
        <v>4010</v>
      </c>
      <c r="D117" t="s">
        <v>18</v>
      </c>
      <c r="E117" s="84">
        <v>318443</v>
      </c>
    </row>
    <row r="118" spans="1:5" ht="12.75">
      <c r="A118" s="31"/>
      <c r="B118" s="31"/>
      <c r="C118" s="6">
        <v>4040</v>
      </c>
      <c r="D118" t="s">
        <v>19</v>
      </c>
      <c r="E118" s="84">
        <v>42358</v>
      </c>
    </row>
    <row r="119" spans="1:5" ht="12.75">
      <c r="A119" s="31"/>
      <c r="B119" s="31"/>
      <c r="C119" s="6">
        <v>4110</v>
      </c>
      <c r="D119" t="s">
        <v>20</v>
      </c>
      <c r="E119" s="84">
        <v>53000</v>
      </c>
    </row>
    <row r="120" spans="1:5" ht="12.75">
      <c r="A120" s="31"/>
      <c r="B120" s="31"/>
      <c r="C120" s="6">
        <v>4120</v>
      </c>
      <c r="D120" t="s">
        <v>394</v>
      </c>
      <c r="E120" s="84">
        <v>7500</v>
      </c>
    </row>
    <row r="121" spans="1:5" ht="12.75">
      <c r="A121" s="31"/>
      <c r="B121" s="31"/>
      <c r="C121" s="6">
        <v>4440</v>
      </c>
      <c r="D121" t="s">
        <v>47</v>
      </c>
      <c r="E121" s="84">
        <v>18187</v>
      </c>
    </row>
    <row r="122" spans="1:5" ht="12.75">
      <c r="A122" s="31"/>
      <c r="B122" s="31"/>
      <c r="C122" s="6">
        <v>4710</v>
      </c>
      <c r="D122" t="s">
        <v>382</v>
      </c>
      <c r="E122" s="84">
        <v>2400</v>
      </c>
    </row>
    <row r="123" spans="1:5" ht="12.75">
      <c r="A123" s="23" t="s">
        <v>40</v>
      </c>
      <c r="B123" s="30"/>
      <c r="C123" s="13"/>
      <c r="D123" s="39" t="s">
        <v>59</v>
      </c>
      <c r="E123" s="88">
        <f>E124</f>
        <v>264600</v>
      </c>
    </row>
    <row r="124" spans="1:5" ht="12.75">
      <c r="A124" s="64"/>
      <c r="B124" s="50" t="s">
        <v>274</v>
      </c>
      <c r="C124" s="51"/>
      <c r="D124" s="63" t="s">
        <v>275</v>
      </c>
      <c r="E124" s="88">
        <f>SUM(E125:E131)</f>
        <v>264600</v>
      </c>
    </row>
    <row r="125" spans="1:5" ht="12.75">
      <c r="A125" s="31"/>
      <c r="B125" s="31"/>
      <c r="C125" s="6">
        <v>4010</v>
      </c>
      <c r="D125" t="s">
        <v>18</v>
      </c>
      <c r="E125" s="84">
        <v>183406</v>
      </c>
    </row>
    <row r="126" spans="1:5" ht="12.75">
      <c r="A126" s="31"/>
      <c r="B126" s="31"/>
      <c r="C126" s="6">
        <v>4040</v>
      </c>
      <c r="D126" t="s">
        <v>19</v>
      </c>
      <c r="E126" s="84">
        <v>16204</v>
      </c>
    </row>
    <row r="127" spans="1:5" ht="12.75">
      <c r="A127" s="31"/>
      <c r="B127" s="31"/>
      <c r="C127" s="6">
        <v>4110</v>
      </c>
      <c r="D127" t="s">
        <v>20</v>
      </c>
      <c r="E127" s="84">
        <v>38832</v>
      </c>
    </row>
    <row r="128" spans="1:5" ht="12.75">
      <c r="A128" s="31"/>
      <c r="B128" s="31"/>
      <c r="C128" s="6">
        <v>4120</v>
      </c>
      <c r="D128" t="s">
        <v>394</v>
      </c>
      <c r="E128" s="84">
        <v>5500</v>
      </c>
    </row>
    <row r="129" spans="1:5" ht="12.75">
      <c r="A129" s="31"/>
      <c r="B129" s="31"/>
      <c r="C129" s="6">
        <v>4260</v>
      </c>
      <c r="D129" t="s">
        <v>22</v>
      </c>
      <c r="E129" s="84">
        <v>3000</v>
      </c>
    </row>
    <row r="130" spans="1:5" ht="12.75">
      <c r="A130" s="31"/>
      <c r="B130" s="31"/>
      <c r="C130" s="6">
        <v>4300</v>
      </c>
      <c r="D130" t="s">
        <v>114</v>
      </c>
      <c r="E130" s="84">
        <v>10000</v>
      </c>
    </row>
    <row r="131" spans="1:5" ht="12.75">
      <c r="A131" s="31"/>
      <c r="B131" s="31"/>
      <c r="C131" s="6">
        <v>4440</v>
      </c>
      <c r="D131" t="s">
        <v>47</v>
      </c>
      <c r="E131" s="84">
        <v>7658</v>
      </c>
    </row>
    <row r="132" spans="1:5" ht="13.5" customHeight="1">
      <c r="A132" s="30" t="s">
        <v>55</v>
      </c>
      <c r="B132" s="30"/>
      <c r="C132" s="7"/>
      <c r="D132" s="5" t="s">
        <v>125</v>
      </c>
      <c r="E132" s="86">
        <f>SUM(E134+E140)</f>
        <v>92611</v>
      </c>
    </row>
    <row r="133" spans="1:5" ht="12.75">
      <c r="A133" s="30"/>
      <c r="B133" s="30"/>
      <c r="C133" s="7"/>
      <c r="D133" s="5" t="s">
        <v>126</v>
      </c>
      <c r="E133" s="86"/>
    </row>
    <row r="134" spans="1:5" ht="12.75">
      <c r="A134" s="31"/>
      <c r="B134" s="50" t="s">
        <v>56</v>
      </c>
      <c r="C134" s="54"/>
      <c r="D134" s="53" t="s">
        <v>57</v>
      </c>
      <c r="E134" s="88">
        <f>SUM(E136:E139)</f>
        <v>5342</v>
      </c>
    </row>
    <row r="135" spans="1:4" ht="12.75">
      <c r="A135" s="31"/>
      <c r="B135" s="31"/>
      <c r="D135" s="53" t="s">
        <v>58</v>
      </c>
    </row>
    <row r="136" spans="1:5" ht="12.75">
      <c r="A136" s="31"/>
      <c r="B136" s="31"/>
      <c r="C136" s="6">
        <v>4110</v>
      </c>
      <c r="D136" t="s">
        <v>20</v>
      </c>
      <c r="E136" s="84">
        <v>722</v>
      </c>
    </row>
    <row r="137" spans="1:5" ht="12.75">
      <c r="A137" s="31"/>
      <c r="B137" s="31"/>
      <c r="C137" s="6">
        <v>4120</v>
      </c>
      <c r="D137" t="s">
        <v>394</v>
      </c>
      <c r="E137" s="84">
        <v>103</v>
      </c>
    </row>
    <row r="138" spans="1:5" ht="12.75">
      <c r="A138" s="31"/>
      <c r="B138" s="31"/>
      <c r="C138" s="6">
        <v>4170</v>
      </c>
      <c r="D138" s="45" t="s">
        <v>187</v>
      </c>
      <c r="E138" s="84">
        <v>4200</v>
      </c>
    </row>
    <row r="139" spans="1:5" ht="12.75">
      <c r="A139" s="31"/>
      <c r="B139" s="31"/>
      <c r="C139" s="6">
        <v>4210</v>
      </c>
      <c r="D139" s="2" t="s">
        <v>21</v>
      </c>
      <c r="E139" s="84">
        <v>317</v>
      </c>
    </row>
    <row r="140" spans="1:5" ht="12.75">
      <c r="A140" s="31"/>
      <c r="B140" s="31" t="s">
        <v>498</v>
      </c>
      <c r="D140" s="104" t="s">
        <v>499</v>
      </c>
      <c r="E140" s="84">
        <f>SUM(E143:E148)</f>
        <v>87269</v>
      </c>
    </row>
    <row r="141" spans="1:4" ht="12.75">
      <c r="A141" s="31"/>
      <c r="B141" s="31"/>
      <c r="D141" s="104" t="s">
        <v>501</v>
      </c>
    </row>
    <row r="142" spans="1:4" ht="12.75">
      <c r="A142" s="31"/>
      <c r="B142" s="31"/>
      <c r="D142" s="104" t="s">
        <v>500</v>
      </c>
    </row>
    <row r="143" spans="1:5" ht="12.75">
      <c r="A143" s="31"/>
      <c r="B143" s="31"/>
      <c r="C143" s="6">
        <v>4110</v>
      </c>
      <c r="D143" t="s">
        <v>20</v>
      </c>
      <c r="E143" s="84">
        <v>6103</v>
      </c>
    </row>
    <row r="144" spans="1:5" ht="12.75">
      <c r="A144" s="31"/>
      <c r="B144" s="31"/>
      <c r="C144" s="6">
        <v>4120</v>
      </c>
      <c r="D144" t="s">
        <v>394</v>
      </c>
      <c r="E144" s="84">
        <v>868</v>
      </c>
    </row>
    <row r="145" spans="1:5" ht="12.75">
      <c r="A145" s="31"/>
      <c r="B145" s="31"/>
      <c r="C145" s="6">
        <v>4170</v>
      </c>
      <c r="D145" s="45" t="s">
        <v>187</v>
      </c>
      <c r="E145" s="84">
        <v>35500</v>
      </c>
    </row>
    <row r="146" spans="1:5" ht="12.75">
      <c r="A146" s="31"/>
      <c r="B146" s="31"/>
      <c r="C146" s="6">
        <v>4210</v>
      </c>
      <c r="D146" s="2" t="s">
        <v>21</v>
      </c>
      <c r="E146" s="84">
        <v>11080</v>
      </c>
    </row>
    <row r="147" spans="1:5" ht="12.75">
      <c r="A147" s="31"/>
      <c r="B147" s="31"/>
      <c r="C147" s="6">
        <v>4300</v>
      </c>
      <c r="D147" t="s">
        <v>114</v>
      </c>
      <c r="E147" s="84">
        <v>33618</v>
      </c>
    </row>
    <row r="148" spans="1:5" ht="12.75">
      <c r="A148" s="31"/>
      <c r="B148" s="31"/>
      <c r="C148" s="6">
        <v>4710</v>
      </c>
      <c r="D148" t="s">
        <v>382</v>
      </c>
      <c r="E148" s="84">
        <v>100</v>
      </c>
    </row>
    <row r="149" spans="1:4" ht="12.75">
      <c r="A149" s="31"/>
      <c r="B149" s="31"/>
      <c r="D149" s="2"/>
    </row>
    <row r="150" spans="1:4" ht="12.75">
      <c r="A150" s="31"/>
      <c r="B150" s="31"/>
      <c r="D150" s="2"/>
    </row>
    <row r="151" spans="1:4" ht="12.75">
      <c r="A151" s="31"/>
      <c r="B151" s="31"/>
      <c r="D151" s="2"/>
    </row>
    <row r="152" spans="1:4" ht="12.75">
      <c r="A152" s="36"/>
      <c r="B152" s="36"/>
      <c r="C152" s="20"/>
      <c r="D152" s="2"/>
    </row>
    <row r="153" spans="1:5" ht="12.75">
      <c r="A153" s="31"/>
      <c r="B153" s="31"/>
      <c r="D153" s="16" t="s">
        <v>7</v>
      </c>
      <c r="E153" s="83" t="s">
        <v>214</v>
      </c>
    </row>
    <row r="154" spans="1:5" ht="12.75">
      <c r="A154" s="31"/>
      <c r="B154" s="31"/>
      <c r="D154" s="8" t="s">
        <v>319</v>
      </c>
      <c r="E154" s="70" t="s">
        <v>504</v>
      </c>
    </row>
    <row r="155" spans="1:5" ht="12.75">
      <c r="A155" s="31"/>
      <c r="B155" s="31"/>
      <c r="D155" s="8"/>
      <c r="E155" s="70" t="s">
        <v>135</v>
      </c>
    </row>
    <row r="156" spans="1:5" ht="12.75">
      <c r="A156" s="31"/>
      <c r="B156" s="31"/>
      <c r="D156" s="5"/>
      <c r="E156" s="71" t="s">
        <v>505</v>
      </c>
    </row>
    <row r="157" spans="1:5" ht="12.75">
      <c r="A157" s="28" t="s">
        <v>8</v>
      </c>
      <c r="B157" s="29" t="s">
        <v>9</v>
      </c>
      <c r="C157" s="1"/>
      <c r="D157" s="1" t="s">
        <v>10</v>
      </c>
      <c r="E157" s="85" t="s">
        <v>476</v>
      </c>
    </row>
    <row r="158" spans="1:5" ht="12.75">
      <c r="A158" s="23" t="s">
        <v>39</v>
      </c>
      <c r="B158" s="30"/>
      <c r="C158" s="13"/>
      <c r="D158" s="39" t="s">
        <v>137</v>
      </c>
      <c r="E158" s="86">
        <f>E159+E163+E175</f>
        <v>468500</v>
      </c>
    </row>
    <row r="159" spans="1:5" ht="12.75">
      <c r="A159" s="31"/>
      <c r="B159" s="50" t="s">
        <v>49</v>
      </c>
      <c r="C159" s="54"/>
      <c r="D159" s="53" t="s">
        <v>1</v>
      </c>
      <c r="E159" s="88">
        <f>SUM(E160:E162)</f>
        <v>68000</v>
      </c>
    </row>
    <row r="160" spans="1:5" ht="12.75">
      <c r="A160" s="31"/>
      <c r="B160" s="31"/>
      <c r="C160" s="6">
        <v>4170</v>
      </c>
      <c r="D160" s="45" t="s">
        <v>187</v>
      </c>
      <c r="E160" s="89">
        <v>1000</v>
      </c>
    </row>
    <row r="161" spans="1:5" ht="12.75">
      <c r="A161" s="31"/>
      <c r="B161" s="31"/>
      <c r="C161" s="6">
        <v>4210</v>
      </c>
      <c r="D161" t="s">
        <v>21</v>
      </c>
      <c r="E161" s="89">
        <v>3000</v>
      </c>
    </row>
    <row r="162" spans="1:5" ht="12.75">
      <c r="A162" s="31"/>
      <c r="B162" s="31"/>
      <c r="C162" s="6">
        <v>4300</v>
      </c>
      <c r="D162" t="s">
        <v>24</v>
      </c>
      <c r="E162" s="84">
        <v>64000</v>
      </c>
    </row>
    <row r="163" spans="1:5" ht="12" customHeight="1">
      <c r="A163" s="30"/>
      <c r="B163" s="50" t="s">
        <v>194</v>
      </c>
      <c r="C163" s="54"/>
      <c r="D163" s="53" t="s">
        <v>195</v>
      </c>
      <c r="E163" s="88">
        <f>SUM(E164:E174)</f>
        <v>376500</v>
      </c>
    </row>
    <row r="164" spans="1:5" ht="12" customHeight="1">
      <c r="A164" s="30"/>
      <c r="B164" s="31"/>
      <c r="C164" s="6">
        <v>4110</v>
      </c>
      <c r="D164" t="s">
        <v>20</v>
      </c>
      <c r="E164" s="84">
        <v>1000</v>
      </c>
    </row>
    <row r="165" spans="1:5" ht="12" customHeight="1">
      <c r="A165" s="30"/>
      <c r="B165" s="31"/>
      <c r="C165" s="6">
        <v>4120</v>
      </c>
      <c r="D165" t="s">
        <v>394</v>
      </c>
      <c r="E165" s="84">
        <v>500</v>
      </c>
    </row>
    <row r="166" spans="1:5" ht="12" customHeight="1">
      <c r="A166" s="30"/>
      <c r="B166" s="31"/>
      <c r="C166" s="3">
        <v>4170</v>
      </c>
      <c r="D166" s="45" t="s">
        <v>187</v>
      </c>
      <c r="E166" s="84">
        <v>8000</v>
      </c>
    </row>
    <row r="167" spans="1:5" ht="12" customHeight="1">
      <c r="A167" s="30"/>
      <c r="B167" s="31"/>
      <c r="C167" s="6">
        <v>4190</v>
      </c>
      <c r="D167" t="s">
        <v>331</v>
      </c>
      <c r="E167" s="84">
        <v>5000</v>
      </c>
    </row>
    <row r="168" spans="1:5" ht="12.75">
      <c r="A168" s="31"/>
      <c r="B168" s="31"/>
      <c r="C168" s="6">
        <v>4210</v>
      </c>
      <c r="D168" t="s">
        <v>21</v>
      </c>
      <c r="E168" s="84">
        <v>15000</v>
      </c>
    </row>
    <row r="169" spans="1:5" ht="12.75">
      <c r="A169" s="31"/>
      <c r="B169" s="31"/>
      <c r="C169" s="6">
        <v>4220</v>
      </c>
      <c r="D169" t="s">
        <v>28</v>
      </c>
      <c r="E169" s="84">
        <v>7000</v>
      </c>
    </row>
    <row r="170" spans="1:5" ht="12.75">
      <c r="A170" s="31"/>
      <c r="B170" s="31"/>
      <c r="C170" s="6">
        <v>4300</v>
      </c>
      <c r="D170" t="s">
        <v>24</v>
      </c>
      <c r="E170" s="84">
        <v>165000</v>
      </c>
    </row>
    <row r="171" spans="1:5" ht="12.75">
      <c r="A171" s="31"/>
      <c r="B171" s="31"/>
      <c r="C171" s="6">
        <v>4360</v>
      </c>
      <c r="D171" t="s">
        <v>263</v>
      </c>
      <c r="E171" s="84">
        <v>8000</v>
      </c>
    </row>
    <row r="172" spans="1:5" s="5" customFormat="1" ht="12.75">
      <c r="A172" s="31"/>
      <c r="B172" s="31"/>
      <c r="C172" s="6">
        <v>4430</v>
      </c>
      <c r="D172" t="s">
        <v>196</v>
      </c>
      <c r="E172" s="84">
        <v>5000</v>
      </c>
    </row>
    <row r="173" spans="1:5" s="5" customFormat="1" ht="12.75">
      <c r="A173" s="31"/>
      <c r="B173" s="31"/>
      <c r="C173" s="3">
        <v>4510</v>
      </c>
      <c r="D173" s="19" t="s">
        <v>193</v>
      </c>
      <c r="E173" s="84">
        <v>2000</v>
      </c>
    </row>
    <row r="174" spans="1:5" s="5" customFormat="1" ht="12.75">
      <c r="A174" s="31"/>
      <c r="B174" s="31"/>
      <c r="C174" s="48">
        <v>6050</v>
      </c>
      <c r="D174" s="11" t="s">
        <v>205</v>
      </c>
      <c r="E174" s="84">
        <v>160000</v>
      </c>
    </row>
    <row r="175" spans="1:5" s="5" customFormat="1" ht="12.75">
      <c r="A175" s="31"/>
      <c r="B175" s="50" t="s">
        <v>44</v>
      </c>
      <c r="C175" s="51"/>
      <c r="D175" s="63" t="s">
        <v>45</v>
      </c>
      <c r="E175" s="88">
        <f>SUM(E177:E180)</f>
        <v>24000</v>
      </c>
    </row>
    <row r="176" spans="1:5" s="5" customFormat="1" ht="12.75">
      <c r="A176" s="31"/>
      <c r="B176" s="31"/>
      <c r="C176" s="6"/>
      <c r="D176" s="109" t="s">
        <v>467</v>
      </c>
      <c r="E176" s="84"/>
    </row>
    <row r="177" spans="1:5" s="5" customFormat="1" ht="12.75">
      <c r="A177" s="31"/>
      <c r="B177" s="31"/>
      <c r="C177" s="6">
        <v>4010</v>
      </c>
      <c r="D177" t="s">
        <v>18</v>
      </c>
      <c r="E177" s="84">
        <v>19800</v>
      </c>
    </row>
    <row r="178" spans="1:5" s="5" customFormat="1" ht="12.75">
      <c r="A178" s="31"/>
      <c r="B178" s="31"/>
      <c r="C178" s="6">
        <v>4110</v>
      </c>
      <c r="D178" t="s">
        <v>20</v>
      </c>
      <c r="E178" s="84">
        <v>3410</v>
      </c>
    </row>
    <row r="179" spans="1:5" s="5" customFormat="1" ht="12.75">
      <c r="A179" s="31"/>
      <c r="B179" s="31"/>
      <c r="C179" s="6">
        <v>4120</v>
      </c>
      <c r="D179" t="s">
        <v>394</v>
      </c>
      <c r="E179" s="84">
        <v>490</v>
      </c>
    </row>
    <row r="180" spans="1:5" ht="13.5" customHeight="1">
      <c r="A180" s="30"/>
      <c r="B180" s="31"/>
      <c r="C180" s="6">
        <v>4710</v>
      </c>
      <c r="D180" t="s">
        <v>382</v>
      </c>
      <c r="E180" s="84">
        <v>300</v>
      </c>
    </row>
    <row r="181" spans="1:2" ht="13.5" customHeight="1">
      <c r="A181" s="30"/>
      <c r="B181" s="31"/>
    </row>
    <row r="182" spans="1:5" ht="13.5" customHeight="1">
      <c r="A182" s="23" t="s">
        <v>40</v>
      </c>
      <c r="B182" s="30"/>
      <c r="C182" s="13"/>
      <c r="D182" s="39" t="s">
        <v>59</v>
      </c>
      <c r="E182" s="88">
        <f>E183</f>
        <v>96300</v>
      </c>
    </row>
    <row r="183" spans="1:5" ht="13.5" customHeight="1">
      <c r="A183" s="30"/>
      <c r="B183" s="50" t="s">
        <v>227</v>
      </c>
      <c r="C183" s="51"/>
      <c r="D183" s="52" t="s">
        <v>472</v>
      </c>
      <c r="E183" s="88">
        <f>SUM(E184:E188)</f>
        <v>96300</v>
      </c>
    </row>
    <row r="184" spans="1:5" ht="13.5" customHeight="1">
      <c r="A184" s="30"/>
      <c r="B184" s="31"/>
      <c r="C184" s="6">
        <v>4010</v>
      </c>
      <c r="D184" t="s">
        <v>18</v>
      </c>
      <c r="E184" s="84">
        <v>13440</v>
      </c>
    </row>
    <row r="185" spans="1:5" ht="13.5" customHeight="1">
      <c r="A185" s="30"/>
      <c r="B185" s="31"/>
      <c r="C185" s="6">
        <v>4110</v>
      </c>
      <c r="D185" t="s">
        <v>20</v>
      </c>
      <c r="E185" s="84">
        <v>2310</v>
      </c>
    </row>
    <row r="186" spans="1:5" ht="13.5" customHeight="1">
      <c r="A186" s="30"/>
      <c r="B186" s="31"/>
      <c r="C186" s="6">
        <v>4120</v>
      </c>
      <c r="D186" t="s">
        <v>394</v>
      </c>
      <c r="E186" s="84">
        <v>330</v>
      </c>
    </row>
    <row r="187" spans="1:5" ht="13.5" customHeight="1">
      <c r="A187" s="30"/>
      <c r="B187" s="31"/>
      <c r="C187" s="6">
        <v>4300</v>
      </c>
      <c r="D187" t="s">
        <v>24</v>
      </c>
      <c r="E187" s="84">
        <v>80200</v>
      </c>
    </row>
    <row r="188" spans="1:5" ht="13.5" customHeight="1">
      <c r="A188" s="30"/>
      <c r="B188" s="31"/>
      <c r="C188" s="6">
        <v>4710</v>
      </c>
      <c r="D188" t="s">
        <v>382</v>
      </c>
      <c r="E188" s="84">
        <v>20</v>
      </c>
    </row>
    <row r="189" spans="1:2" ht="13.5" customHeight="1">
      <c r="A189" s="30"/>
      <c r="B189" s="31"/>
    </row>
    <row r="190" spans="1:2" ht="13.5" customHeight="1">
      <c r="A190" s="56"/>
      <c r="B190" s="19"/>
    </row>
    <row r="191" spans="1:2" ht="13.5" customHeight="1">
      <c r="A191" s="31"/>
      <c r="B191" s="31"/>
    </row>
    <row r="192" spans="1:2" ht="13.5" customHeight="1">
      <c r="A192" s="31"/>
      <c r="B192" s="31"/>
    </row>
    <row r="193" spans="1:2" ht="13.5" customHeight="1">
      <c r="A193" s="31"/>
      <c r="B193" s="31"/>
    </row>
    <row r="194" spans="1:5" ht="13.5" customHeight="1">
      <c r="A194" s="22"/>
      <c r="B194" s="31"/>
      <c r="D194" s="16" t="s">
        <v>7</v>
      </c>
      <c r="E194" s="93" t="s">
        <v>214</v>
      </c>
    </row>
    <row r="195" spans="1:5" ht="12.75">
      <c r="A195" s="22"/>
      <c r="B195" s="31"/>
      <c r="C195" s="3"/>
      <c r="D195" s="3" t="s">
        <v>136</v>
      </c>
      <c r="E195" s="70" t="s">
        <v>504</v>
      </c>
    </row>
    <row r="196" spans="1:5" ht="12.75">
      <c r="A196" s="22"/>
      <c r="B196" s="31"/>
      <c r="C196" s="3"/>
      <c r="D196" s="3"/>
      <c r="E196" s="70" t="s">
        <v>135</v>
      </c>
    </row>
    <row r="197" spans="1:5" s="53" customFormat="1" ht="12.75">
      <c r="A197" s="22"/>
      <c r="B197" s="31"/>
      <c r="C197" s="3"/>
      <c r="D197" s="3"/>
      <c r="E197" s="71" t="s">
        <v>505</v>
      </c>
    </row>
    <row r="198" spans="1:5" ht="12.75">
      <c r="A198" s="28" t="s">
        <v>8</v>
      </c>
      <c r="B198" s="29" t="s">
        <v>9</v>
      </c>
      <c r="C198" s="1"/>
      <c r="D198" s="1" t="s">
        <v>10</v>
      </c>
      <c r="E198" s="85" t="s">
        <v>476</v>
      </c>
    </row>
    <row r="199" spans="1:5" ht="12.75">
      <c r="A199" s="30" t="s">
        <v>128</v>
      </c>
      <c r="B199" s="30"/>
      <c r="C199" s="13"/>
      <c r="D199" s="24" t="s">
        <v>3</v>
      </c>
      <c r="E199" s="94">
        <f>E206+E229+E219+E200+E203+E214+E217+E224</f>
        <v>6683452</v>
      </c>
    </row>
    <row r="200" spans="1:5" s="67" customFormat="1" ht="12.75">
      <c r="A200" s="100"/>
      <c r="B200" s="50" t="s">
        <v>355</v>
      </c>
      <c r="C200" s="51"/>
      <c r="D200" s="61" t="s">
        <v>2</v>
      </c>
      <c r="E200" s="90">
        <f>SUM(E201:E201)</f>
        <v>116208</v>
      </c>
    </row>
    <row r="201" spans="1:5" ht="12.75">
      <c r="A201" s="30"/>
      <c r="B201" s="30"/>
      <c r="C201" s="57">
        <v>2540</v>
      </c>
      <c r="D201" s="60" t="s">
        <v>237</v>
      </c>
      <c r="E201" s="95">
        <v>116208</v>
      </c>
    </row>
    <row r="202" spans="1:5" ht="12.75">
      <c r="A202" s="30"/>
      <c r="B202" s="30"/>
      <c r="C202" s="57"/>
      <c r="D202" s="60" t="s">
        <v>238</v>
      </c>
      <c r="E202" s="94"/>
    </row>
    <row r="203" spans="1:5" ht="12.75">
      <c r="A203" s="30"/>
      <c r="B203" s="50" t="s">
        <v>390</v>
      </c>
      <c r="C203" s="51"/>
      <c r="D203" s="61" t="s">
        <v>391</v>
      </c>
      <c r="E203" s="90">
        <f>E204</f>
        <v>30748</v>
      </c>
    </row>
    <row r="204" spans="1:5" ht="12.75">
      <c r="A204" s="30"/>
      <c r="B204" s="30"/>
      <c r="C204" s="8">
        <v>4330</v>
      </c>
      <c r="D204" s="2" t="s">
        <v>184</v>
      </c>
      <c r="E204" s="95">
        <v>30748</v>
      </c>
    </row>
    <row r="205" spans="1:5" ht="12.75">
      <c r="A205" s="30"/>
      <c r="B205" s="30"/>
      <c r="D205" t="s">
        <v>185</v>
      </c>
      <c r="E205" s="94"/>
    </row>
    <row r="206" spans="1:5" ht="12.75">
      <c r="A206" s="56"/>
      <c r="B206" s="50" t="s">
        <v>276</v>
      </c>
      <c r="C206" s="51"/>
      <c r="D206" s="61" t="s">
        <v>273</v>
      </c>
      <c r="E206" s="90">
        <f>SUM(E207:E212)</f>
        <v>4535587</v>
      </c>
    </row>
    <row r="207" spans="1:5" ht="12.75">
      <c r="A207" s="56"/>
      <c r="B207" s="56"/>
      <c r="C207" s="57">
        <v>2310</v>
      </c>
      <c r="D207" s="15" t="s">
        <v>376</v>
      </c>
      <c r="E207" s="92">
        <v>8319</v>
      </c>
    </row>
    <row r="208" spans="1:5" ht="12.75">
      <c r="A208" s="56"/>
      <c r="B208" s="56"/>
      <c r="C208" s="57"/>
      <c r="D208" s="15" t="s">
        <v>290</v>
      </c>
      <c r="E208" s="92"/>
    </row>
    <row r="209" spans="1:5" ht="12.75">
      <c r="A209" s="56"/>
      <c r="B209" s="56"/>
      <c r="C209" s="57"/>
      <c r="D209" s="15" t="s">
        <v>291</v>
      </c>
      <c r="E209" s="92"/>
    </row>
    <row r="210" spans="1:5" ht="12.75">
      <c r="A210" s="30"/>
      <c r="B210" s="30"/>
      <c r="C210" s="57">
        <v>2540</v>
      </c>
      <c r="D210" s="60" t="s">
        <v>237</v>
      </c>
      <c r="E210" s="92">
        <v>4480000</v>
      </c>
    </row>
    <row r="211" spans="1:5" ht="12.75">
      <c r="A211" s="30"/>
      <c r="B211" s="30"/>
      <c r="C211" s="57"/>
      <c r="D211" s="60" t="s">
        <v>238</v>
      </c>
      <c r="E211" s="94"/>
    </row>
    <row r="212" spans="1:5" ht="12.75">
      <c r="A212" s="30"/>
      <c r="B212" s="30"/>
      <c r="C212" s="8">
        <v>4330</v>
      </c>
      <c r="D212" s="2" t="s">
        <v>184</v>
      </c>
      <c r="E212" s="95">
        <v>47268</v>
      </c>
    </row>
    <row r="213" spans="1:5" s="2" customFormat="1" ht="12.75">
      <c r="A213" s="30"/>
      <c r="B213" s="30"/>
      <c r="C213" s="6"/>
      <c r="D213" t="s">
        <v>185</v>
      </c>
      <c r="E213" s="94"/>
    </row>
    <row r="214" spans="1:5" s="2" customFormat="1" ht="12.75">
      <c r="A214" s="30"/>
      <c r="B214" s="50" t="s">
        <v>276</v>
      </c>
      <c r="C214" s="51"/>
      <c r="D214" s="61" t="s">
        <v>457</v>
      </c>
      <c r="E214" s="94">
        <f>E215</f>
        <v>20000</v>
      </c>
    </row>
    <row r="215" spans="1:5" s="2" customFormat="1" ht="12.75">
      <c r="A215" s="30"/>
      <c r="B215" s="30"/>
      <c r="C215" s="6">
        <v>2580</v>
      </c>
      <c r="D215" t="s">
        <v>458</v>
      </c>
      <c r="E215" s="95">
        <v>20000</v>
      </c>
    </row>
    <row r="216" spans="1:5" s="2" customFormat="1" ht="12.75">
      <c r="A216" s="30"/>
      <c r="B216" s="30"/>
      <c r="C216" s="6"/>
      <c r="D216" t="s">
        <v>459</v>
      </c>
      <c r="E216" s="94"/>
    </row>
    <row r="217" spans="1:5" s="2" customFormat="1" ht="12.75">
      <c r="A217" s="30"/>
      <c r="B217" s="30" t="s">
        <v>460</v>
      </c>
      <c r="C217" s="6"/>
      <c r="D217" s="110" t="s">
        <v>461</v>
      </c>
      <c r="E217" s="94">
        <f>E218</f>
        <v>47000</v>
      </c>
    </row>
    <row r="218" spans="1:5" s="2" customFormat="1" ht="12.75">
      <c r="A218" s="30"/>
      <c r="B218" s="30"/>
      <c r="C218" s="8">
        <v>4330</v>
      </c>
      <c r="D218" s="2" t="s">
        <v>184</v>
      </c>
      <c r="E218" s="95">
        <v>47000</v>
      </c>
    </row>
    <row r="219" spans="1:5" ht="12.75">
      <c r="A219" s="56"/>
      <c r="B219" s="50" t="s">
        <v>320</v>
      </c>
      <c r="C219" s="51"/>
      <c r="D219" s="61" t="s">
        <v>321</v>
      </c>
      <c r="E219" s="90">
        <f>E223</f>
        <v>1850000</v>
      </c>
    </row>
    <row r="220" spans="1:5" ht="12.75">
      <c r="A220" s="56"/>
      <c r="B220" s="56"/>
      <c r="C220" s="57"/>
      <c r="D220" s="15" t="s">
        <v>322</v>
      </c>
      <c r="E220" s="92"/>
    </row>
    <row r="221" spans="1:5" ht="12.75">
      <c r="A221" s="56"/>
      <c r="B221" s="56"/>
      <c r="C221" s="57"/>
      <c r="D221" s="15" t="s">
        <v>323</v>
      </c>
      <c r="E221" s="92"/>
    </row>
    <row r="222" spans="1:5" ht="12.75">
      <c r="A222" s="56"/>
      <c r="B222" s="56"/>
      <c r="C222" s="57"/>
      <c r="D222" s="15" t="s">
        <v>324</v>
      </c>
      <c r="E222" s="92"/>
    </row>
    <row r="223" spans="1:5" ht="12.75">
      <c r="A223" s="56"/>
      <c r="B223" s="56"/>
      <c r="C223" s="57">
        <v>2540</v>
      </c>
      <c r="D223" s="60" t="s">
        <v>237</v>
      </c>
      <c r="E223" s="92">
        <v>1850000</v>
      </c>
    </row>
    <row r="224" spans="1:5" ht="12.75">
      <c r="A224" s="56"/>
      <c r="B224" s="50" t="s">
        <v>462</v>
      </c>
      <c r="C224" s="57"/>
      <c r="D224" s="61" t="s">
        <v>463</v>
      </c>
      <c r="E224" s="90">
        <f>E227</f>
        <v>68109</v>
      </c>
    </row>
    <row r="225" spans="1:5" ht="12.75">
      <c r="A225" s="56"/>
      <c r="B225" s="56"/>
      <c r="C225" s="57"/>
      <c r="D225" s="61" t="s">
        <v>464</v>
      </c>
      <c r="E225" s="92"/>
    </row>
    <row r="226" spans="1:5" ht="12.75">
      <c r="A226" s="56"/>
      <c r="B226" s="56"/>
      <c r="C226" s="57"/>
      <c r="D226" s="61" t="s">
        <v>465</v>
      </c>
      <c r="E226" s="92"/>
    </row>
    <row r="227" spans="1:5" ht="12.75">
      <c r="A227" s="56"/>
      <c r="B227" s="56"/>
      <c r="C227" s="57">
        <v>2540</v>
      </c>
      <c r="D227" s="60" t="s">
        <v>237</v>
      </c>
      <c r="E227" s="92">
        <v>68109</v>
      </c>
    </row>
    <row r="228" spans="1:5" ht="12.75">
      <c r="A228" s="56"/>
      <c r="B228" s="56"/>
      <c r="C228" s="57"/>
      <c r="D228" s="60"/>
      <c r="E228" s="92"/>
    </row>
    <row r="229" spans="1:5" ht="12.75">
      <c r="A229" s="31"/>
      <c r="B229" s="50" t="s">
        <v>168</v>
      </c>
      <c r="C229" s="51"/>
      <c r="D229" s="61" t="s">
        <v>1</v>
      </c>
      <c r="E229" s="90">
        <f>SUM(E230:E241)</f>
        <v>15800</v>
      </c>
    </row>
    <row r="230" spans="1:5" ht="12.75">
      <c r="A230" s="31"/>
      <c r="B230" s="31"/>
      <c r="C230" s="6">
        <v>2360</v>
      </c>
      <c r="D230" t="s">
        <v>280</v>
      </c>
      <c r="E230" s="91">
        <v>5000</v>
      </c>
    </row>
    <row r="231" spans="1:5" ht="12.75">
      <c r="A231" s="31"/>
      <c r="B231" s="31"/>
      <c r="D231" t="s">
        <v>281</v>
      </c>
      <c r="E231" s="91"/>
    </row>
    <row r="232" spans="1:5" ht="12.75">
      <c r="A232" s="31"/>
      <c r="B232" s="31"/>
      <c r="D232" t="s">
        <v>282</v>
      </c>
      <c r="E232" s="91"/>
    </row>
    <row r="233" spans="1:5" ht="12.75">
      <c r="A233" s="31"/>
      <c r="B233" s="31"/>
      <c r="D233" t="s">
        <v>283</v>
      </c>
      <c r="E233" s="91"/>
    </row>
    <row r="234" spans="1:5" ht="12.75">
      <c r="A234" s="31"/>
      <c r="B234" s="31"/>
      <c r="D234" t="s">
        <v>284</v>
      </c>
      <c r="E234" s="91"/>
    </row>
    <row r="235" spans="1:5" ht="12.75">
      <c r="A235" s="31"/>
      <c r="B235" s="31"/>
      <c r="C235" s="6">
        <v>4110</v>
      </c>
      <c r="D235" t="s">
        <v>20</v>
      </c>
      <c r="E235" s="91">
        <v>300</v>
      </c>
    </row>
    <row r="236" spans="1:5" ht="12.75">
      <c r="A236" s="31"/>
      <c r="B236" s="31"/>
      <c r="C236" s="6">
        <v>4170</v>
      </c>
      <c r="D236" t="s">
        <v>187</v>
      </c>
      <c r="E236" s="91">
        <v>4000</v>
      </c>
    </row>
    <row r="237" spans="1:5" ht="12.75">
      <c r="A237" s="31"/>
      <c r="B237" s="31"/>
      <c r="C237" s="6">
        <v>4190</v>
      </c>
      <c r="D237" t="s">
        <v>331</v>
      </c>
      <c r="E237" s="91">
        <v>2000</v>
      </c>
    </row>
    <row r="238" spans="1:5" ht="12.75">
      <c r="A238" s="31"/>
      <c r="B238" s="31"/>
      <c r="C238" s="6">
        <v>4210</v>
      </c>
      <c r="D238" s="2" t="s">
        <v>21</v>
      </c>
      <c r="E238" s="91">
        <v>2500</v>
      </c>
    </row>
    <row r="239" spans="1:5" ht="12.75">
      <c r="A239" s="31"/>
      <c r="B239" s="31"/>
      <c r="C239" s="6">
        <v>4220</v>
      </c>
      <c r="D239" t="s">
        <v>28</v>
      </c>
      <c r="E239" s="91">
        <v>1000</v>
      </c>
    </row>
    <row r="240" spans="1:5" ht="13.5" customHeight="1">
      <c r="A240" s="31"/>
      <c r="B240" s="31"/>
      <c r="C240" s="3">
        <v>4300</v>
      </c>
      <c r="D240" s="14" t="s">
        <v>24</v>
      </c>
      <c r="E240" s="91">
        <v>500</v>
      </c>
    </row>
    <row r="241" spans="1:5" ht="12.75">
      <c r="A241" s="31"/>
      <c r="B241" s="31"/>
      <c r="C241" s="3">
        <v>4610</v>
      </c>
      <c r="D241" s="15" t="s">
        <v>226</v>
      </c>
      <c r="E241" s="91">
        <v>500</v>
      </c>
    </row>
    <row r="242" spans="1:5" ht="12.75">
      <c r="A242" s="31"/>
      <c r="B242" s="31"/>
      <c r="C242" s="3"/>
      <c r="D242" s="15"/>
      <c r="E242" s="91"/>
    </row>
    <row r="243" spans="1:5" ht="12.75">
      <c r="A243" s="30" t="s">
        <v>113</v>
      </c>
      <c r="B243" s="30"/>
      <c r="C243" s="7"/>
      <c r="D243" s="5" t="s">
        <v>4</v>
      </c>
      <c r="E243" s="86">
        <f>E252+E264+E244</f>
        <v>383099</v>
      </c>
    </row>
    <row r="244" spans="1:5" ht="12.75">
      <c r="A244" s="40"/>
      <c r="B244" s="50" t="s">
        <v>199</v>
      </c>
      <c r="C244" s="54"/>
      <c r="D244" s="53" t="s">
        <v>200</v>
      </c>
      <c r="E244" s="88">
        <f>SUM(E245:E251)</f>
        <v>23000</v>
      </c>
    </row>
    <row r="245" spans="1:5" ht="12.75">
      <c r="A245" s="40"/>
      <c r="B245" s="40"/>
      <c r="C245" s="6">
        <v>2360</v>
      </c>
      <c r="D245" t="s">
        <v>280</v>
      </c>
      <c r="E245" s="87">
        <v>15000</v>
      </c>
    </row>
    <row r="246" spans="1:5" ht="12.75">
      <c r="A246" s="40"/>
      <c r="B246" s="40"/>
      <c r="D246" t="s">
        <v>281</v>
      </c>
      <c r="E246" s="87"/>
    </row>
    <row r="247" spans="1:5" ht="12.75">
      <c r="A247" s="40"/>
      <c r="B247" s="40"/>
      <c r="D247" t="s">
        <v>282</v>
      </c>
      <c r="E247" s="87"/>
    </row>
    <row r="248" spans="1:5" ht="12.75">
      <c r="A248" s="40"/>
      <c r="B248" s="40"/>
      <c r="D248" t="s">
        <v>283</v>
      </c>
      <c r="E248" s="87"/>
    </row>
    <row r="249" spans="1:5" ht="12.75">
      <c r="A249" s="40"/>
      <c r="B249" s="40"/>
      <c r="D249" t="s">
        <v>284</v>
      </c>
      <c r="E249" s="87"/>
    </row>
    <row r="250" spans="1:5" ht="12.75">
      <c r="A250" s="40"/>
      <c r="B250" s="40"/>
      <c r="C250" s="6">
        <v>4210</v>
      </c>
      <c r="D250" s="2" t="s">
        <v>21</v>
      </c>
      <c r="E250" s="87">
        <v>6000</v>
      </c>
    </row>
    <row r="251" spans="1:5" ht="12.75">
      <c r="A251" s="40"/>
      <c r="B251" s="40"/>
      <c r="C251" s="3">
        <v>4300</v>
      </c>
      <c r="D251" s="14" t="s">
        <v>24</v>
      </c>
      <c r="E251" s="87">
        <v>2000</v>
      </c>
    </row>
    <row r="252" spans="1:5" ht="12.75">
      <c r="A252" s="31"/>
      <c r="B252" s="50" t="s">
        <v>105</v>
      </c>
      <c r="C252" s="54"/>
      <c r="D252" s="53" t="s">
        <v>5</v>
      </c>
      <c r="E252" s="88">
        <f>SUM(E253:E263)</f>
        <v>334899</v>
      </c>
    </row>
    <row r="253" spans="1:5" ht="12.75">
      <c r="A253" s="31"/>
      <c r="B253" s="31"/>
      <c r="C253" s="6">
        <v>2360</v>
      </c>
      <c r="D253" t="s">
        <v>280</v>
      </c>
      <c r="E253" s="84">
        <v>200000</v>
      </c>
    </row>
    <row r="254" spans="1:4" ht="12.75">
      <c r="A254" s="31"/>
      <c r="B254" s="31"/>
      <c r="D254" t="s">
        <v>281</v>
      </c>
    </row>
    <row r="255" spans="1:4" ht="12.75">
      <c r="A255" s="31"/>
      <c r="B255" s="31"/>
      <c r="D255" t="s">
        <v>282</v>
      </c>
    </row>
    <row r="256" spans="1:4" ht="12.75">
      <c r="A256" s="31"/>
      <c r="B256" s="31"/>
      <c r="D256" t="s">
        <v>283</v>
      </c>
    </row>
    <row r="257" spans="1:4" ht="12.75">
      <c r="A257" s="31"/>
      <c r="B257" s="31"/>
      <c r="D257" t="s">
        <v>284</v>
      </c>
    </row>
    <row r="258" spans="1:5" ht="12.75">
      <c r="A258" s="31"/>
      <c r="B258" s="31"/>
      <c r="C258" s="6">
        <v>4170</v>
      </c>
      <c r="D258" t="s">
        <v>187</v>
      </c>
      <c r="E258" s="84">
        <v>50000</v>
      </c>
    </row>
    <row r="259" spans="1:5" ht="12.75">
      <c r="A259" s="31"/>
      <c r="B259" s="31"/>
      <c r="C259" s="6">
        <v>4190</v>
      </c>
      <c r="D259" t="s">
        <v>331</v>
      </c>
      <c r="E259" s="84">
        <v>8000</v>
      </c>
    </row>
    <row r="260" spans="1:5" ht="12.75">
      <c r="A260" s="31"/>
      <c r="B260" s="31"/>
      <c r="C260" s="6">
        <v>4210</v>
      </c>
      <c r="D260" s="2" t="s">
        <v>21</v>
      </c>
      <c r="E260" s="84">
        <v>8000</v>
      </c>
    </row>
    <row r="261" spans="1:5" ht="12.75">
      <c r="A261" s="31"/>
      <c r="B261" s="31"/>
      <c r="C261" s="6">
        <v>4220</v>
      </c>
      <c r="D261" t="s">
        <v>28</v>
      </c>
      <c r="E261" s="84">
        <v>10000</v>
      </c>
    </row>
    <row r="262" spans="1:5" ht="12.75">
      <c r="A262" s="31"/>
      <c r="B262" s="31"/>
      <c r="C262" s="3">
        <v>4300</v>
      </c>
      <c r="D262" s="14" t="s">
        <v>24</v>
      </c>
      <c r="E262" s="84">
        <v>52899</v>
      </c>
    </row>
    <row r="263" spans="1:5" ht="12.75">
      <c r="A263" s="31"/>
      <c r="B263" s="31"/>
      <c r="C263" s="3">
        <v>4610</v>
      </c>
      <c r="D263" s="15" t="s">
        <v>226</v>
      </c>
      <c r="E263" s="84">
        <v>6000</v>
      </c>
    </row>
    <row r="264" spans="1:5" ht="12.75">
      <c r="A264" s="31"/>
      <c r="B264" s="50" t="s">
        <v>138</v>
      </c>
      <c r="C264" s="54"/>
      <c r="D264" s="53" t="s">
        <v>1</v>
      </c>
      <c r="E264" s="88">
        <f>SUM(E265:E276)</f>
        <v>25200</v>
      </c>
    </row>
    <row r="265" spans="1:5" ht="12.75">
      <c r="A265" s="31"/>
      <c r="B265" s="31"/>
      <c r="C265" s="6">
        <v>2360</v>
      </c>
      <c r="D265" t="s">
        <v>280</v>
      </c>
      <c r="E265" s="84">
        <v>10000</v>
      </c>
    </row>
    <row r="266" spans="1:4" ht="12.75">
      <c r="A266" s="31"/>
      <c r="B266" s="31"/>
      <c r="D266" t="s">
        <v>281</v>
      </c>
    </row>
    <row r="267" spans="1:4" ht="12.75">
      <c r="A267" s="31"/>
      <c r="B267" s="31"/>
      <c r="D267" t="s">
        <v>282</v>
      </c>
    </row>
    <row r="268" spans="1:4" ht="12.75">
      <c r="A268" s="31"/>
      <c r="B268" s="31"/>
      <c r="D268" t="s">
        <v>283</v>
      </c>
    </row>
    <row r="269" spans="1:4" ht="12.75">
      <c r="A269" s="31"/>
      <c r="B269" s="31"/>
      <c r="D269" t="s">
        <v>284</v>
      </c>
    </row>
    <row r="270" spans="1:5" ht="12.75">
      <c r="A270" s="31"/>
      <c r="B270" s="31"/>
      <c r="C270" s="6">
        <v>2710</v>
      </c>
      <c r="D270" t="s">
        <v>447</v>
      </c>
      <c r="E270" s="84">
        <v>6000</v>
      </c>
    </row>
    <row r="271" spans="1:4" ht="12.75">
      <c r="A271" s="31"/>
      <c r="B271" s="31"/>
      <c r="D271" t="s">
        <v>488</v>
      </c>
    </row>
    <row r="272" spans="1:4" ht="12.75">
      <c r="A272" s="31"/>
      <c r="B272" s="31"/>
      <c r="D272" t="s">
        <v>489</v>
      </c>
    </row>
    <row r="273" spans="1:5" ht="12.75">
      <c r="A273" s="31"/>
      <c r="B273" s="31"/>
      <c r="C273" s="6">
        <v>4210</v>
      </c>
      <c r="D273" s="2" t="s">
        <v>21</v>
      </c>
      <c r="E273" s="84">
        <v>2000</v>
      </c>
    </row>
    <row r="274" spans="1:5" ht="12.75">
      <c r="A274" s="31"/>
      <c r="B274" s="31"/>
      <c r="C274" s="6">
        <v>4220</v>
      </c>
      <c r="D274" t="s">
        <v>28</v>
      </c>
      <c r="E274" s="84">
        <v>2000</v>
      </c>
    </row>
    <row r="275" spans="1:5" ht="12.75">
      <c r="A275" s="31"/>
      <c r="B275" s="31"/>
      <c r="C275" s="3">
        <v>4300</v>
      </c>
      <c r="D275" s="14" t="s">
        <v>24</v>
      </c>
      <c r="E275" s="84">
        <v>5000</v>
      </c>
    </row>
    <row r="276" spans="1:5" ht="12.75">
      <c r="A276" s="31"/>
      <c r="B276" s="31"/>
      <c r="C276" s="3">
        <v>4430</v>
      </c>
      <c r="D276" s="45" t="s">
        <v>171</v>
      </c>
      <c r="E276" s="84">
        <v>200</v>
      </c>
    </row>
    <row r="277" spans="1:4" ht="12.75">
      <c r="A277" s="31"/>
      <c r="B277" s="31"/>
      <c r="C277" s="3"/>
      <c r="D277" s="45"/>
    </row>
    <row r="278" spans="1:5" ht="12.75">
      <c r="A278" s="30" t="s">
        <v>164</v>
      </c>
      <c r="B278" s="30"/>
      <c r="C278" s="13"/>
      <c r="D278" s="39" t="s">
        <v>162</v>
      </c>
      <c r="E278" s="86">
        <f>E285+E279</f>
        <v>46000</v>
      </c>
    </row>
    <row r="279" spans="1:5" s="67" customFormat="1" ht="12.75">
      <c r="A279" s="100"/>
      <c r="B279" s="50" t="s">
        <v>328</v>
      </c>
      <c r="C279" s="51"/>
      <c r="D279" s="63" t="s">
        <v>329</v>
      </c>
      <c r="E279" s="88">
        <f>E280</f>
        <v>2000</v>
      </c>
    </row>
    <row r="280" spans="1:5" s="67" customFormat="1" ht="12.75">
      <c r="A280" s="100"/>
      <c r="B280" s="100"/>
      <c r="C280" s="6">
        <v>2360</v>
      </c>
      <c r="D280" t="s">
        <v>280</v>
      </c>
      <c r="E280" s="96">
        <v>2000</v>
      </c>
    </row>
    <row r="281" spans="1:5" s="67" customFormat="1" ht="12.75">
      <c r="A281" s="100"/>
      <c r="B281" s="100"/>
      <c r="C281" s="6"/>
      <c r="D281" t="s">
        <v>281</v>
      </c>
      <c r="E281" s="96"/>
    </row>
    <row r="282" spans="1:5" ht="12.75">
      <c r="A282" s="30"/>
      <c r="B282" s="30"/>
      <c r="D282" t="s">
        <v>282</v>
      </c>
      <c r="E282" s="86"/>
    </row>
    <row r="283" spans="1:5" ht="12.75">
      <c r="A283" s="30"/>
      <c r="B283" s="30"/>
      <c r="D283" t="s">
        <v>283</v>
      </c>
      <c r="E283" s="86"/>
    </row>
    <row r="284" spans="1:5" ht="12.75">
      <c r="A284" s="30"/>
      <c r="B284" s="30"/>
      <c r="D284" t="s">
        <v>284</v>
      </c>
      <c r="E284" s="86"/>
    </row>
    <row r="285" spans="1:5" ht="12.75">
      <c r="A285" s="31"/>
      <c r="B285" s="50" t="s">
        <v>201</v>
      </c>
      <c r="C285" s="51"/>
      <c r="D285" s="52" t="s">
        <v>1</v>
      </c>
      <c r="E285" s="88">
        <f>SUM(E286:E295)</f>
        <v>44000</v>
      </c>
    </row>
    <row r="286" spans="1:5" ht="12.75">
      <c r="A286" s="31"/>
      <c r="B286" s="31"/>
      <c r="C286" s="6">
        <v>2360</v>
      </c>
      <c r="D286" t="s">
        <v>280</v>
      </c>
      <c r="E286" s="84">
        <v>30000</v>
      </c>
    </row>
    <row r="287" spans="1:4" ht="12.75">
      <c r="A287" s="31"/>
      <c r="B287" s="31"/>
      <c r="D287" t="s">
        <v>281</v>
      </c>
    </row>
    <row r="288" spans="1:4" ht="12.75">
      <c r="A288" s="31"/>
      <c r="B288" s="31"/>
      <c r="D288" t="s">
        <v>282</v>
      </c>
    </row>
    <row r="289" spans="1:4" ht="12.75">
      <c r="A289" s="31"/>
      <c r="B289" s="31"/>
      <c r="D289" t="s">
        <v>283</v>
      </c>
    </row>
    <row r="290" spans="1:4" ht="12.75">
      <c r="A290" s="31"/>
      <c r="B290" s="31"/>
      <c r="D290" t="s">
        <v>284</v>
      </c>
    </row>
    <row r="291" spans="1:5" ht="12.75">
      <c r="A291" s="31"/>
      <c r="B291" s="31"/>
      <c r="C291" s="6">
        <v>4170</v>
      </c>
      <c r="D291" t="s">
        <v>187</v>
      </c>
      <c r="E291" s="84">
        <v>1000</v>
      </c>
    </row>
    <row r="292" spans="1:5" ht="12.75">
      <c r="A292" s="31"/>
      <c r="B292" s="31"/>
      <c r="C292" s="6">
        <v>4190</v>
      </c>
      <c r="D292" t="s">
        <v>331</v>
      </c>
      <c r="E292" s="84">
        <v>2000</v>
      </c>
    </row>
    <row r="293" spans="1:5" ht="12.75">
      <c r="A293" s="31"/>
      <c r="B293" s="31"/>
      <c r="C293" s="6">
        <v>4210</v>
      </c>
      <c r="D293" s="2" t="s">
        <v>21</v>
      </c>
      <c r="E293" s="84">
        <v>3000</v>
      </c>
    </row>
    <row r="294" spans="1:5" ht="12.75">
      <c r="A294" s="31"/>
      <c r="B294" s="31"/>
      <c r="C294" s="6">
        <v>4220</v>
      </c>
      <c r="D294" s="2" t="s">
        <v>28</v>
      </c>
      <c r="E294" s="84">
        <v>1000</v>
      </c>
    </row>
    <row r="295" spans="1:5" ht="12.75">
      <c r="A295" s="31"/>
      <c r="B295" s="31"/>
      <c r="C295" s="3">
        <v>4300</v>
      </c>
      <c r="D295" s="14" t="s">
        <v>24</v>
      </c>
      <c r="E295" s="84">
        <v>7000</v>
      </c>
    </row>
    <row r="296" spans="1:4" ht="12.75">
      <c r="A296" s="31"/>
      <c r="B296" s="31"/>
      <c r="C296" s="3"/>
      <c r="D296" s="45"/>
    </row>
    <row r="297" spans="1:5" ht="12.75">
      <c r="A297" s="50" t="s">
        <v>337</v>
      </c>
      <c r="B297" s="50"/>
      <c r="C297" s="54"/>
      <c r="D297" s="53" t="s">
        <v>338</v>
      </c>
      <c r="E297" s="88">
        <f>E304+E298+E300</f>
        <v>271765</v>
      </c>
    </row>
    <row r="298" spans="1:5" ht="12.75">
      <c r="A298" s="50"/>
      <c r="B298" s="50" t="s">
        <v>344</v>
      </c>
      <c r="C298" s="54"/>
      <c r="D298" s="53" t="s">
        <v>345</v>
      </c>
      <c r="E298" s="88">
        <f>E299</f>
        <v>500</v>
      </c>
    </row>
    <row r="299" spans="1:5" ht="12.75">
      <c r="A299" s="50"/>
      <c r="B299" s="50"/>
      <c r="C299" s="3">
        <v>4300</v>
      </c>
      <c r="D299" s="14" t="s">
        <v>24</v>
      </c>
      <c r="E299" s="96">
        <v>500</v>
      </c>
    </row>
    <row r="300" spans="1:5" ht="12.75">
      <c r="A300" s="50"/>
      <c r="B300" s="50" t="s">
        <v>344</v>
      </c>
      <c r="C300" s="54"/>
      <c r="D300" s="53" t="s">
        <v>503</v>
      </c>
      <c r="E300" s="88">
        <f>SUM(E301:E303)</f>
        <v>1265</v>
      </c>
    </row>
    <row r="301" spans="1:5" ht="12.75">
      <c r="A301" s="50"/>
      <c r="B301" s="50"/>
      <c r="C301" s="6">
        <v>4010</v>
      </c>
      <c r="D301" t="s">
        <v>18</v>
      </c>
      <c r="E301" s="96">
        <v>1055</v>
      </c>
    </row>
    <row r="302" spans="1:5" ht="12.75">
      <c r="A302" s="50"/>
      <c r="B302" s="50"/>
      <c r="C302" s="6">
        <v>4110</v>
      </c>
      <c r="D302" t="s">
        <v>20</v>
      </c>
      <c r="E302" s="96">
        <v>183</v>
      </c>
    </row>
    <row r="303" spans="1:5" ht="12.75">
      <c r="A303" s="50"/>
      <c r="B303" s="50"/>
      <c r="C303" s="6">
        <v>4120</v>
      </c>
      <c r="D303" t="s">
        <v>394</v>
      </c>
      <c r="E303" s="96">
        <v>27</v>
      </c>
    </row>
    <row r="304" spans="1:5" ht="12.75">
      <c r="A304" s="31"/>
      <c r="B304" s="50" t="s">
        <v>392</v>
      </c>
      <c r="C304" s="54"/>
      <c r="D304" s="53" t="s">
        <v>393</v>
      </c>
      <c r="E304" s="88">
        <f>SUM(E305:E308)</f>
        <v>270000</v>
      </c>
    </row>
    <row r="305" spans="1:5" ht="12.75">
      <c r="A305" s="31"/>
      <c r="B305" s="31"/>
      <c r="C305" s="6">
        <v>2830</v>
      </c>
      <c r="D305" t="s">
        <v>127</v>
      </c>
      <c r="E305" s="84">
        <v>270000</v>
      </c>
    </row>
    <row r="306" spans="1:4" ht="12.75">
      <c r="A306" s="31"/>
      <c r="B306" s="31"/>
      <c r="D306" t="s">
        <v>134</v>
      </c>
    </row>
    <row r="307" spans="1:4" ht="12.75">
      <c r="A307" s="31"/>
      <c r="B307" s="31"/>
      <c r="D307" t="s">
        <v>216</v>
      </c>
    </row>
    <row r="308" spans="1:4" ht="12.75">
      <c r="A308" s="31"/>
      <c r="B308" s="31"/>
      <c r="D308" t="s">
        <v>215</v>
      </c>
    </row>
    <row r="309" spans="1:2" ht="12.75">
      <c r="A309" s="31"/>
      <c r="B309" s="31"/>
    </row>
    <row r="310" spans="1:5" ht="12.75">
      <c r="A310" s="7">
        <v>854</v>
      </c>
      <c r="B310" s="7"/>
      <c r="C310" s="7"/>
      <c r="D310" s="5" t="s">
        <v>27</v>
      </c>
      <c r="E310" s="86">
        <f>E311+E313</f>
        <v>295000</v>
      </c>
    </row>
    <row r="311" spans="1:5" ht="12.75">
      <c r="A311" s="7"/>
      <c r="B311" s="50" t="s">
        <v>339</v>
      </c>
      <c r="C311" s="51"/>
      <c r="D311" s="52" t="s">
        <v>487</v>
      </c>
      <c r="E311" s="88">
        <f>E312</f>
        <v>200000</v>
      </c>
    </row>
    <row r="312" spans="1:5" ht="12.75">
      <c r="A312" s="7"/>
      <c r="B312" s="31"/>
      <c r="C312" s="57">
        <v>2540</v>
      </c>
      <c r="D312" s="60" t="s">
        <v>237</v>
      </c>
      <c r="E312" s="84">
        <v>200000</v>
      </c>
    </row>
    <row r="313" spans="1:5" ht="12.75">
      <c r="A313" s="7"/>
      <c r="B313" s="50" t="s">
        <v>400</v>
      </c>
      <c r="C313" s="51"/>
      <c r="D313" s="61" t="s">
        <v>401</v>
      </c>
      <c r="E313" s="88">
        <f>E315</f>
        <v>95000</v>
      </c>
    </row>
    <row r="314" spans="1:4" ht="12.75">
      <c r="A314" s="7"/>
      <c r="B314" s="31"/>
      <c r="C314" s="57"/>
      <c r="D314" s="61" t="s">
        <v>402</v>
      </c>
    </row>
    <row r="315" spans="1:5" ht="12.75">
      <c r="A315" s="7"/>
      <c r="B315" s="31"/>
      <c r="C315" s="6">
        <v>3240</v>
      </c>
      <c r="D315" t="s">
        <v>186</v>
      </c>
      <c r="E315" s="84">
        <v>95000</v>
      </c>
    </row>
    <row r="316" spans="1:2" ht="12.75">
      <c r="A316" s="7"/>
      <c r="B316" s="31"/>
    </row>
    <row r="317" spans="1:5" ht="12.75">
      <c r="A317" s="23" t="s">
        <v>41</v>
      </c>
      <c r="B317" s="30"/>
      <c r="C317" s="13"/>
      <c r="D317" s="39" t="s">
        <v>32</v>
      </c>
      <c r="E317" s="86">
        <f>E318+E334+E337+E340</f>
        <v>3239400</v>
      </c>
    </row>
    <row r="318" spans="1:5" ht="12.75">
      <c r="A318" s="22"/>
      <c r="B318" s="50" t="s">
        <v>189</v>
      </c>
      <c r="C318" s="51"/>
      <c r="D318" s="63" t="s">
        <v>190</v>
      </c>
      <c r="E318" s="88">
        <f>SUM(E319:E333)</f>
        <v>193400</v>
      </c>
    </row>
    <row r="319" spans="1:5" ht="12.75">
      <c r="A319" s="22"/>
      <c r="B319" s="31"/>
      <c r="C319" s="6">
        <v>2360</v>
      </c>
      <c r="D319" t="s">
        <v>280</v>
      </c>
      <c r="E319" s="84">
        <v>30000</v>
      </c>
    </row>
    <row r="320" spans="1:4" ht="12.75">
      <c r="A320" s="22"/>
      <c r="B320" s="31"/>
      <c r="D320" t="s">
        <v>281</v>
      </c>
    </row>
    <row r="321" spans="1:4" ht="12.75">
      <c r="A321" s="22"/>
      <c r="B321" s="31"/>
      <c r="D321" t="s">
        <v>282</v>
      </c>
    </row>
    <row r="322" spans="1:4" ht="12.75">
      <c r="A322" s="22"/>
      <c r="B322" s="31"/>
      <c r="D322" t="s">
        <v>283</v>
      </c>
    </row>
    <row r="323" spans="1:4" ht="12.75">
      <c r="A323" s="22"/>
      <c r="B323" s="31"/>
      <c r="D323" t="s">
        <v>284</v>
      </c>
    </row>
    <row r="324" spans="1:5" ht="12.75">
      <c r="A324" s="22"/>
      <c r="B324" s="31"/>
      <c r="C324" s="6">
        <v>3040</v>
      </c>
      <c r="D324" s="2" t="s">
        <v>233</v>
      </c>
      <c r="E324" s="84">
        <v>2500</v>
      </c>
    </row>
    <row r="325" spans="1:4" ht="12.75">
      <c r="A325" s="22"/>
      <c r="B325" s="31"/>
      <c r="D325" s="2" t="s">
        <v>223</v>
      </c>
    </row>
    <row r="326" spans="1:5" ht="12.75">
      <c r="A326" s="22"/>
      <c r="B326" s="31"/>
      <c r="C326" s="6">
        <v>4110</v>
      </c>
      <c r="D326" t="s">
        <v>20</v>
      </c>
      <c r="E326" s="84">
        <v>1000</v>
      </c>
    </row>
    <row r="327" spans="1:5" ht="12.75">
      <c r="A327" s="22"/>
      <c r="B327" s="31"/>
      <c r="C327" s="6">
        <v>4120</v>
      </c>
      <c r="D327" t="s">
        <v>394</v>
      </c>
      <c r="E327" s="84">
        <v>200</v>
      </c>
    </row>
    <row r="328" spans="1:5" ht="12.75">
      <c r="A328" s="22"/>
      <c r="B328" s="31"/>
      <c r="C328" s="6">
        <v>4170</v>
      </c>
      <c r="D328" t="s">
        <v>187</v>
      </c>
      <c r="E328" s="84">
        <v>5000</v>
      </c>
    </row>
    <row r="329" spans="1:5" ht="12.75">
      <c r="A329" s="22"/>
      <c r="B329" s="31"/>
      <c r="C329" s="6">
        <v>4190</v>
      </c>
      <c r="D329" t="s">
        <v>331</v>
      </c>
      <c r="E329" s="84">
        <v>5000</v>
      </c>
    </row>
    <row r="330" spans="1:5" ht="12.75">
      <c r="A330" s="22"/>
      <c r="B330" s="31"/>
      <c r="C330" s="6">
        <v>4210</v>
      </c>
      <c r="D330" s="2" t="s">
        <v>21</v>
      </c>
      <c r="E330" s="84">
        <v>4000</v>
      </c>
    </row>
    <row r="331" spans="1:5" ht="12.75">
      <c r="A331" s="22"/>
      <c r="B331" s="31"/>
      <c r="C331" s="6">
        <v>4220</v>
      </c>
      <c r="D331" s="2" t="s">
        <v>28</v>
      </c>
      <c r="E331" s="84">
        <v>2000</v>
      </c>
    </row>
    <row r="332" spans="1:5" ht="12.75">
      <c r="A332" s="22"/>
      <c r="B332" s="31"/>
      <c r="C332" s="3">
        <v>4260</v>
      </c>
      <c r="D332" s="14" t="s">
        <v>22</v>
      </c>
      <c r="E332" s="84">
        <v>700</v>
      </c>
    </row>
    <row r="333" spans="1:5" ht="12.75">
      <c r="A333" s="22"/>
      <c r="B333" s="31"/>
      <c r="C333" s="3">
        <v>4300</v>
      </c>
      <c r="D333" s="14" t="s">
        <v>24</v>
      </c>
      <c r="E333" s="84">
        <v>143000</v>
      </c>
    </row>
    <row r="334" spans="1:5" ht="12.75">
      <c r="A334" s="22"/>
      <c r="B334" s="6">
        <v>92109</v>
      </c>
      <c r="D334" t="s">
        <v>33</v>
      </c>
      <c r="E334" s="82">
        <f>SUM(E335:E336)</f>
        <v>1000000</v>
      </c>
    </row>
    <row r="335" spans="1:5" ht="12.75">
      <c r="A335" s="22"/>
      <c r="B335" s="6"/>
      <c r="C335" s="6">
        <v>2480</v>
      </c>
      <c r="D335" t="s">
        <v>209</v>
      </c>
      <c r="E335" s="70">
        <v>1000000</v>
      </c>
    </row>
    <row r="336" spans="1:5" ht="12.75">
      <c r="A336" s="22"/>
      <c r="B336" s="6"/>
      <c r="D336" t="s">
        <v>183</v>
      </c>
      <c r="E336" s="70"/>
    </row>
    <row r="337" spans="1:5" ht="12.75">
      <c r="A337" s="22"/>
      <c r="B337" s="6">
        <v>92116</v>
      </c>
      <c r="D337" t="s">
        <v>210</v>
      </c>
      <c r="E337" s="82">
        <f>SUM(E338:E339)</f>
        <v>1006000</v>
      </c>
    </row>
    <row r="338" spans="1:5" ht="12.75">
      <c r="A338" s="22"/>
      <c r="B338" s="6"/>
      <c r="C338" s="6">
        <v>2480</v>
      </c>
      <c r="D338" t="s">
        <v>209</v>
      </c>
      <c r="E338" s="70">
        <v>1006000</v>
      </c>
    </row>
    <row r="339" spans="1:5" ht="12.75">
      <c r="A339" s="22"/>
      <c r="B339" s="6"/>
      <c r="D339" t="s">
        <v>183</v>
      </c>
      <c r="E339" s="70"/>
    </row>
    <row r="340" spans="1:5" ht="12.75">
      <c r="A340" s="22"/>
      <c r="B340" s="6">
        <v>92118</v>
      </c>
      <c r="D340" t="s">
        <v>6</v>
      </c>
      <c r="E340" s="82">
        <f>SUM(E341:E342)</f>
        <v>1040000</v>
      </c>
    </row>
    <row r="341" spans="1:5" ht="12.75">
      <c r="A341" s="22"/>
      <c r="B341" s="6"/>
      <c r="C341" s="6">
        <v>2480</v>
      </c>
      <c r="D341" t="s">
        <v>182</v>
      </c>
      <c r="E341" s="70">
        <v>1040000</v>
      </c>
    </row>
    <row r="342" spans="1:5" ht="12.75">
      <c r="A342" s="22"/>
      <c r="B342" s="6"/>
      <c r="D342" t="s">
        <v>183</v>
      </c>
      <c r="E342" s="70"/>
    </row>
    <row r="343" spans="1:4" ht="12.75">
      <c r="A343" s="22"/>
      <c r="B343" s="31"/>
      <c r="C343" s="3"/>
      <c r="D343" s="45"/>
    </row>
    <row r="344" spans="1:5" ht="12.75">
      <c r="A344" s="23" t="s">
        <v>42</v>
      </c>
      <c r="B344" s="30"/>
      <c r="C344" s="13"/>
      <c r="D344" s="39" t="s">
        <v>278</v>
      </c>
      <c r="E344" s="86">
        <f>E345</f>
        <v>161550</v>
      </c>
    </row>
    <row r="345" spans="1:5" ht="12.75">
      <c r="A345" s="22"/>
      <c r="B345" s="50" t="s">
        <v>191</v>
      </c>
      <c r="C345" s="51"/>
      <c r="D345" s="63" t="s">
        <v>279</v>
      </c>
      <c r="E345" s="88">
        <f>SUM(E346:E361)</f>
        <v>161550</v>
      </c>
    </row>
    <row r="346" spans="1:5" ht="12.75">
      <c r="A346" s="22"/>
      <c r="B346" s="31"/>
      <c r="C346" s="6">
        <v>2360</v>
      </c>
      <c r="D346" t="s">
        <v>280</v>
      </c>
      <c r="E346" s="84">
        <v>110000</v>
      </c>
    </row>
    <row r="347" spans="1:4" ht="12.75">
      <c r="A347" s="22"/>
      <c r="B347" s="31"/>
      <c r="D347" t="s">
        <v>281</v>
      </c>
    </row>
    <row r="348" spans="1:4" ht="12.75">
      <c r="A348" s="22"/>
      <c r="B348" s="31"/>
      <c r="D348" t="s">
        <v>282</v>
      </c>
    </row>
    <row r="349" spans="1:4" ht="12.75">
      <c r="A349" s="22"/>
      <c r="B349" s="31"/>
      <c r="D349" t="s">
        <v>283</v>
      </c>
    </row>
    <row r="350" spans="1:4" ht="12.75">
      <c r="A350" s="22"/>
      <c r="B350" s="31"/>
      <c r="D350" t="s">
        <v>284</v>
      </c>
    </row>
    <row r="351" spans="1:5" ht="12.75">
      <c r="A351" s="22"/>
      <c r="B351" s="31"/>
      <c r="C351" s="6">
        <v>3030</v>
      </c>
      <c r="D351" t="s">
        <v>29</v>
      </c>
      <c r="E351" s="84">
        <v>5000</v>
      </c>
    </row>
    <row r="352" spans="1:5" ht="12.75">
      <c r="A352" s="22"/>
      <c r="B352" s="31"/>
      <c r="C352" s="6">
        <v>3040</v>
      </c>
      <c r="D352" s="2" t="s">
        <v>233</v>
      </c>
      <c r="E352" s="84">
        <v>2000</v>
      </c>
    </row>
    <row r="353" spans="1:4" ht="12.75">
      <c r="A353" s="22"/>
      <c r="B353" s="31"/>
      <c r="D353" s="2" t="s">
        <v>223</v>
      </c>
    </row>
    <row r="354" spans="1:5" ht="12.75">
      <c r="A354" s="22"/>
      <c r="B354" s="31"/>
      <c r="C354" s="6">
        <v>4110</v>
      </c>
      <c r="D354" t="s">
        <v>20</v>
      </c>
      <c r="E354" s="84">
        <v>500</v>
      </c>
    </row>
    <row r="355" spans="1:5" ht="12.75">
      <c r="A355" s="22"/>
      <c r="B355" s="31"/>
      <c r="C355" s="6">
        <v>4120</v>
      </c>
      <c r="D355" t="s">
        <v>394</v>
      </c>
      <c r="E355" s="84">
        <v>50</v>
      </c>
    </row>
    <row r="356" spans="1:5" ht="12.75">
      <c r="A356" s="22"/>
      <c r="B356" s="31"/>
      <c r="C356" s="6">
        <v>4170</v>
      </c>
      <c r="D356" t="s">
        <v>187</v>
      </c>
      <c r="E356" s="84">
        <v>6000</v>
      </c>
    </row>
    <row r="357" spans="1:5" ht="12.75">
      <c r="A357" s="22"/>
      <c r="B357" s="31"/>
      <c r="C357" s="6">
        <v>4190</v>
      </c>
      <c r="D357" t="s">
        <v>331</v>
      </c>
      <c r="E357" s="84">
        <v>5000</v>
      </c>
    </row>
    <row r="358" spans="1:5" ht="12.75">
      <c r="A358" s="22"/>
      <c r="B358" s="31"/>
      <c r="C358" s="6">
        <v>4210</v>
      </c>
      <c r="D358" s="2" t="s">
        <v>21</v>
      </c>
      <c r="E358" s="84">
        <v>12000</v>
      </c>
    </row>
    <row r="359" spans="1:5" ht="12.75">
      <c r="A359" s="22"/>
      <c r="B359" s="31"/>
      <c r="C359" s="6">
        <v>4220</v>
      </c>
      <c r="D359" s="2" t="s">
        <v>28</v>
      </c>
      <c r="E359" s="84">
        <v>5000</v>
      </c>
    </row>
    <row r="360" spans="1:5" ht="12.75">
      <c r="A360" s="22"/>
      <c r="B360" s="31"/>
      <c r="C360" s="3">
        <v>4300</v>
      </c>
      <c r="D360" s="14" t="s">
        <v>24</v>
      </c>
      <c r="E360" s="84">
        <v>15000</v>
      </c>
    </row>
    <row r="361" spans="1:5" ht="12.75">
      <c r="A361" s="31"/>
      <c r="B361" s="31"/>
      <c r="C361" s="3">
        <v>4430</v>
      </c>
      <c r="D361" s="45" t="s">
        <v>171</v>
      </c>
      <c r="E361" s="80">
        <v>1000</v>
      </c>
    </row>
    <row r="362" spans="1:5" ht="12.75">
      <c r="A362" s="31"/>
      <c r="B362" s="31"/>
      <c r="C362" s="3"/>
      <c r="D362" s="45"/>
      <c r="E362"/>
    </row>
    <row r="363" spans="1:5" s="53" customFormat="1" ht="12.75">
      <c r="A363" s="31"/>
      <c r="B363" s="31"/>
      <c r="C363" s="3"/>
      <c r="D363" s="45"/>
      <c r="E363"/>
    </row>
    <row r="364" spans="1:5" ht="12.75">
      <c r="A364" s="31"/>
      <c r="B364" s="31"/>
      <c r="C364" s="3"/>
      <c r="D364" s="45"/>
      <c r="E364"/>
    </row>
    <row r="365" spans="1:5" ht="12.75">
      <c r="A365" s="31"/>
      <c r="B365" s="31"/>
      <c r="C365" s="3"/>
      <c r="D365" s="45"/>
      <c r="E365"/>
    </row>
    <row r="366" spans="1:5" ht="12.75">
      <c r="A366" s="31"/>
      <c r="B366" s="31"/>
      <c r="C366" s="3"/>
      <c r="D366" s="45"/>
      <c r="E366"/>
    </row>
    <row r="367" spans="1:5" ht="12.75">
      <c r="A367" s="22"/>
      <c r="B367" s="31"/>
      <c r="D367" s="16" t="s">
        <v>7</v>
      </c>
      <c r="E367" s="93" t="s">
        <v>214</v>
      </c>
    </row>
    <row r="368" spans="1:5" ht="12.75">
      <c r="A368" s="22"/>
      <c r="B368" s="31"/>
      <c r="C368" s="3"/>
      <c r="D368" s="3" t="s">
        <v>325</v>
      </c>
      <c r="E368" s="70" t="s">
        <v>504</v>
      </c>
    </row>
    <row r="369" spans="1:5" ht="12.75">
      <c r="A369" s="22"/>
      <c r="B369" s="31"/>
      <c r="C369" s="3"/>
      <c r="D369" s="3"/>
      <c r="E369" s="70" t="s">
        <v>135</v>
      </c>
    </row>
    <row r="370" spans="1:5" ht="12.75">
      <c r="A370" s="22"/>
      <c r="B370" s="31"/>
      <c r="C370" s="3"/>
      <c r="D370" s="3"/>
      <c r="E370" s="71" t="s">
        <v>505</v>
      </c>
    </row>
    <row r="371" spans="1:5" ht="12.75">
      <c r="A371" s="28" t="s">
        <v>8</v>
      </c>
      <c r="B371" s="29" t="s">
        <v>9</v>
      </c>
      <c r="C371" s="1"/>
      <c r="D371" s="1" t="s">
        <v>10</v>
      </c>
      <c r="E371" s="85" t="s">
        <v>476</v>
      </c>
    </row>
    <row r="372" spans="1:5" ht="12.75">
      <c r="A372" s="51">
        <v>400</v>
      </c>
      <c r="B372" s="51"/>
      <c r="C372" s="50"/>
      <c r="D372" s="61" t="s">
        <v>468</v>
      </c>
      <c r="E372" s="90">
        <f>E374</f>
        <v>1000000</v>
      </c>
    </row>
    <row r="373" spans="1:5" ht="12.75">
      <c r="A373" s="51"/>
      <c r="B373" s="51"/>
      <c r="C373" s="50"/>
      <c r="D373" s="61" t="s">
        <v>469</v>
      </c>
      <c r="E373" s="90"/>
    </row>
    <row r="374" spans="1:5" ht="12.75">
      <c r="A374" s="22"/>
      <c r="B374" s="31" t="s">
        <v>470</v>
      </c>
      <c r="C374" s="3"/>
      <c r="D374" s="15" t="s">
        <v>471</v>
      </c>
      <c r="E374" s="90">
        <f>E375</f>
        <v>1000000</v>
      </c>
    </row>
    <row r="375" spans="1:5" ht="12.75">
      <c r="A375" s="22"/>
      <c r="B375" s="31"/>
      <c r="C375" s="3">
        <v>4300</v>
      </c>
      <c r="D375" s="15" t="s">
        <v>24</v>
      </c>
      <c r="E375" s="91">
        <v>1000000</v>
      </c>
    </row>
    <row r="376" spans="1:5" ht="12.75">
      <c r="A376" s="22"/>
      <c r="B376" s="31"/>
      <c r="C376" s="3"/>
      <c r="D376" s="3"/>
      <c r="E376" s="123"/>
    </row>
    <row r="377" spans="1:5" ht="12.75">
      <c r="A377" s="23" t="s">
        <v>38</v>
      </c>
      <c r="B377" s="30"/>
      <c r="C377" s="13"/>
      <c r="D377" s="24" t="s">
        <v>54</v>
      </c>
      <c r="E377" s="94">
        <f>SUM(E378+E381+E386+E384+E388)</f>
        <v>701000</v>
      </c>
    </row>
    <row r="378" spans="1:5" ht="12.75">
      <c r="A378" s="22"/>
      <c r="B378" s="50" t="s">
        <v>53</v>
      </c>
      <c r="C378" s="51"/>
      <c r="D378" s="61" t="s">
        <v>16</v>
      </c>
      <c r="E378" s="90">
        <f>SUM(E379:E380)</f>
        <v>135203</v>
      </c>
    </row>
    <row r="379" spans="1:5" ht="12.75">
      <c r="A379" s="22"/>
      <c r="B379" s="31"/>
      <c r="C379" s="3">
        <v>4270</v>
      </c>
      <c r="D379" s="15" t="s">
        <v>23</v>
      </c>
      <c r="E379" s="91">
        <v>100000</v>
      </c>
    </row>
    <row r="380" spans="1:5" ht="12.75">
      <c r="A380" s="22"/>
      <c r="B380" s="31"/>
      <c r="C380" s="3">
        <v>4300</v>
      </c>
      <c r="D380" s="15" t="s">
        <v>24</v>
      </c>
      <c r="E380" s="91">
        <v>35203</v>
      </c>
    </row>
    <row r="381" spans="1:5" ht="12.75">
      <c r="A381" s="22"/>
      <c r="B381" s="50" t="s">
        <v>116</v>
      </c>
      <c r="C381" s="51"/>
      <c r="D381" s="61" t="s">
        <v>117</v>
      </c>
      <c r="E381" s="90">
        <f>SUM(E382:E383)</f>
        <v>105000</v>
      </c>
    </row>
    <row r="382" spans="1:5" ht="12.75">
      <c r="A382" s="22"/>
      <c r="B382" s="31"/>
      <c r="C382" s="3">
        <v>4270</v>
      </c>
      <c r="D382" s="15" t="s">
        <v>23</v>
      </c>
      <c r="E382" s="91">
        <v>80000</v>
      </c>
    </row>
    <row r="383" spans="1:5" ht="12.75">
      <c r="A383" s="22"/>
      <c r="B383" s="31"/>
      <c r="C383" s="3">
        <v>4300</v>
      </c>
      <c r="D383" s="15" t="s">
        <v>24</v>
      </c>
      <c r="E383" s="91">
        <v>25000</v>
      </c>
    </row>
    <row r="384" spans="1:5" s="53" customFormat="1" ht="12.75">
      <c r="A384" s="102"/>
      <c r="B384" s="50" t="s">
        <v>422</v>
      </c>
      <c r="C384" s="51"/>
      <c r="D384" s="61" t="s">
        <v>415</v>
      </c>
      <c r="E384" s="90">
        <f>E385</f>
        <v>452000</v>
      </c>
    </row>
    <row r="385" spans="1:5" ht="12.75">
      <c r="A385" s="22"/>
      <c r="B385" s="31"/>
      <c r="C385" s="6">
        <v>4300</v>
      </c>
      <c r="D385" t="s">
        <v>24</v>
      </c>
      <c r="E385" s="91">
        <v>452000</v>
      </c>
    </row>
    <row r="386" spans="1:5" ht="12.75">
      <c r="A386" s="22"/>
      <c r="B386" s="50" t="s">
        <v>423</v>
      </c>
      <c r="C386" s="51"/>
      <c r="D386" s="61" t="s">
        <v>424</v>
      </c>
      <c r="E386" s="90">
        <f>SUM(E387:E387)</f>
        <v>2000</v>
      </c>
    </row>
    <row r="387" spans="1:5" ht="12.75">
      <c r="A387" s="22"/>
      <c r="B387" s="31"/>
      <c r="C387" s="3">
        <v>4270</v>
      </c>
      <c r="D387" s="15" t="s">
        <v>23</v>
      </c>
      <c r="E387" s="91">
        <v>2000</v>
      </c>
    </row>
    <row r="388" spans="1:5" s="53" customFormat="1" ht="12.75">
      <c r="A388" s="102"/>
      <c r="B388" s="50" t="s">
        <v>433</v>
      </c>
      <c r="C388" s="51"/>
      <c r="D388" s="61" t="s">
        <v>428</v>
      </c>
      <c r="E388" s="90">
        <f>SUM(E389:E390)</f>
        <v>6797</v>
      </c>
    </row>
    <row r="389" spans="1:5" ht="12.75">
      <c r="A389" s="22"/>
      <c r="B389" s="31"/>
      <c r="C389" s="6">
        <v>4210</v>
      </c>
      <c r="D389" s="2" t="s">
        <v>21</v>
      </c>
      <c r="E389" s="91">
        <v>2000</v>
      </c>
    </row>
    <row r="390" spans="1:5" ht="12.75">
      <c r="A390" s="22"/>
      <c r="B390" s="31"/>
      <c r="C390" s="6">
        <v>4300</v>
      </c>
      <c r="D390" t="s">
        <v>24</v>
      </c>
      <c r="E390" s="91">
        <v>4797</v>
      </c>
    </row>
    <row r="391" spans="1:5" ht="12.75">
      <c r="A391" s="22"/>
      <c r="B391" s="31"/>
      <c r="C391" s="3"/>
      <c r="D391" s="15"/>
      <c r="E391" s="91"/>
    </row>
    <row r="392" spans="1:5" ht="12.75">
      <c r="A392" s="23" t="s">
        <v>118</v>
      </c>
      <c r="B392" s="30"/>
      <c r="C392" s="13"/>
      <c r="D392" s="24" t="s">
        <v>119</v>
      </c>
      <c r="E392" s="94">
        <f>E393</f>
        <v>311000</v>
      </c>
    </row>
    <row r="393" spans="1:5" s="67" customFormat="1" ht="12.75">
      <c r="A393" s="106"/>
      <c r="B393" s="50" t="s">
        <v>326</v>
      </c>
      <c r="C393" s="51"/>
      <c r="D393" s="61" t="s">
        <v>327</v>
      </c>
      <c r="E393" s="90">
        <f>SUM(E394:E396)</f>
        <v>311000</v>
      </c>
    </row>
    <row r="394" spans="1:5" ht="12.75">
      <c r="A394" s="23"/>
      <c r="B394" s="30"/>
      <c r="C394" s="3">
        <v>4300</v>
      </c>
      <c r="D394" s="15" t="s">
        <v>24</v>
      </c>
      <c r="E394" s="95">
        <v>307000</v>
      </c>
    </row>
    <row r="395" spans="1:5" ht="12.75">
      <c r="A395" s="23"/>
      <c r="B395" s="30"/>
      <c r="C395" s="6">
        <v>4530</v>
      </c>
      <c r="D395" t="s">
        <v>212</v>
      </c>
      <c r="E395" s="95">
        <v>3900</v>
      </c>
    </row>
    <row r="396" spans="1:5" ht="12.75">
      <c r="A396" s="22"/>
      <c r="B396" s="31"/>
      <c r="C396" s="3">
        <v>4610</v>
      </c>
      <c r="D396" s="15" t="s">
        <v>226</v>
      </c>
      <c r="E396" s="91">
        <v>100</v>
      </c>
    </row>
    <row r="397" spans="1:5" ht="12.75">
      <c r="A397" s="22"/>
      <c r="B397" s="31"/>
      <c r="C397" s="3"/>
      <c r="D397" s="15"/>
      <c r="E397" s="91"/>
    </row>
    <row r="398" spans="1:5" ht="12.75">
      <c r="A398" s="23" t="s">
        <v>39</v>
      </c>
      <c r="B398" s="30"/>
      <c r="C398" s="13"/>
      <c r="D398" s="39" t="s">
        <v>137</v>
      </c>
      <c r="E398" s="90">
        <f>E399</f>
        <v>5000</v>
      </c>
    </row>
    <row r="399" spans="1:5" ht="12.75">
      <c r="A399" s="22"/>
      <c r="B399" s="50" t="s">
        <v>44</v>
      </c>
      <c r="C399" s="51"/>
      <c r="D399" s="63" t="s">
        <v>45</v>
      </c>
      <c r="E399" s="91">
        <f>E400</f>
        <v>5000</v>
      </c>
    </row>
    <row r="400" spans="1:5" ht="12.75">
      <c r="A400" s="22"/>
      <c r="B400" s="31"/>
      <c r="C400" s="3">
        <v>4300</v>
      </c>
      <c r="D400" s="14" t="s">
        <v>24</v>
      </c>
      <c r="E400" s="91">
        <v>5000</v>
      </c>
    </row>
    <row r="401" spans="1:5" ht="12.75">
      <c r="A401" s="22"/>
      <c r="B401" s="31"/>
      <c r="C401" s="3"/>
      <c r="D401" s="15"/>
      <c r="E401" s="91"/>
    </row>
    <row r="402" spans="1:5" ht="12.75">
      <c r="A402" s="23" t="s">
        <v>40</v>
      </c>
      <c r="B402" s="30"/>
      <c r="C402" s="13"/>
      <c r="D402" s="39" t="s">
        <v>59</v>
      </c>
      <c r="E402" s="86">
        <f>E405+E409+E420+E423+E427+E403+E414+E434</f>
        <v>6740745</v>
      </c>
    </row>
    <row r="403" spans="1:5" s="67" customFormat="1" ht="12.75">
      <c r="A403" s="106"/>
      <c r="B403" s="50" t="s">
        <v>362</v>
      </c>
      <c r="C403" s="51"/>
      <c r="D403" s="63" t="s">
        <v>363</v>
      </c>
      <c r="E403" s="88">
        <f>E404</f>
        <v>5000</v>
      </c>
    </row>
    <row r="404" spans="1:5" ht="12.75">
      <c r="A404" s="23"/>
      <c r="B404" s="30"/>
      <c r="C404" s="3">
        <v>4510</v>
      </c>
      <c r="D404" s="19" t="s">
        <v>193</v>
      </c>
      <c r="E404" s="96">
        <v>5000</v>
      </c>
    </row>
    <row r="405" spans="1:5" ht="12.75">
      <c r="A405" s="22"/>
      <c r="B405" s="50" t="s">
        <v>60</v>
      </c>
      <c r="C405" s="51"/>
      <c r="D405" s="63" t="s">
        <v>61</v>
      </c>
      <c r="E405" s="88">
        <f>SUM(E406:E408)</f>
        <v>2209300</v>
      </c>
    </row>
    <row r="406" spans="1:5" ht="12.75">
      <c r="A406" s="22"/>
      <c r="B406" s="50"/>
      <c r="C406" s="6">
        <v>4210</v>
      </c>
      <c r="D406" s="2" t="s">
        <v>21</v>
      </c>
      <c r="E406" s="96">
        <v>4300</v>
      </c>
    </row>
    <row r="407" spans="1:6" ht="12.75">
      <c r="A407" s="22"/>
      <c r="B407" s="31"/>
      <c r="C407" s="3">
        <v>4270</v>
      </c>
      <c r="D407" s="15" t="s">
        <v>23</v>
      </c>
      <c r="E407" s="87">
        <v>5000</v>
      </c>
      <c r="F407" s="4"/>
    </row>
    <row r="408" spans="1:6" ht="12.75">
      <c r="A408" s="22"/>
      <c r="B408" s="31"/>
      <c r="C408" s="3">
        <v>4300</v>
      </c>
      <c r="D408" s="14" t="s">
        <v>24</v>
      </c>
      <c r="E408" s="87">
        <v>2200000</v>
      </c>
      <c r="F408" s="4"/>
    </row>
    <row r="409" spans="1:6" ht="12.75">
      <c r="A409" s="22"/>
      <c r="B409" s="50" t="s">
        <v>62</v>
      </c>
      <c r="C409" s="51"/>
      <c r="D409" s="63" t="s">
        <v>63</v>
      </c>
      <c r="E409" s="88">
        <f>SUM(E410:E413)</f>
        <v>683000</v>
      </c>
      <c r="F409" s="4"/>
    </row>
    <row r="410" spans="1:5" ht="12.75">
      <c r="A410" s="22"/>
      <c r="B410" s="31"/>
      <c r="C410" s="6">
        <v>4210</v>
      </c>
      <c r="D410" s="2" t="s">
        <v>21</v>
      </c>
      <c r="E410" s="84">
        <v>45000</v>
      </c>
    </row>
    <row r="411" spans="1:5" ht="12.75">
      <c r="A411" s="22"/>
      <c r="B411" s="31"/>
      <c r="C411" s="3">
        <v>4260</v>
      </c>
      <c r="D411" s="14" t="s">
        <v>22</v>
      </c>
      <c r="E411" s="84">
        <v>30000</v>
      </c>
    </row>
    <row r="412" spans="1:5" ht="12.75">
      <c r="A412" s="22"/>
      <c r="B412" s="31"/>
      <c r="C412" s="3">
        <v>4270</v>
      </c>
      <c r="D412" s="15" t="s">
        <v>23</v>
      </c>
      <c r="E412" s="84">
        <v>28000</v>
      </c>
    </row>
    <row r="413" spans="1:5" ht="12.75">
      <c r="A413" s="22"/>
      <c r="B413" s="31"/>
      <c r="C413" s="3">
        <v>4300</v>
      </c>
      <c r="D413" s="14" t="s">
        <v>24</v>
      </c>
      <c r="E413" s="84">
        <v>580000</v>
      </c>
    </row>
    <row r="414" spans="1:5" ht="12.75">
      <c r="A414" s="22"/>
      <c r="B414" s="55" t="s">
        <v>395</v>
      </c>
      <c r="C414" s="54"/>
      <c r="D414" s="53" t="s">
        <v>396</v>
      </c>
      <c r="E414" s="88">
        <f>SUM(E415:E416)</f>
        <v>101000</v>
      </c>
    </row>
    <row r="415" spans="1:5" ht="12.75">
      <c r="A415" s="22"/>
      <c r="B415" s="55"/>
      <c r="C415" s="6">
        <v>4210</v>
      </c>
      <c r="D415" s="2" t="s">
        <v>21</v>
      </c>
      <c r="E415" s="96">
        <v>1000</v>
      </c>
    </row>
    <row r="416" spans="1:5" ht="12.75">
      <c r="A416" s="22"/>
      <c r="B416" s="19"/>
      <c r="C416" s="6">
        <v>6230</v>
      </c>
      <c r="D416" t="s">
        <v>377</v>
      </c>
      <c r="E416" s="96">
        <v>100000</v>
      </c>
    </row>
    <row r="417" spans="1:5" ht="12.75">
      <c r="A417" s="22"/>
      <c r="B417" s="19"/>
      <c r="C417" s="3"/>
      <c r="D417" s="45" t="s">
        <v>378</v>
      </c>
      <c r="E417" s="96"/>
    </row>
    <row r="418" spans="1:5" ht="12.75">
      <c r="A418" s="22"/>
      <c r="B418" s="19"/>
      <c r="C418" s="3"/>
      <c r="D418" s="45" t="s">
        <v>397</v>
      </c>
      <c r="E418" s="96"/>
    </row>
    <row r="419" spans="1:4" ht="12.75">
      <c r="A419" s="22"/>
      <c r="B419" s="19"/>
      <c r="C419" s="3"/>
      <c r="D419" s="15" t="s">
        <v>215</v>
      </c>
    </row>
    <row r="420" spans="1:5" ht="12.75">
      <c r="A420" s="27"/>
      <c r="B420" s="50" t="s">
        <v>64</v>
      </c>
      <c r="C420" s="51"/>
      <c r="D420" s="63" t="s">
        <v>65</v>
      </c>
      <c r="E420" s="88">
        <f>SUM(E421:E422)</f>
        <v>322000</v>
      </c>
    </row>
    <row r="421" spans="1:5" ht="12.75">
      <c r="A421" s="27"/>
      <c r="B421" s="31"/>
      <c r="C421" s="6">
        <v>4220</v>
      </c>
      <c r="D421" s="2" t="s">
        <v>28</v>
      </c>
      <c r="E421" s="84">
        <v>2000</v>
      </c>
    </row>
    <row r="422" spans="1:5" ht="12.75">
      <c r="A422" s="27"/>
      <c r="B422" s="31"/>
      <c r="C422" s="3">
        <v>4300</v>
      </c>
      <c r="D422" s="14" t="s">
        <v>66</v>
      </c>
      <c r="E422" s="84">
        <v>320000</v>
      </c>
    </row>
    <row r="423" spans="1:5" ht="12.75">
      <c r="A423" s="27"/>
      <c r="B423" s="50" t="s">
        <v>67</v>
      </c>
      <c r="C423" s="51"/>
      <c r="D423" s="63" t="s">
        <v>68</v>
      </c>
      <c r="E423" s="88">
        <f>SUM(E424:E426)</f>
        <v>3202000</v>
      </c>
    </row>
    <row r="424" spans="1:5" ht="12.75">
      <c r="A424" s="22"/>
      <c r="B424" s="19"/>
      <c r="C424" s="3">
        <v>4260</v>
      </c>
      <c r="D424" s="14" t="s">
        <v>22</v>
      </c>
      <c r="E424" s="84">
        <v>1600000</v>
      </c>
    </row>
    <row r="425" spans="1:5" ht="12.75">
      <c r="A425" s="22"/>
      <c r="B425" s="19"/>
      <c r="C425" s="3">
        <v>4270</v>
      </c>
      <c r="D425" s="15" t="s">
        <v>23</v>
      </c>
      <c r="E425" s="84">
        <v>2000</v>
      </c>
    </row>
    <row r="426" spans="1:5" ht="12.75">
      <c r="A426" s="22"/>
      <c r="B426" s="19"/>
      <c r="C426" s="3">
        <v>4300</v>
      </c>
      <c r="D426" s="14" t="s">
        <v>24</v>
      </c>
      <c r="E426" s="84">
        <v>1600000</v>
      </c>
    </row>
    <row r="427" spans="1:5" ht="12.75">
      <c r="A427" s="59"/>
      <c r="B427" s="50" t="s">
        <v>227</v>
      </c>
      <c r="C427" s="51"/>
      <c r="D427" s="52" t="s">
        <v>1</v>
      </c>
      <c r="E427" s="88">
        <f>SUM(E428:E432)</f>
        <v>25000</v>
      </c>
    </row>
    <row r="428" spans="1:5" ht="12.75">
      <c r="A428" s="59"/>
      <c r="B428" s="50"/>
      <c r="C428" s="6">
        <v>4210</v>
      </c>
      <c r="D428" s="2" t="s">
        <v>21</v>
      </c>
      <c r="E428" s="96">
        <v>17000</v>
      </c>
    </row>
    <row r="429" spans="1:5" ht="12.75">
      <c r="A429" s="59"/>
      <c r="B429" s="56"/>
      <c r="C429" s="3">
        <v>4270</v>
      </c>
      <c r="D429" s="15" t="s">
        <v>23</v>
      </c>
      <c r="E429" s="84">
        <v>6000</v>
      </c>
    </row>
    <row r="430" spans="1:5" ht="12.75">
      <c r="A430" s="59"/>
      <c r="B430" s="56"/>
      <c r="C430" s="3">
        <v>4300</v>
      </c>
      <c r="D430" s="14" t="s">
        <v>24</v>
      </c>
      <c r="E430" s="84">
        <v>1000</v>
      </c>
    </row>
    <row r="431" spans="1:5" ht="12.75">
      <c r="A431" s="59"/>
      <c r="B431" s="56"/>
      <c r="C431" s="3">
        <v>4510</v>
      </c>
      <c r="D431" s="45" t="s">
        <v>193</v>
      </c>
      <c r="E431" s="84">
        <v>300</v>
      </c>
    </row>
    <row r="432" spans="1:5" ht="12.75">
      <c r="A432" s="31"/>
      <c r="B432" s="19"/>
      <c r="C432" s="6">
        <v>4520</v>
      </c>
      <c r="D432" t="s">
        <v>346</v>
      </c>
      <c r="E432" s="84">
        <v>700</v>
      </c>
    </row>
    <row r="433" spans="1:4" ht="12.75">
      <c r="A433" s="31"/>
      <c r="B433" s="19"/>
      <c r="D433" t="s">
        <v>202</v>
      </c>
    </row>
    <row r="434" spans="1:5" ht="12.75">
      <c r="A434" s="31"/>
      <c r="B434" s="55" t="s">
        <v>227</v>
      </c>
      <c r="C434" s="3"/>
      <c r="D434" s="52" t="s">
        <v>473</v>
      </c>
      <c r="E434" s="88">
        <f>SUM(E436:E451)</f>
        <v>193445</v>
      </c>
    </row>
    <row r="435" spans="1:5" ht="12.75">
      <c r="A435" s="31"/>
      <c r="B435" s="55"/>
      <c r="C435" s="3"/>
      <c r="D435" s="52" t="s">
        <v>474</v>
      </c>
      <c r="E435" s="88"/>
    </row>
    <row r="436" spans="1:5" ht="12.75">
      <c r="A436" s="31"/>
      <c r="B436" s="55"/>
      <c r="C436" s="3">
        <v>4011</v>
      </c>
      <c r="D436" t="s">
        <v>18</v>
      </c>
      <c r="E436" s="96">
        <v>7850</v>
      </c>
    </row>
    <row r="437" spans="1:5" ht="12.75">
      <c r="A437" s="31"/>
      <c r="B437" s="55"/>
      <c r="C437" s="6">
        <v>4012</v>
      </c>
      <c r="D437" t="s">
        <v>18</v>
      </c>
      <c r="E437" s="96">
        <v>107093</v>
      </c>
    </row>
    <row r="438" spans="1:5" ht="12.75">
      <c r="A438" s="31"/>
      <c r="B438" s="55"/>
      <c r="C438" s="6">
        <v>4042</v>
      </c>
      <c r="D438" t="s">
        <v>19</v>
      </c>
      <c r="E438" s="96">
        <v>3392</v>
      </c>
    </row>
    <row r="439" spans="1:5" ht="12.75">
      <c r="A439" s="31"/>
      <c r="B439" s="55"/>
      <c r="C439" s="6">
        <v>4111</v>
      </c>
      <c r="D439" t="s">
        <v>20</v>
      </c>
      <c r="E439" s="96">
        <v>1354</v>
      </c>
    </row>
    <row r="440" spans="1:5" ht="12.75">
      <c r="A440" s="31"/>
      <c r="B440" s="55"/>
      <c r="C440" s="6">
        <v>4112</v>
      </c>
      <c r="D440" t="s">
        <v>20</v>
      </c>
      <c r="E440" s="96">
        <v>20010</v>
      </c>
    </row>
    <row r="441" spans="1:5" ht="12.75">
      <c r="A441" s="31"/>
      <c r="B441" s="55"/>
      <c r="C441" s="6">
        <v>4121</v>
      </c>
      <c r="D441" t="s">
        <v>394</v>
      </c>
      <c r="E441" s="96">
        <v>190</v>
      </c>
    </row>
    <row r="442" spans="1:5" ht="12.75">
      <c r="A442" s="31"/>
      <c r="B442" s="55"/>
      <c r="C442" s="6">
        <v>4122</v>
      </c>
      <c r="D442" t="s">
        <v>394</v>
      </c>
      <c r="E442" s="96">
        <v>2750</v>
      </c>
    </row>
    <row r="443" spans="1:5" ht="12.75">
      <c r="A443" s="31"/>
      <c r="B443" s="50"/>
      <c r="C443" s="6">
        <v>4211</v>
      </c>
      <c r="D443" s="2" t="s">
        <v>21</v>
      </c>
      <c r="E443" s="108">
        <v>651</v>
      </c>
    </row>
    <row r="444" spans="1:5" s="67" customFormat="1" ht="12.75">
      <c r="A444" s="100"/>
      <c r="B444" s="100"/>
      <c r="C444" s="101">
        <v>4212</v>
      </c>
      <c r="D444" s="2" t="s">
        <v>21</v>
      </c>
      <c r="E444" s="108">
        <v>9300</v>
      </c>
    </row>
    <row r="445" spans="1:5" ht="12.75">
      <c r="A445" s="31"/>
      <c r="B445" s="19"/>
      <c r="C445" s="6">
        <v>4301</v>
      </c>
      <c r="D445" s="14" t="s">
        <v>24</v>
      </c>
      <c r="E445" s="84">
        <v>328</v>
      </c>
    </row>
    <row r="446" spans="1:5" ht="12.75">
      <c r="A446" s="31"/>
      <c r="B446" s="19"/>
      <c r="C446" s="6">
        <v>4302</v>
      </c>
      <c r="D446" s="14" t="s">
        <v>24</v>
      </c>
      <c r="E446" s="84">
        <v>4680</v>
      </c>
    </row>
    <row r="447" spans="1:5" ht="12.75">
      <c r="A447" s="31"/>
      <c r="B447" s="19"/>
      <c r="C447" s="6">
        <v>4411</v>
      </c>
      <c r="D447" t="s">
        <v>25</v>
      </c>
      <c r="E447" s="84">
        <v>30048</v>
      </c>
    </row>
    <row r="448" spans="1:5" ht="12.75">
      <c r="A448" s="31"/>
      <c r="B448" s="19"/>
      <c r="C448" s="6">
        <v>4412</v>
      </c>
      <c r="D448" t="s">
        <v>25</v>
      </c>
      <c r="E448" s="84">
        <v>3005</v>
      </c>
    </row>
    <row r="449" spans="1:5" ht="12.75">
      <c r="A449" s="31"/>
      <c r="B449" s="19"/>
      <c r="C449" s="6">
        <v>4442</v>
      </c>
      <c r="D449" t="s">
        <v>47</v>
      </c>
      <c r="E449" s="84">
        <v>1915</v>
      </c>
    </row>
    <row r="450" spans="1:5" ht="12.75">
      <c r="A450" s="31"/>
      <c r="B450" s="19"/>
      <c r="C450" s="6">
        <v>4711</v>
      </c>
      <c r="D450" t="s">
        <v>382</v>
      </c>
      <c r="E450" s="96">
        <v>120</v>
      </c>
    </row>
    <row r="451" spans="1:5" ht="12.75">
      <c r="A451" s="31"/>
      <c r="B451" s="19"/>
      <c r="C451" s="6">
        <v>4712</v>
      </c>
      <c r="D451" t="s">
        <v>382</v>
      </c>
      <c r="E451" s="124">
        <v>759</v>
      </c>
    </row>
    <row r="452" spans="1:2" ht="12.75">
      <c r="A452" s="31"/>
      <c r="B452" s="19"/>
    </row>
    <row r="453" spans="1:5" ht="12.75">
      <c r="A453" s="23" t="s">
        <v>40</v>
      </c>
      <c r="B453" s="30"/>
      <c r="C453" s="13"/>
      <c r="D453" s="39" t="s">
        <v>59</v>
      </c>
      <c r="E453" s="88">
        <f>E454</f>
        <v>8145400</v>
      </c>
    </row>
    <row r="454" spans="1:5" ht="12.75">
      <c r="A454" s="31"/>
      <c r="B454" s="50" t="s">
        <v>274</v>
      </c>
      <c r="C454" s="51"/>
      <c r="D454" s="63" t="s">
        <v>295</v>
      </c>
      <c r="E454" s="88">
        <f>SUM(E455:E459)</f>
        <v>8145400</v>
      </c>
    </row>
    <row r="455" spans="1:5" ht="12.75">
      <c r="A455" s="31"/>
      <c r="B455" s="56"/>
      <c r="C455" s="6">
        <v>4210</v>
      </c>
      <c r="D455" s="2" t="s">
        <v>21</v>
      </c>
      <c r="E455" s="96">
        <v>3000</v>
      </c>
    </row>
    <row r="456" spans="1:5" ht="12.75">
      <c r="A456" s="31"/>
      <c r="B456" s="30"/>
      <c r="C456" s="6">
        <v>4300</v>
      </c>
      <c r="D456" t="s">
        <v>24</v>
      </c>
      <c r="E456" s="96">
        <v>8139950</v>
      </c>
    </row>
    <row r="457" spans="1:5" ht="12.75">
      <c r="A457" s="31"/>
      <c r="B457" s="30"/>
      <c r="C457" s="6">
        <v>4430</v>
      </c>
      <c r="D457" s="45" t="s">
        <v>171</v>
      </c>
      <c r="E457" s="96">
        <v>50</v>
      </c>
    </row>
    <row r="458" spans="1:5" ht="12.75">
      <c r="A458" s="31"/>
      <c r="B458" s="30"/>
      <c r="C458" s="3">
        <v>4610</v>
      </c>
      <c r="D458" s="15" t="s">
        <v>226</v>
      </c>
      <c r="E458" s="96">
        <v>400</v>
      </c>
    </row>
    <row r="459" spans="1:5" ht="12.75">
      <c r="A459" s="31"/>
      <c r="B459" s="19"/>
      <c r="C459" s="6">
        <v>4700</v>
      </c>
      <c r="D459" t="s">
        <v>207</v>
      </c>
      <c r="E459" s="84">
        <v>2000</v>
      </c>
    </row>
    <row r="460" spans="1:4" ht="12.75">
      <c r="A460" s="31"/>
      <c r="B460" s="19"/>
      <c r="D460" t="s">
        <v>208</v>
      </c>
    </row>
    <row r="461" spans="1:5" ht="12.75">
      <c r="A461" s="23" t="s">
        <v>41</v>
      </c>
      <c r="B461" s="50"/>
      <c r="C461" s="51"/>
      <c r="D461" s="63" t="s">
        <v>32</v>
      </c>
      <c r="E461" s="88">
        <f>E462</f>
        <v>5000</v>
      </c>
    </row>
    <row r="462" spans="1:5" ht="12.75">
      <c r="A462" s="31"/>
      <c r="B462" s="55" t="s">
        <v>334</v>
      </c>
      <c r="C462" s="54"/>
      <c r="D462" s="53" t="s">
        <v>335</v>
      </c>
      <c r="E462" s="88">
        <f>SUM(E463:E464)</f>
        <v>5000</v>
      </c>
    </row>
    <row r="463" spans="1:4" ht="12.75">
      <c r="A463" s="31"/>
      <c r="B463" s="19"/>
      <c r="D463" t="s">
        <v>336</v>
      </c>
    </row>
    <row r="464" spans="1:5" ht="12.75">
      <c r="A464" s="31"/>
      <c r="B464" s="19"/>
      <c r="C464" s="6">
        <v>4300</v>
      </c>
      <c r="D464" t="s">
        <v>24</v>
      </c>
      <c r="E464" s="84">
        <v>5000</v>
      </c>
    </row>
    <row r="465" spans="1:2" ht="12.75">
      <c r="A465" s="31"/>
      <c r="B465" s="19"/>
    </row>
    <row r="466" spans="1:2" ht="12.75">
      <c r="A466" s="31"/>
      <c r="B466" s="19"/>
    </row>
    <row r="467" spans="1:2" ht="12.75">
      <c r="A467" s="31"/>
      <c r="B467" s="19"/>
    </row>
    <row r="468" spans="1:2" ht="12.75">
      <c r="A468" s="31"/>
      <c r="B468" s="19"/>
    </row>
    <row r="469" spans="1:4" ht="12.75">
      <c r="A469" s="22"/>
      <c r="B469" s="19"/>
      <c r="C469" s="3"/>
      <c r="D469" s="15"/>
    </row>
    <row r="470" spans="1:4" ht="12.75">
      <c r="A470" s="22"/>
      <c r="B470" s="19"/>
      <c r="C470" s="3"/>
      <c r="D470" s="15"/>
    </row>
    <row r="471" spans="1:5" ht="12.75">
      <c r="A471" s="31"/>
      <c r="B471" s="31"/>
      <c r="C471" s="3"/>
      <c r="D471" s="13" t="s">
        <v>7</v>
      </c>
      <c r="E471" s="93" t="s">
        <v>214</v>
      </c>
    </row>
    <row r="472" spans="1:5" ht="12.75">
      <c r="A472" s="22"/>
      <c r="B472" s="31"/>
      <c r="C472" s="3"/>
      <c r="D472" s="3" t="s">
        <v>172</v>
      </c>
      <c r="E472" s="70" t="s">
        <v>504</v>
      </c>
    </row>
    <row r="473" spans="1:5" ht="12.75">
      <c r="A473" s="22"/>
      <c r="B473" s="31"/>
      <c r="C473" s="3"/>
      <c r="D473" s="3"/>
      <c r="E473" s="70" t="s">
        <v>135</v>
      </c>
    </row>
    <row r="474" spans="1:5" ht="12.75">
      <c r="A474" s="22"/>
      <c r="B474" s="31"/>
      <c r="C474" s="3"/>
      <c r="D474" s="3"/>
      <c r="E474" s="71" t="s">
        <v>505</v>
      </c>
    </row>
    <row r="475" spans="1:5" ht="12.75">
      <c r="A475" s="28" t="s">
        <v>8</v>
      </c>
      <c r="B475" s="29" t="s">
        <v>9</v>
      </c>
      <c r="C475" s="1"/>
      <c r="D475" s="1" t="s">
        <v>10</v>
      </c>
      <c r="E475" s="85" t="s">
        <v>476</v>
      </c>
    </row>
    <row r="476" spans="1:5" ht="12.75">
      <c r="A476" s="51">
        <v>400</v>
      </c>
      <c r="B476" s="51"/>
      <c r="C476" s="50"/>
      <c r="D476" s="61" t="s">
        <v>478</v>
      </c>
      <c r="E476" s="90">
        <f>E478</f>
        <v>81600</v>
      </c>
    </row>
    <row r="477" spans="1:5" ht="12.75">
      <c r="A477" s="51"/>
      <c r="B477" s="51"/>
      <c r="C477" s="50"/>
      <c r="D477" s="61" t="s">
        <v>483</v>
      </c>
      <c r="E477" s="91"/>
    </row>
    <row r="478" spans="1:5" ht="12.75">
      <c r="A478" s="3"/>
      <c r="B478" s="3">
        <v>40001</v>
      </c>
      <c r="C478" s="31"/>
      <c r="D478" s="15" t="s">
        <v>479</v>
      </c>
      <c r="E478" s="91">
        <f>SUM(E479:E482)</f>
        <v>81600</v>
      </c>
    </row>
    <row r="479" spans="1:5" ht="12.75">
      <c r="A479" s="31"/>
      <c r="B479" s="31"/>
      <c r="C479" s="3">
        <v>2970</v>
      </c>
      <c r="D479" s="15" t="s">
        <v>484</v>
      </c>
      <c r="E479" s="91">
        <v>80000</v>
      </c>
    </row>
    <row r="480" spans="1:5" ht="12.75">
      <c r="A480" s="31"/>
      <c r="B480" s="31"/>
      <c r="C480" s="6">
        <v>4010</v>
      </c>
      <c r="D480" t="s">
        <v>18</v>
      </c>
      <c r="E480" s="91">
        <v>1350</v>
      </c>
    </row>
    <row r="481" spans="1:5" ht="12.75">
      <c r="A481" s="31"/>
      <c r="B481" s="31"/>
      <c r="C481" s="6">
        <v>4110</v>
      </c>
      <c r="D481" t="s">
        <v>20</v>
      </c>
      <c r="E481" s="91">
        <v>200</v>
      </c>
    </row>
    <row r="482" spans="1:5" ht="12.75">
      <c r="A482" s="31"/>
      <c r="B482" s="31"/>
      <c r="C482" s="6">
        <v>4120</v>
      </c>
      <c r="D482" t="s">
        <v>394</v>
      </c>
      <c r="E482" s="91">
        <v>50</v>
      </c>
    </row>
    <row r="483" spans="1:5" ht="12.75">
      <c r="A483" s="31"/>
      <c r="B483" s="31"/>
      <c r="C483" s="3"/>
      <c r="D483" s="3"/>
      <c r="E483" s="123"/>
    </row>
    <row r="484" spans="1:5" ht="12.75">
      <c r="A484" s="30" t="s">
        <v>164</v>
      </c>
      <c r="B484" s="30"/>
      <c r="C484" s="7"/>
      <c r="D484" s="5" t="s">
        <v>248</v>
      </c>
      <c r="E484" s="86">
        <f>+E485+E489</f>
        <v>1020600</v>
      </c>
    </row>
    <row r="485" spans="1:5" ht="12.75">
      <c r="A485" s="27"/>
      <c r="B485" s="50" t="s">
        <v>165</v>
      </c>
      <c r="C485" s="51"/>
      <c r="D485" s="63" t="s">
        <v>14</v>
      </c>
      <c r="E485" s="88">
        <f>SUM(E486:E487)</f>
        <v>1000200</v>
      </c>
    </row>
    <row r="486" spans="1:5" ht="12.75">
      <c r="A486" s="19"/>
      <c r="B486" s="50"/>
      <c r="C486" s="101">
        <v>2950</v>
      </c>
      <c r="D486" s="103" t="s">
        <v>502</v>
      </c>
      <c r="E486" s="96">
        <v>200</v>
      </c>
    </row>
    <row r="487" spans="1:5" ht="12.75">
      <c r="A487" s="31"/>
      <c r="B487" s="31"/>
      <c r="C487" s="3">
        <v>3110</v>
      </c>
      <c r="D487" s="15" t="s">
        <v>30</v>
      </c>
      <c r="E487" s="84">
        <v>1000000</v>
      </c>
    </row>
    <row r="488" spans="1:4" ht="12.75">
      <c r="A488" s="31"/>
      <c r="B488" s="31"/>
      <c r="C488" s="3"/>
      <c r="D488" s="15"/>
    </row>
    <row r="489" spans="1:5" ht="12.75">
      <c r="A489" s="31"/>
      <c r="B489" s="50" t="s">
        <v>201</v>
      </c>
      <c r="C489" s="3"/>
      <c r="D489" s="53" t="s">
        <v>485</v>
      </c>
      <c r="E489" s="88">
        <f>SUM(E491:E492)</f>
        <v>20400</v>
      </c>
    </row>
    <row r="490" spans="1:4" ht="12.75">
      <c r="A490" s="31"/>
      <c r="B490" s="31"/>
      <c r="C490" s="3"/>
      <c r="D490" s="61" t="s">
        <v>486</v>
      </c>
    </row>
    <row r="491" spans="1:5" ht="12.75">
      <c r="A491" s="31"/>
      <c r="B491" s="31"/>
      <c r="C491" s="3">
        <v>3110</v>
      </c>
      <c r="D491" s="15" t="s">
        <v>30</v>
      </c>
      <c r="E491" s="84">
        <v>20000</v>
      </c>
    </row>
    <row r="492" spans="1:5" ht="12.75">
      <c r="A492" s="31"/>
      <c r="B492" s="31"/>
      <c r="C492" s="6">
        <v>4210</v>
      </c>
      <c r="D492" s="2" t="s">
        <v>21</v>
      </c>
      <c r="E492" s="84">
        <v>400</v>
      </c>
    </row>
    <row r="493" spans="1:4" ht="12.75">
      <c r="A493" s="31"/>
      <c r="B493" s="31"/>
      <c r="C493" s="3"/>
      <c r="D493" s="14"/>
    </row>
    <row r="494" spans="1:5" s="53" customFormat="1" ht="12.75">
      <c r="A494" s="50" t="s">
        <v>337</v>
      </c>
      <c r="B494" s="50"/>
      <c r="C494" s="54"/>
      <c r="D494" s="53" t="s">
        <v>338</v>
      </c>
      <c r="E494" s="88">
        <f>E495+E506+E556</f>
        <v>9563174</v>
      </c>
    </row>
    <row r="495" spans="1:5" s="53" customFormat="1" ht="12.75">
      <c r="A495" s="50"/>
      <c r="B495" s="50" t="s">
        <v>342</v>
      </c>
      <c r="C495" s="54"/>
      <c r="D495" s="53" t="s">
        <v>448</v>
      </c>
      <c r="E495" s="88">
        <f>E496</f>
        <v>35000</v>
      </c>
    </row>
    <row r="496" spans="1:5" ht="12.75">
      <c r="A496" s="31"/>
      <c r="B496" s="31"/>
      <c r="C496" s="3"/>
      <c r="D496" s="61" t="s">
        <v>252</v>
      </c>
      <c r="E496" s="88">
        <f>SUM(E497:E501)</f>
        <v>35000</v>
      </c>
    </row>
    <row r="497" spans="1:5" ht="12.75">
      <c r="A497" s="31"/>
      <c r="B497" s="31"/>
      <c r="C497" s="3">
        <v>2910</v>
      </c>
      <c r="D497" s="15" t="s">
        <v>264</v>
      </c>
      <c r="E497" s="84">
        <v>29900</v>
      </c>
    </row>
    <row r="498" spans="1:4" ht="12.75">
      <c r="A498" s="31"/>
      <c r="B498" s="31"/>
      <c r="C498" s="3"/>
      <c r="D498" s="15" t="s">
        <v>265</v>
      </c>
    </row>
    <row r="499" spans="1:4" ht="12.75">
      <c r="A499" s="31"/>
      <c r="B499" s="31"/>
      <c r="C499" s="3"/>
      <c r="D499" s="15" t="s">
        <v>266</v>
      </c>
    </row>
    <row r="500" spans="1:4" ht="12.75">
      <c r="A500" s="31"/>
      <c r="B500" s="31"/>
      <c r="C500" s="3"/>
      <c r="D500" s="15" t="s">
        <v>277</v>
      </c>
    </row>
    <row r="501" spans="1:5" ht="12.75">
      <c r="A501" s="31"/>
      <c r="B501" s="31"/>
      <c r="C501" s="6">
        <v>4560</v>
      </c>
      <c r="D501" s="62" t="s">
        <v>268</v>
      </c>
      <c r="E501" s="84">
        <v>5100</v>
      </c>
    </row>
    <row r="502" spans="1:4" ht="12.75">
      <c r="A502" s="31"/>
      <c r="B502" s="31"/>
      <c r="D502" s="62" t="s">
        <v>265</v>
      </c>
    </row>
    <row r="503" spans="1:4" ht="12.75">
      <c r="A503" s="31"/>
      <c r="B503" s="31"/>
      <c r="D503" s="15" t="s">
        <v>266</v>
      </c>
    </row>
    <row r="504" spans="1:4" ht="12.75">
      <c r="A504" s="31"/>
      <c r="B504" s="31"/>
      <c r="D504" s="15" t="s">
        <v>277</v>
      </c>
    </row>
    <row r="505" spans="1:2" ht="13.5" customHeight="1">
      <c r="A505" s="31"/>
      <c r="B505" s="31"/>
    </row>
    <row r="506" spans="1:5" ht="13.5" customHeight="1">
      <c r="A506" s="31"/>
      <c r="B506" s="50" t="s">
        <v>343</v>
      </c>
      <c r="C506" s="51"/>
      <c r="D506" s="61" t="s">
        <v>228</v>
      </c>
      <c r="E506" s="88">
        <f>E509+E524+E537+E547</f>
        <v>9349007</v>
      </c>
    </row>
    <row r="507" spans="1:4" ht="13.5" customHeight="1">
      <c r="A507" s="31"/>
      <c r="B507" s="50"/>
      <c r="C507" s="51"/>
      <c r="D507" s="61" t="s">
        <v>229</v>
      </c>
    </row>
    <row r="508" spans="1:4" ht="13.5" customHeight="1">
      <c r="A508" s="31"/>
      <c r="B508" s="50"/>
      <c r="C508" s="51"/>
      <c r="D508" s="61" t="s">
        <v>253</v>
      </c>
    </row>
    <row r="509" spans="1:5" ht="13.5" customHeight="1">
      <c r="A509" s="31"/>
      <c r="B509" s="50"/>
      <c r="C509" s="51"/>
      <c r="D509" s="61" t="s">
        <v>250</v>
      </c>
      <c r="E509" s="88">
        <f>SUM(E510:E523)</f>
        <v>9146007</v>
      </c>
    </row>
    <row r="510" spans="1:5" ht="13.5" customHeight="1">
      <c r="A510" s="31"/>
      <c r="B510" s="50"/>
      <c r="C510" s="6">
        <v>3020</v>
      </c>
      <c r="D510" t="s">
        <v>341</v>
      </c>
      <c r="E510" s="96">
        <v>2500</v>
      </c>
    </row>
    <row r="511" spans="1:5" ht="13.5" customHeight="1">
      <c r="A511" s="31"/>
      <c r="B511" s="31"/>
      <c r="C511" s="3">
        <v>3110</v>
      </c>
      <c r="D511" s="15" t="s">
        <v>30</v>
      </c>
      <c r="E511" s="96">
        <v>8071627</v>
      </c>
    </row>
    <row r="512" spans="1:5" ht="13.5" customHeight="1">
      <c r="A512" s="31"/>
      <c r="B512" s="31"/>
      <c r="C512" s="6">
        <v>4010</v>
      </c>
      <c r="D512" t="s">
        <v>18</v>
      </c>
      <c r="E512" s="96">
        <v>182223</v>
      </c>
    </row>
    <row r="513" spans="1:5" ht="13.5" customHeight="1">
      <c r="A513" s="31"/>
      <c r="B513" s="31"/>
      <c r="C513" s="6">
        <v>4040</v>
      </c>
      <c r="D513" t="s">
        <v>19</v>
      </c>
      <c r="E513" s="96">
        <v>22777</v>
      </c>
    </row>
    <row r="514" spans="1:5" ht="13.5" customHeight="1">
      <c r="A514" s="31"/>
      <c r="B514" s="31"/>
      <c r="C514" s="6">
        <v>4110</v>
      </c>
      <c r="D514" t="s">
        <v>20</v>
      </c>
      <c r="E514" s="96">
        <v>826400</v>
      </c>
    </row>
    <row r="515" spans="1:5" ht="13.5" customHeight="1">
      <c r="A515" s="31"/>
      <c r="B515" s="31"/>
      <c r="C515" s="6">
        <v>4120</v>
      </c>
      <c r="D515" t="s">
        <v>394</v>
      </c>
      <c r="E515" s="96">
        <v>4108</v>
      </c>
    </row>
    <row r="516" spans="1:5" ht="13.5" customHeight="1">
      <c r="A516" s="31"/>
      <c r="B516" s="31"/>
      <c r="C516" s="6">
        <v>4210</v>
      </c>
      <c r="D516" s="2" t="s">
        <v>21</v>
      </c>
      <c r="E516" s="96">
        <v>8000</v>
      </c>
    </row>
    <row r="517" spans="1:5" ht="13.5" customHeight="1">
      <c r="A517" s="31"/>
      <c r="B517" s="31"/>
      <c r="C517" s="6">
        <v>4260</v>
      </c>
      <c r="D517" s="2" t="s">
        <v>22</v>
      </c>
      <c r="E517" s="96">
        <v>10000</v>
      </c>
    </row>
    <row r="518" spans="1:5" ht="13.5" customHeight="1">
      <c r="A518" s="31"/>
      <c r="B518" s="31"/>
      <c r="C518" s="3">
        <v>4270</v>
      </c>
      <c r="D518" s="14" t="s">
        <v>224</v>
      </c>
      <c r="E518" s="96">
        <v>1500</v>
      </c>
    </row>
    <row r="519" spans="1:5" ht="13.5" customHeight="1">
      <c r="A519" s="31"/>
      <c r="B519" s="31"/>
      <c r="C519" s="3">
        <v>4300</v>
      </c>
      <c r="D519" s="14" t="s">
        <v>114</v>
      </c>
      <c r="E519" s="96">
        <v>7615</v>
      </c>
    </row>
    <row r="520" spans="1:5" ht="13.5" customHeight="1">
      <c r="A520" s="31"/>
      <c r="B520" s="31"/>
      <c r="C520" s="6">
        <v>4440</v>
      </c>
      <c r="D520" t="s">
        <v>47</v>
      </c>
      <c r="E520" s="96">
        <v>7657</v>
      </c>
    </row>
    <row r="521" spans="1:5" ht="13.5" customHeight="1">
      <c r="A521" s="31"/>
      <c r="B521" s="31"/>
      <c r="C521" s="6">
        <v>4700</v>
      </c>
      <c r="D521" t="s">
        <v>207</v>
      </c>
      <c r="E521" s="96">
        <v>500</v>
      </c>
    </row>
    <row r="522" spans="1:5" ht="13.5" customHeight="1">
      <c r="A522" s="31"/>
      <c r="B522" s="31"/>
      <c r="D522" t="s">
        <v>213</v>
      </c>
      <c r="E522" s="96"/>
    </row>
    <row r="523" spans="1:5" ht="13.5" customHeight="1">
      <c r="A523" s="31"/>
      <c r="B523" s="31"/>
      <c r="C523" s="6">
        <v>4710</v>
      </c>
      <c r="D523" t="s">
        <v>382</v>
      </c>
      <c r="E523" s="96">
        <v>1100</v>
      </c>
    </row>
    <row r="524" spans="1:5" ht="13.5" customHeight="1">
      <c r="A524" s="31"/>
      <c r="B524" s="31"/>
      <c r="C524" s="3"/>
      <c r="D524" s="61" t="s">
        <v>251</v>
      </c>
      <c r="E524" s="88">
        <f>SUM(E525:E536)</f>
        <v>100000</v>
      </c>
    </row>
    <row r="525" spans="1:5" ht="13.5" customHeight="1">
      <c r="A525" s="31"/>
      <c r="B525" s="31"/>
      <c r="C525" s="6">
        <v>3020</v>
      </c>
      <c r="D525" t="s">
        <v>341</v>
      </c>
      <c r="E525" s="96">
        <v>500</v>
      </c>
    </row>
    <row r="526" spans="1:5" ht="13.5" customHeight="1">
      <c r="A526" s="31"/>
      <c r="B526" s="31"/>
      <c r="C526" s="6">
        <v>4010</v>
      </c>
      <c r="D526" t="s">
        <v>18</v>
      </c>
      <c r="E526" s="96">
        <v>56527</v>
      </c>
    </row>
    <row r="527" spans="1:5" ht="13.5" customHeight="1">
      <c r="A527" s="31"/>
      <c r="B527" s="31"/>
      <c r="C527" s="6">
        <v>4040</v>
      </c>
      <c r="D527" t="s">
        <v>19</v>
      </c>
      <c r="E527" s="96">
        <v>5473</v>
      </c>
    </row>
    <row r="528" spans="1:5" ht="13.5" customHeight="1">
      <c r="A528" s="31"/>
      <c r="B528" s="31"/>
      <c r="C528" s="6">
        <v>4110</v>
      </c>
      <c r="D528" t="s">
        <v>20</v>
      </c>
      <c r="E528" s="96">
        <v>10600</v>
      </c>
    </row>
    <row r="529" spans="1:5" ht="12.75">
      <c r="A529" s="31"/>
      <c r="B529" s="31"/>
      <c r="C529" s="6">
        <v>4120</v>
      </c>
      <c r="D529" t="s">
        <v>394</v>
      </c>
      <c r="E529" s="96">
        <v>1600</v>
      </c>
    </row>
    <row r="530" spans="1:5" ht="12.75">
      <c r="A530" s="31"/>
      <c r="B530" s="31"/>
      <c r="C530" s="6">
        <v>4210</v>
      </c>
      <c r="D530" s="2" t="s">
        <v>21</v>
      </c>
      <c r="E530" s="96">
        <v>5000</v>
      </c>
    </row>
    <row r="531" spans="1:5" ht="12.75">
      <c r="A531" s="31"/>
      <c r="B531" s="31"/>
      <c r="C531" s="6">
        <v>4260</v>
      </c>
      <c r="D531" s="2" t="s">
        <v>22</v>
      </c>
      <c r="E531" s="96">
        <v>5000</v>
      </c>
    </row>
    <row r="532" spans="1:5" ht="12.75">
      <c r="A532" s="31"/>
      <c r="B532" s="31"/>
      <c r="C532" s="3">
        <v>4270</v>
      </c>
      <c r="D532" s="14" t="s">
        <v>224</v>
      </c>
      <c r="E532" s="96">
        <v>500</v>
      </c>
    </row>
    <row r="533" spans="1:5" ht="12.75">
      <c r="A533" s="31"/>
      <c r="B533" s="31"/>
      <c r="C533" s="3">
        <v>4300</v>
      </c>
      <c r="D533" s="14" t="s">
        <v>114</v>
      </c>
      <c r="E533" s="96">
        <v>12385</v>
      </c>
    </row>
    <row r="534" spans="1:5" ht="12.75">
      <c r="A534" s="31"/>
      <c r="B534" s="31"/>
      <c r="C534" s="6">
        <v>4440</v>
      </c>
      <c r="D534" t="s">
        <v>47</v>
      </c>
      <c r="E534" s="96">
        <v>1915</v>
      </c>
    </row>
    <row r="535" spans="1:5" ht="12.75">
      <c r="A535" s="31"/>
      <c r="B535" s="31"/>
      <c r="C535" s="6">
        <v>4700</v>
      </c>
      <c r="D535" t="s">
        <v>207</v>
      </c>
      <c r="E535" s="96">
        <v>500</v>
      </c>
    </row>
    <row r="536" spans="1:4" ht="12.75">
      <c r="A536" s="31"/>
      <c r="B536" s="31"/>
      <c r="D536" t="s">
        <v>213</v>
      </c>
    </row>
    <row r="537" spans="1:5" ht="12.75">
      <c r="A537" s="31"/>
      <c r="B537" s="31"/>
      <c r="C537" s="3"/>
      <c r="D537" s="61" t="s">
        <v>252</v>
      </c>
      <c r="E537" s="88">
        <f>SUM(E538:E542)</f>
        <v>63000</v>
      </c>
    </row>
    <row r="538" spans="1:5" ht="12.75">
      <c r="A538" s="31"/>
      <c r="B538" s="31"/>
      <c r="C538" s="3">
        <v>2910</v>
      </c>
      <c r="D538" s="15" t="s">
        <v>264</v>
      </c>
      <c r="E538" s="84">
        <v>48000</v>
      </c>
    </row>
    <row r="539" spans="1:4" ht="12.75">
      <c r="A539" s="31"/>
      <c r="B539" s="31"/>
      <c r="C539" s="3"/>
      <c r="D539" s="15" t="s">
        <v>265</v>
      </c>
    </row>
    <row r="540" spans="1:4" ht="12.75">
      <c r="A540" s="31"/>
      <c r="B540" s="31"/>
      <c r="C540" s="3"/>
      <c r="D540" s="15" t="s">
        <v>266</v>
      </c>
    </row>
    <row r="541" spans="1:4" ht="12.75">
      <c r="A541" s="31"/>
      <c r="B541" s="31"/>
      <c r="C541" s="3"/>
      <c r="D541" s="15" t="s">
        <v>277</v>
      </c>
    </row>
    <row r="542" spans="1:5" ht="12.75">
      <c r="A542" s="31"/>
      <c r="B542" s="31"/>
      <c r="C542" s="6">
        <v>4560</v>
      </c>
      <c r="D542" s="62" t="s">
        <v>268</v>
      </c>
      <c r="E542" s="84">
        <v>15000</v>
      </c>
    </row>
    <row r="543" spans="1:4" ht="12.75">
      <c r="A543" s="31"/>
      <c r="B543" s="31"/>
      <c r="D543" s="62" t="s">
        <v>265</v>
      </c>
    </row>
    <row r="544" spans="1:4" ht="12.75">
      <c r="A544" s="31"/>
      <c r="B544" s="31"/>
      <c r="D544" s="15" t="s">
        <v>266</v>
      </c>
    </row>
    <row r="545" spans="1:4" ht="12.75">
      <c r="A545" s="31"/>
      <c r="B545" s="31"/>
      <c r="D545" s="15" t="s">
        <v>277</v>
      </c>
    </row>
    <row r="546" spans="1:4" ht="12.75">
      <c r="A546" s="31"/>
      <c r="B546" s="31"/>
      <c r="D546" s="15"/>
    </row>
    <row r="547" spans="1:5" ht="12.75">
      <c r="A547" s="31"/>
      <c r="B547" s="31"/>
      <c r="C547" s="51"/>
      <c r="D547" s="61" t="s">
        <v>429</v>
      </c>
      <c r="E547" s="88">
        <f>SUM(E549:E553)</f>
        <v>40000</v>
      </c>
    </row>
    <row r="548" spans="1:4" ht="12.75">
      <c r="A548" s="31"/>
      <c r="B548" s="31"/>
      <c r="D548" s="61" t="s">
        <v>430</v>
      </c>
    </row>
    <row r="549" spans="1:5" ht="12.75">
      <c r="A549" s="31"/>
      <c r="B549" s="31"/>
      <c r="C549" s="3">
        <v>3290</v>
      </c>
      <c r="D549" s="103" t="s">
        <v>438</v>
      </c>
      <c r="E549" s="84">
        <v>38800</v>
      </c>
    </row>
    <row r="550" spans="1:4" ht="12.75">
      <c r="A550" s="31"/>
      <c r="B550" s="31"/>
      <c r="C550" s="3"/>
      <c r="D550" s="103" t="s">
        <v>437</v>
      </c>
    </row>
    <row r="551" spans="1:5" ht="12.75">
      <c r="A551" s="31"/>
      <c r="B551" s="31"/>
      <c r="C551" s="6">
        <v>4740</v>
      </c>
      <c r="D551" s="103" t="s">
        <v>440</v>
      </c>
      <c r="E551" s="84">
        <v>1000</v>
      </c>
    </row>
    <row r="552" spans="1:4" ht="12.75">
      <c r="A552" s="31"/>
      <c r="B552" s="31"/>
      <c r="D552" s="103" t="s">
        <v>439</v>
      </c>
    </row>
    <row r="553" spans="1:5" ht="12.75">
      <c r="A553" s="31"/>
      <c r="B553" s="31"/>
      <c r="C553" s="6">
        <v>4850</v>
      </c>
      <c r="D553" s="103" t="s">
        <v>441</v>
      </c>
      <c r="E553" s="84">
        <v>200</v>
      </c>
    </row>
    <row r="554" spans="1:4" ht="12.75">
      <c r="A554" s="31"/>
      <c r="B554" s="31"/>
      <c r="D554" s="103" t="s">
        <v>439</v>
      </c>
    </row>
    <row r="555" spans="1:4" ht="12.75">
      <c r="A555" s="31"/>
      <c r="B555" s="31"/>
      <c r="D555" s="15"/>
    </row>
    <row r="556" spans="1:5" ht="12.75">
      <c r="A556" s="31"/>
      <c r="B556" s="54">
        <v>85513</v>
      </c>
      <c r="C556" s="54"/>
      <c r="D556" s="53" t="s">
        <v>107</v>
      </c>
      <c r="E556" s="88">
        <f>E562</f>
        <v>179167</v>
      </c>
    </row>
    <row r="557" spans="1:4" ht="12.75">
      <c r="A557" s="31"/>
      <c r="B557" s="54"/>
      <c r="C557" s="54"/>
      <c r="D557" s="53" t="s">
        <v>369</v>
      </c>
    </row>
    <row r="558" spans="1:4" ht="12.75">
      <c r="A558" s="31"/>
      <c r="B558" s="54"/>
      <c r="C558" s="54"/>
      <c r="D558" s="53" t="s">
        <v>370</v>
      </c>
    </row>
    <row r="559" spans="1:4" ht="12.75">
      <c r="A559" s="31"/>
      <c r="B559" s="54"/>
      <c r="C559" s="54"/>
      <c r="D559" s="53" t="s">
        <v>371</v>
      </c>
    </row>
    <row r="560" spans="1:4" ht="12.75">
      <c r="A560" s="31"/>
      <c r="B560" s="54"/>
      <c r="C560" s="54"/>
      <c r="D560" s="53" t="s">
        <v>372</v>
      </c>
    </row>
    <row r="561" spans="1:4" ht="12.75">
      <c r="A561" s="31"/>
      <c r="B561" s="54"/>
      <c r="C561" s="54"/>
      <c r="D561" s="53" t="s">
        <v>373</v>
      </c>
    </row>
    <row r="562" spans="1:5" ht="12.75">
      <c r="A562" s="31"/>
      <c r="B562" s="6"/>
      <c r="C562" s="6">
        <v>4130</v>
      </c>
      <c r="D562" t="s">
        <v>106</v>
      </c>
      <c r="E562" s="84">
        <v>179167</v>
      </c>
    </row>
    <row r="563" spans="1:4" ht="12.75">
      <c r="A563" s="31"/>
      <c r="B563" s="31"/>
      <c r="C563" s="3"/>
      <c r="D563" s="15"/>
    </row>
    <row r="564" spans="1:5" ht="12.75">
      <c r="A564" s="7">
        <v>854</v>
      </c>
      <c r="B564" s="7"/>
      <c r="C564" s="7"/>
      <c r="D564" s="5" t="s">
        <v>27</v>
      </c>
      <c r="E564" s="88">
        <f>E565</f>
        <v>5000</v>
      </c>
    </row>
    <row r="565" spans="1:5" ht="12.75">
      <c r="A565" s="31"/>
      <c r="B565" s="31" t="s">
        <v>197</v>
      </c>
      <c r="C565" s="3"/>
      <c r="D565" s="15" t="s">
        <v>340</v>
      </c>
      <c r="E565" s="84">
        <f>E566</f>
        <v>5000</v>
      </c>
    </row>
    <row r="566" spans="1:5" ht="12.75">
      <c r="A566" s="31"/>
      <c r="B566" s="7"/>
      <c r="C566" s="6">
        <v>3240</v>
      </c>
      <c r="D566" t="s">
        <v>186</v>
      </c>
      <c r="E566" s="84">
        <v>5000</v>
      </c>
    </row>
    <row r="567" spans="1:5" ht="12.75">
      <c r="A567" s="31"/>
      <c r="B567" s="7"/>
      <c r="E567"/>
    </row>
    <row r="568" spans="1:5" ht="12.75">
      <c r="A568" s="54">
        <v>853</v>
      </c>
      <c r="B568" s="54"/>
      <c r="C568" s="54"/>
      <c r="D568" s="53" t="s">
        <v>354</v>
      </c>
      <c r="E568" s="88">
        <f>SUM(E570:E572)</f>
        <v>10736</v>
      </c>
    </row>
    <row r="569" spans="1:5" ht="12.75">
      <c r="A569" s="6"/>
      <c r="B569" s="54">
        <v>85395</v>
      </c>
      <c r="C569" s="54"/>
      <c r="D569" s="53" t="s">
        <v>466</v>
      </c>
      <c r="E569" s="82"/>
    </row>
    <row r="570" spans="1:5" s="67" customFormat="1" ht="12.75">
      <c r="A570" s="68"/>
      <c r="B570" s="68"/>
      <c r="C570" s="68">
        <v>3280</v>
      </c>
      <c r="D570" t="s">
        <v>490</v>
      </c>
      <c r="E570" s="97">
        <v>10640</v>
      </c>
    </row>
    <row r="571" spans="1:5" s="67" customFormat="1" ht="12.75">
      <c r="A571" s="68"/>
      <c r="B571" s="68"/>
      <c r="C571" s="68"/>
      <c r="D571" t="s">
        <v>456</v>
      </c>
      <c r="E571" s="97"/>
    </row>
    <row r="572" spans="1:5" s="67" customFormat="1" ht="12.75">
      <c r="A572" s="68"/>
      <c r="B572" s="68"/>
      <c r="C572" s="68">
        <v>4860</v>
      </c>
      <c r="D572" t="s">
        <v>491</v>
      </c>
      <c r="E572" s="97">
        <v>96</v>
      </c>
    </row>
    <row r="573" spans="1:5" s="67" customFormat="1" ht="12.75">
      <c r="A573" s="68"/>
      <c r="B573" s="68"/>
      <c r="C573" s="68"/>
      <c r="D573" t="s">
        <v>455</v>
      </c>
      <c r="E573" s="97"/>
    </row>
    <row r="574" spans="1:3" s="67" customFormat="1" ht="12.75">
      <c r="A574" s="68"/>
      <c r="B574" s="68"/>
      <c r="C574" s="68"/>
    </row>
    <row r="575" spans="1:3" s="67" customFormat="1" ht="12.75">
      <c r="A575" s="68"/>
      <c r="B575" s="68"/>
      <c r="C575" s="68"/>
    </row>
    <row r="576" spans="1:5" s="67" customFormat="1" ht="12.75">
      <c r="A576" s="100"/>
      <c r="B576" s="100"/>
      <c r="C576" s="101"/>
      <c r="D576" s="115"/>
      <c r="E576" s="115"/>
    </row>
    <row r="577" spans="1:5" ht="12.75">
      <c r="A577" s="31"/>
      <c r="B577" s="31"/>
      <c r="C577" s="3"/>
      <c r="D577" s="15"/>
      <c r="E577" s="15"/>
    </row>
    <row r="578" spans="1:5" ht="12.75">
      <c r="A578" s="31"/>
      <c r="B578" s="31"/>
      <c r="D578" s="2"/>
      <c r="E578" s="2"/>
    </row>
    <row r="579" spans="1:4" ht="12.75">
      <c r="A579" s="31"/>
      <c r="B579" s="31"/>
      <c r="C579" s="3"/>
      <c r="D579" s="15"/>
    </row>
    <row r="580" spans="4:5" ht="12.75">
      <c r="D580" s="7" t="s">
        <v>7</v>
      </c>
      <c r="E580" s="84" t="s">
        <v>214</v>
      </c>
    </row>
    <row r="581" spans="4:5" ht="12.75">
      <c r="D581" s="7"/>
      <c r="E581" s="70" t="s">
        <v>504</v>
      </c>
    </row>
    <row r="582" spans="4:5" ht="12.75">
      <c r="D582" s="6" t="s">
        <v>92</v>
      </c>
      <c r="E582" s="70" t="s">
        <v>135</v>
      </c>
    </row>
    <row r="583" spans="4:5" ht="12.75">
      <c r="D583" s="6"/>
      <c r="E583" s="71" t="s">
        <v>505</v>
      </c>
    </row>
    <row r="584" spans="1:5" ht="12.75">
      <c r="A584" s="28" t="s">
        <v>8</v>
      </c>
      <c r="B584" s="29" t="s">
        <v>9</v>
      </c>
      <c r="C584" s="1"/>
      <c r="D584" s="1" t="s">
        <v>10</v>
      </c>
      <c r="E584" s="85" t="s">
        <v>476</v>
      </c>
    </row>
    <row r="585" spans="1:5" ht="12.75">
      <c r="A585" s="30" t="s">
        <v>35</v>
      </c>
      <c r="B585" s="30"/>
      <c r="C585" s="13"/>
      <c r="D585" s="24" t="s">
        <v>115</v>
      </c>
      <c r="E585" s="94">
        <f>E586</f>
        <v>1130</v>
      </c>
    </row>
    <row r="586" spans="1:5" ht="12.75">
      <c r="A586" s="31"/>
      <c r="B586" s="50" t="s">
        <v>109</v>
      </c>
      <c r="C586" s="51"/>
      <c r="D586" s="61" t="s">
        <v>110</v>
      </c>
      <c r="E586" s="88">
        <f>E587</f>
        <v>1130</v>
      </c>
    </row>
    <row r="587" spans="1:5" ht="12.75">
      <c r="A587" s="31"/>
      <c r="B587" s="31"/>
      <c r="C587" s="3">
        <v>2850</v>
      </c>
      <c r="D587" s="15" t="s">
        <v>111</v>
      </c>
      <c r="E587" s="84">
        <v>1130</v>
      </c>
    </row>
    <row r="588" spans="1:4" ht="12.75">
      <c r="A588" s="31"/>
      <c r="B588" s="31"/>
      <c r="C588" s="3"/>
      <c r="D588" s="15" t="s">
        <v>112</v>
      </c>
    </row>
    <row r="589" spans="1:5" ht="12.75">
      <c r="A589" s="23" t="s">
        <v>39</v>
      </c>
      <c r="B589" s="30"/>
      <c r="C589" s="13"/>
      <c r="D589" s="39" t="s">
        <v>137</v>
      </c>
      <c r="E589" s="94">
        <f>E590</f>
        <v>12400</v>
      </c>
    </row>
    <row r="590" spans="1:5" ht="12.75">
      <c r="A590" s="30"/>
      <c r="B590" s="50" t="s">
        <v>44</v>
      </c>
      <c r="C590" s="51"/>
      <c r="D590" s="63" t="s">
        <v>45</v>
      </c>
      <c r="E590" s="90">
        <f>SUM(E591:E592)</f>
        <v>12400</v>
      </c>
    </row>
    <row r="591" spans="1:5" ht="12.75">
      <c r="A591" s="30"/>
      <c r="B591" s="31"/>
      <c r="C591" s="6">
        <v>4300</v>
      </c>
      <c r="D591" t="s">
        <v>24</v>
      </c>
      <c r="E591" s="95">
        <v>9000</v>
      </c>
    </row>
    <row r="592" spans="1:5" ht="12.75">
      <c r="A592" s="30"/>
      <c r="B592" s="30"/>
      <c r="C592" s="3">
        <v>4610</v>
      </c>
      <c r="D592" s="15" t="s">
        <v>226</v>
      </c>
      <c r="E592" s="95">
        <v>3400</v>
      </c>
    </row>
    <row r="593" spans="1:5" ht="12.75">
      <c r="A593" s="37" t="s">
        <v>93</v>
      </c>
      <c r="B593" s="37"/>
      <c r="C593" s="7"/>
      <c r="D593" s="5" t="s">
        <v>94</v>
      </c>
      <c r="E593" s="86">
        <f>SUM(E596:E598)</f>
        <v>1580000</v>
      </c>
    </row>
    <row r="594" spans="1:5" ht="12.75">
      <c r="A594" s="32"/>
      <c r="B594" s="65" t="s">
        <v>96</v>
      </c>
      <c r="C594" s="54"/>
      <c r="D594" s="53" t="s">
        <v>97</v>
      </c>
      <c r="E594" s="88">
        <f>SUM(E598:E598)</f>
        <v>1570000</v>
      </c>
    </row>
    <row r="595" spans="1:4" ht="12.75">
      <c r="A595" s="32"/>
      <c r="B595" s="32"/>
      <c r="D595" t="s">
        <v>98</v>
      </c>
    </row>
    <row r="596" spans="1:5" ht="12.75">
      <c r="A596" s="32"/>
      <c r="B596" s="32"/>
      <c r="C596" s="6">
        <v>8090</v>
      </c>
      <c r="D596" t="s">
        <v>403</v>
      </c>
      <c r="E596" s="84">
        <v>10000</v>
      </c>
    </row>
    <row r="597" spans="1:4" ht="12.75">
      <c r="A597" s="32"/>
      <c r="B597" s="32"/>
      <c r="D597" t="s">
        <v>404</v>
      </c>
    </row>
    <row r="598" spans="1:5" ht="12.75">
      <c r="A598" s="32"/>
      <c r="B598" s="32"/>
      <c r="C598" s="6">
        <v>8110</v>
      </c>
      <c r="D598" t="s">
        <v>241</v>
      </c>
      <c r="E598" s="84">
        <v>1570000</v>
      </c>
    </row>
    <row r="599" spans="1:4" ht="12.75">
      <c r="A599" s="32"/>
      <c r="B599" s="32"/>
      <c r="D599" t="s">
        <v>242</v>
      </c>
    </row>
    <row r="600" spans="1:4" ht="12.75">
      <c r="A600" s="32"/>
      <c r="B600" s="32"/>
      <c r="D600" t="s">
        <v>243</v>
      </c>
    </row>
    <row r="601" spans="1:5" ht="12.75">
      <c r="A601" s="37" t="s">
        <v>99</v>
      </c>
      <c r="B601" s="37"/>
      <c r="C601" s="7"/>
      <c r="D601" s="5" t="s">
        <v>100</v>
      </c>
      <c r="E601" s="86">
        <f>SUM(+E602+E605)</f>
        <v>1306862</v>
      </c>
    </row>
    <row r="602" spans="1:5" ht="12.75">
      <c r="A602" s="32"/>
      <c r="B602" s="65" t="s">
        <v>95</v>
      </c>
      <c r="C602" s="54"/>
      <c r="D602" s="53" t="s">
        <v>104</v>
      </c>
      <c r="E602" s="88">
        <f>SUM(E603:E604)</f>
        <v>150000</v>
      </c>
    </row>
    <row r="603" spans="1:5" ht="12.75">
      <c r="A603" s="32"/>
      <c r="B603" s="32"/>
      <c r="C603" s="6">
        <v>4300</v>
      </c>
      <c r="D603" t="s">
        <v>24</v>
      </c>
      <c r="E603" s="84">
        <v>40000</v>
      </c>
    </row>
    <row r="604" spans="1:5" ht="12.75">
      <c r="A604" s="32"/>
      <c r="B604" s="32"/>
      <c r="C604" s="6">
        <v>4530</v>
      </c>
      <c r="D604" t="s">
        <v>212</v>
      </c>
      <c r="E604" s="84">
        <v>110000</v>
      </c>
    </row>
    <row r="605" spans="1:5" ht="12.75">
      <c r="A605" s="32"/>
      <c r="B605" s="65" t="s">
        <v>101</v>
      </c>
      <c r="C605" s="54"/>
      <c r="D605" s="53" t="s">
        <v>102</v>
      </c>
      <c r="E605" s="88">
        <f>SUM(E606:E607)</f>
        <v>1156862</v>
      </c>
    </row>
    <row r="606" spans="1:5" ht="12.75">
      <c r="A606" s="32"/>
      <c r="B606" s="32"/>
      <c r="C606" s="6">
        <v>4810</v>
      </c>
      <c r="D606" t="s">
        <v>103</v>
      </c>
      <c r="E606" s="84">
        <v>920000</v>
      </c>
    </row>
    <row r="607" spans="1:5" ht="12.75">
      <c r="A607" s="32"/>
      <c r="B607" s="32"/>
      <c r="C607" s="6">
        <v>6800</v>
      </c>
      <c r="D607" t="s">
        <v>285</v>
      </c>
      <c r="E607" s="84">
        <v>236862</v>
      </c>
    </row>
    <row r="608" spans="1:5" ht="12.75">
      <c r="A608" s="65" t="s">
        <v>164</v>
      </c>
      <c r="B608" s="65"/>
      <c r="C608" s="54"/>
      <c r="D608" s="53" t="s">
        <v>162</v>
      </c>
      <c r="E608" s="88">
        <f>+E625+E609+E618</f>
        <v>15060</v>
      </c>
    </row>
    <row r="609" spans="1:5" s="67" customFormat="1" ht="12.75">
      <c r="A609" s="105"/>
      <c r="B609" s="54">
        <v>85213</v>
      </c>
      <c r="C609" s="54"/>
      <c r="D609" s="53" t="s">
        <v>107</v>
      </c>
      <c r="E609" s="88">
        <f>E614</f>
        <v>560</v>
      </c>
    </row>
    <row r="610" spans="1:5" s="67" customFormat="1" ht="12.75">
      <c r="A610" s="105"/>
      <c r="B610" s="68"/>
      <c r="C610" s="68"/>
      <c r="D610" s="67" t="s">
        <v>254</v>
      </c>
      <c r="E610" s="96"/>
    </row>
    <row r="611" spans="1:5" s="67" customFormat="1" ht="12.75">
      <c r="A611" s="105"/>
      <c r="B611" s="68"/>
      <c r="C611" s="68"/>
      <c r="D611" s="67" t="s">
        <v>255</v>
      </c>
      <c r="E611" s="96"/>
    </row>
    <row r="612" spans="1:5" s="67" customFormat="1" ht="12.75">
      <c r="A612" s="105"/>
      <c r="B612" s="68"/>
      <c r="C612" s="68"/>
      <c r="D612" s="67" t="s">
        <v>257</v>
      </c>
      <c r="E612" s="96"/>
    </row>
    <row r="613" spans="1:5" s="67" customFormat="1" ht="12.75">
      <c r="A613" s="105"/>
      <c r="B613" s="68"/>
      <c r="C613" s="68"/>
      <c r="D613" s="67" t="s">
        <v>256</v>
      </c>
      <c r="E613" s="96"/>
    </row>
    <row r="614" spans="1:5" ht="12.75">
      <c r="A614" s="65"/>
      <c r="B614" s="54"/>
      <c r="C614" s="3">
        <v>2910</v>
      </c>
      <c r="D614" s="15" t="s">
        <v>264</v>
      </c>
      <c r="E614" s="96">
        <v>560</v>
      </c>
    </row>
    <row r="615" spans="1:5" ht="12.75">
      <c r="A615" s="65"/>
      <c r="B615" s="54"/>
      <c r="C615" s="3"/>
      <c r="D615" s="15" t="s">
        <v>265</v>
      </c>
      <c r="E615" s="88"/>
    </row>
    <row r="616" spans="1:5" ht="12.75">
      <c r="A616" s="65"/>
      <c r="B616" s="54"/>
      <c r="C616" s="3"/>
      <c r="D616" s="15" t="s">
        <v>266</v>
      </c>
      <c r="E616" s="88"/>
    </row>
    <row r="617" spans="1:5" ht="12.75">
      <c r="A617" s="65"/>
      <c r="B617" s="54"/>
      <c r="C617" s="3"/>
      <c r="D617" s="15" t="s">
        <v>361</v>
      </c>
      <c r="E617" s="88"/>
    </row>
    <row r="618" spans="1:5" ht="12.75">
      <c r="A618" s="65"/>
      <c r="B618" s="54">
        <v>85214</v>
      </c>
      <c r="C618" s="54"/>
      <c r="D618" s="53" t="s">
        <v>235</v>
      </c>
      <c r="E618" s="88">
        <f>E620</f>
        <v>4500</v>
      </c>
    </row>
    <row r="619" spans="1:5" ht="12.75">
      <c r="A619" s="65"/>
      <c r="B619" s="6"/>
      <c r="D619" t="s">
        <v>198</v>
      </c>
      <c r="E619" s="96"/>
    </row>
    <row r="620" spans="1:5" ht="12.75">
      <c r="A620" s="65"/>
      <c r="B620" s="54"/>
      <c r="C620" s="3">
        <v>2910</v>
      </c>
      <c r="D620" s="15" t="s">
        <v>264</v>
      </c>
      <c r="E620" s="96">
        <v>4500</v>
      </c>
    </row>
    <row r="621" spans="1:5" ht="12.75">
      <c r="A621" s="65"/>
      <c r="B621" s="54"/>
      <c r="C621" s="3"/>
      <c r="D621" s="15" t="s">
        <v>265</v>
      </c>
      <c r="E621" s="88"/>
    </row>
    <row r="622" spans="1:5" ht="12.75">
      <c r="A622" s="65"/>
      <c r="B622" s="54"/>
      <c r="C622" s="3"/>
      <c r="D622" s="15" t="s">
        <v>266</v>
      </c>
      <c r="E622" s="88"/>
    </row>
    <row r="623" spans="1:5" ht="12.75">
      <c r="A623" s="65"/>
      <c r="B623" s="54"/>
      <c r="C623" s="3"/>
      <c r="D623" s="15" t="s">
        <v>267</v>
      </c>
      <c r="E623" s="88"/>
    </row>
    <row r="624" spans="1:5" ht="12.75">
      <c r="A624" s="65"/>
      <c r="B624" s="54"/>
      <c r="C624" s="3"/>
      <c r="D624" s="15" t="s">
        <v>262</v>
      </c>
      <c r="E624" s="88"/>
    </row>
    <row r="625" spans="1:5" ht="12.75">
      <c r="A625" s="32"/>
      <c r="B625" s="65" t="s">
        <v>294</v>
      </c>
      <c r="C625" s="54"/>
      <c r="D625" s="110" t="s">
        <v>239</v>
      </c>
      <c r="E625" s="88">
        <f>E626</f>
        <v>10000</v>
      </c>
    </row>
    <row r="626" spans="1:5" ht="12.75">
      <c r="A626" s="32"/>
      <c r="B626" s="32"/>
      <c r="C626" s="3">
        <v>2910</v>
      </c>
      <c r="D626" s="15" t="s">
        <v>264</v>
      </c>
      <c r="E626" s="84">
        <v>10000</v>
      </c>
    </row>
    <row r="627" spans="1:4" ht="12.75">
      <c r="A627" s="32"/>
      <c r="B627" s="32"/>
      <c r="C627" s="3"/>
      <c r="D627" s="15" t="s">
        <v>265</v>
      </c>
    </row>
    <row r="628" spans="1:4" ht="12.75">
      <c r="A628" s="32"/>
      <c r="B628" s="32"/>
      <c r="C628" s="3"/>
      <c r="D628" s="15" t="s">
        <v>266</v>
      </c>
    </row>
    <row r="629" spans="1:4" ht="12.75">
      <c r="A629" s="32"/>
      <c r="B629" s="32"/>
      <c r="C629" s="3"/>
      <c r="D629" s="15" t="s">
        <v>267</v>
      </c>
    </row>
    <row r="630" spans="1:5" ht="12.75">
      <c r="A630" s="32"/>
      <c r="B630" s="32"/>
      <c r="C630" s="3"/>
      <c r="D630" s="15" t="s">
        <v>262</v>
      </c>
      <c r="E630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2024-02-27T11:05:46Z</cp:lastPrinted>
  <dcterms:created xsi:type="dcterms:W3CDTF">2014-09-04T08:28:49Z</dcterms:created>
  <dcterms:modified xsi:type="dcterms:W3CDTF">2024-03-01T10:54:02Z</dcterms:modified>
  <cp:category/>
  <cp:version/>
  <cp:contentType/>
  <cp:contentStatus/>
</cp:coreProperties>
</file>