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<sst xmlns="http://schemas.openxmlformats.org/spreadsheetml/2006/main" count="1157" uniqueCount="509">
  <si>
    <t>Dz</t>
  </si>
  <si>
    <t>Pozostała działalność</t>
  </si>
  <si>
    <t>Szkoły podstawowe</t>
  </si>
  <si>
    <t>Rozdział</t>
  </si>
  <si>
    <t>Par.</t>
  </si>
  <si>
    <t>Nazwa paragrafu</t>
  </si>
  <si>
    <t>Kwota planu</t>
  </si>
  <si>
    <t>Oświata i wychowanie</t>
  </si>
  <si>
    <t>Środowiskowy Dom Samopomocy</t>
  </si>
  <si>
    <t>Miejski Ośrodek Pomocy Społecznej</t>
  </si>
  <si>
    <t>Załącznik Nr 12</t>
  </si>
  <si>
    <t>Załącznik Nr 11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</si>
  <si>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</si>
  <si>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</si>
  <si>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</si>
  <si>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</si>
  <si>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</si>
  <si>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</si>
  <si>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</si>
  <si>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gruntami i nieruchomościami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</si>
  <si>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</si>
  <si>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</si>
  <si>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</si>
  <si>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</si>
  <si>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</si>
  <si>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</si>
  <si>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</si>
  <si>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</si>
  <si>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</si>
  <si>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</si>
  <si>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</si>
  <si>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</si>
  <si>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</si>
  <si>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</si>
  <si>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</si>
  <si>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</si>
  <si>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</si>
  <si>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</si>
  <si>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</si>
  <si>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</si>
  <si>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Podatek od nieruchomości</t>
  </si>
  <si>
    <t>010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</si>
  <si>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</si>
  <si>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</si>
  <si>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</si>
  <si>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</si>
  <si>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</si>
  <si>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</si>
  <si>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</si>
  <si>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</si>
  <si>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</si>
  <si>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</si>
  <si>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</si>
  <si>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</si>
  <si>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</si>
  <si>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</si>
  <si>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</si>
  <si>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</si>
  <si>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</si>
  <si>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</si>
  <si>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</si>
  <si>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</si>
  <si>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</si>
  <si>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</si>
  <si>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</si>
  <si>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</si>
  <si>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</si>
  <si>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</si>
  <si>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</si>
  <si>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</si>
  <si>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</si>
  <si>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</si>
  <si>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</si>
  <si>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</si>
  <si>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</si>
  <si>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</si>
  <si>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</si>
  <si>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</si>
  <si>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</si>
  <si>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</si>
  <si>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</si>
  <si>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</si>
  <si>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</si>
  <si>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</si>
  <si>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</si>
  <si>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</si>
  <si>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</si>
  <si>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</si>
  <si>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</si>
  <si>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</si>
  <si>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</si>
  <si>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</si>
  <si>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</si>
  <si>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</si>
  <si>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</si>
  <si>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</si>
  <si>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</si>
  <si>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</si>
  <si>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</si>
  <si>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</si>
  <si>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</si>
  <si>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</si>
  <si>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</si>
  <si>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</si>
  <si>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</si>
  <si>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</si>
  <si>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</si>
  <si>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</si>
  <si>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</si>
  <si>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</si>
  <si>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</si>
  <si>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Składki na ubezpieczenie zdrowotne opłacane za 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</si>
  <si>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</si>
  <si>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</si>
  <si>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</si>
  <si>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</si>
  <si>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</si>
  <si>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</si>
  <si>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</si>
  <si>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</si>
  <si>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</si>
  <si>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</si>
  <si>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</si>
  <si>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</si>
  <si>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</si>
  <si>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</si>
  <si>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</si>
  <si>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</si>
  <si>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</si>
  <si>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</si>
  <si>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</si>
  <si>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</si>
  <si>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</si>
  <si>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</si>
  <si>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</si>
  <si>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</si>
  <si>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</si>
  <si>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</si>
  <si>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</si>
  <si>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</si>
  <si>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</si>
  <si>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</si>
  <si>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</si>
  <si>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</si>
  <si>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</si>
  <si>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</si>
  <si>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</si>
  <si>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</si>
  <si>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</si>
  <si>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</si>
  <si>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</si>
  <si>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</si>
  <si>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</si>
  <si>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</si>
  <si>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</si>
  <si>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</si>
  <si>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</si>
  <si>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</si>
  <si>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</si>
  <si>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</si>
  <si>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</si>
  <si>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</si>
  <si>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</si>
  <si>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</si>
  <si>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</si>
  <si>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</si>
  <si>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</si>
  <si>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</si>
  <si>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</si>
  <si>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</si>
  <si>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</si>
  <si>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</si>
  <si>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</si>
  <si>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80195</t>
  </si>
  <si>
    <t>Domy pomocy społecznej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</si>
  <si>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</si>
  <si>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</si>
  <si>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</si>
  <si>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</si>
  <si>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</si>
  <si>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</si>
  <si>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</si>
  <si>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</si>
  <si>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</si>
  <si>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</si>
  <si>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</si>
  <si>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</si>
  <si>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</si>
  <si>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</si>
  <si>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</si>
  <si>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</si>
  <si>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</si>
  <si>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</si>
  <si>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</si>
  <si>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</si>
  <si>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</si>
  <si>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</si>
  <si>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</si>
  <si>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</si>
  <si>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</si>
  <si>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</si>
  <si>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</si>
  <si>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</si>
  <si>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</si>
  <si>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</si>
  <si>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</si>
  <si>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</si>
  <si>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</si>
  <si>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</si>
  <si>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</si>
  <si>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</si>
  <si>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</si>
  <si>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</si>
  <si>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</si>
  <si>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</si>
  <si>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</si>
  <si>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</si>
  <si>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</si>
  <si>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</si>
  <si>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</si>
  <si>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</si>
  <si>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18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</si>
  <si>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</si>
  <si>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</si>
  <si>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</si>
  <si>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</si>
  <si>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</si>
  <si>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</si>
  <si>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wynagrodzeń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</si>
  <si>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</si>
  <si>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</si>
  <si>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</si>
  <si>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</si>
  <si>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</si>
  <si>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Nagrody o caharkterze szczególnym niezaliczone do</t>
  </si>
  <si>
    <t xml:space="preserve">Zasiłki i pomoc naturze oraz składki na 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</si>
  <si>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</si>
  <si>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</si>
  <si>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</si>
  <si>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</si>
  <si>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</si>
  <si>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</si>
  <si>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</si>
  <si>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</si>
  <si>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</si>
  <si>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</si>
  <si>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</si>
  <si>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</si>
  <si>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</si>
  <si>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</si>
  <si>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</si>
  <si>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</si>
  <si>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</si>
  <si>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</si>
  <si>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</si>
  <si>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</si>
  <si>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</si>
  <si>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</si>
  <si>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</si>
  <si>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</si>
  <si>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</si>
  <si>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</si>
  <si>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</si>
  <si>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</si>
  <si>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</si>
  <si>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</si>
  <si>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</si>
  <si>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</si>
  <si>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</si>
  <si>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</si>
  <si>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</si>
  <si>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</si>
  <si>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</si>
  <si>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</si>
  <si>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</si>
  <si>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</si>
  <si>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</si>
  <si>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</si>
  <si>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</si>
  <si>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</si>
  <si>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</si>
  <si>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</si>
  <si>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</si>
  <si>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</si>
  <si>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</si>
  <si>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</si>
  <si>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</si>
  <si>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</si>
  <si>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</si>
  <si>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</si>
  <si>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</si>
  <si>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</si>
  <si>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</si>
  <si>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</si>
  <si>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 xml:space="preserve">Gospodarka odpadami  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</si>
  <si>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</si>
  <si>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</si>
  <si>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</si>
  <si>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</si>
  <si>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</si>
  <si>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</si>
  <si>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</si>
  <si>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</si>
  <si>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</si>
  <si>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</si>
  <si>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</si>
  <si>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</si>
  <si>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</si>
  <si>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</si>
  <si>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</si>
  <si>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</si>
  <si>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</si>
  <si>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</si>
  <si>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</si>
  <si>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</si>
  <si>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</si>
  <si>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</si>
  <si>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</si>
  <si>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</si>
  <si>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</si>
  <si>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</si>
  <si>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</si>
  <si>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</si>
  <si>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</si>
  <si>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</si>
  <si>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</si>
  <si>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</si>
  <si>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</si>
  <si>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</si>
  <si>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</si>
  <si>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</si>
  <si>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</si>
  <si>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</si>
  <si>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</si>
  <si>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</si>
  <si>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</si>
  <si>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</si>
  <si>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</si>
  <si>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85404</t>
  </si>
  <si>
    <t>Pomoc materialna dla uczniów o charakterze socjalnym</t>
  </si>
  <si>
    <t>Wydatki osobowe nie zaliczone do wynagrodzeń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</si>
  <si>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</si>
  <si>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</si>
  <si>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</si>
  <si>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</si>
  <si>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</si>
  <si>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</si>
  <si>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</si>
  <si>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</si>
  <si>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</si>
  <si>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</si>
  <si>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</si>
  <si>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</si>
  <si>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</si>
  <si>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</si>
  <si>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</si>
  <si>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</si>
  <si>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</si>
  <si>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</si>
  <si>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</si>
  <si>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</si>
  <si>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</si>
  <si>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</si>
  <si>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</si>
  <si>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</si>
  <si>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</si>
  <si>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</si>
  <si>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</si>
  <si>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</si>
  <si>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</si>
  <si>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</si>
  <si>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</si>
  <si>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</si>
  <si>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</si>
  <si>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</si>
  <si>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</si>
  <si>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</si>
  <si>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</si>
  <si>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</si>
  <si>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</si>
  <si>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</si>
  <si>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</si>
  <si>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</si>
  <si>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</si>
  <si>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</si>
  <si>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</si>
  <si>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</si>
  <si>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</si>
  <si>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</si>
  <si>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</si>
  <si>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</si>
  <si>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</si>
  <si>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</si>
  <si>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</si>
  <si>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</si>
  <si>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</si>
  <si>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</si>
  <si>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</si>
  <si>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</si>
  <si>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</si>
  <si>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</si>
  <si>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</si>
  <si>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</si>
  <si>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</si>
  <si>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</si>
  <si>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</si>
  <si>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</si>
  <si>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</si>
  <si>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</si>
  <si>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</si>
  <si>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</si>
  <si>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</si>
  <si>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</si>
  <si>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</si>
  <si>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</si>
  <si>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</si>
  <si>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</si>
  <si>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</si>
  <si>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- Inkubator</t>
  </si>
  <si>
    <t>Pozostała działaność</t>
  </si>
  <si>
    <t>Wpływy z odsetek od nieterminowych wpłat z tytułu podatków i opłat</t>
  </si>
  <si>
    <t>POZOSTAŁE ZADANIA W ZAKRESIE POLITYKI SPOŁECZNEJ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</si>
  <si>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</si>
  <si>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</si>
  <si>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</si>
  <si>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</si>
  <si>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wypłacanych w zwiazku z pomocą obywatelom Ukrainy</t>
  </si>
  <si>
    <t xml:space="preserve">Składki i inne pochodne od wynagrodzeń pracowników  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</si>
  <si>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</si>
  <si>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</si>
  <si>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</si>
  <si>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</si>
  <si>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</si>
  <si>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zwiazków gmin, zwiazków powiatowo-gminnych, zwiazków </t>
  </si>
  <si>
    <t>Wpływy z tytułu opłat i kosztów sądowych oraz innych opłat</t>
  </si>
  <si>
    <t>Dotacja celowa na pomoc finansową udzielaną między</t>
  </si>
  <si>
    <t>Zakup usług związanych z pomocą obywatelom Ukrainy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</si>
  <si>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</si>
  <si>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</si>
  <si>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</si>
  <si>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</si>
  <si>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</si>
  <si>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</si>
  <si>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 xml:space="preserve">Wynagrodzenia i uposażenia wypłacane w związku z pomocą obywatelom </t>
  </si>
  <si>
    <t>Ukrainy</t>
  </si>
  <si>
    <t xml:space="preserve">Składki i inne pochodne od wynagrodzeń pracowników wypłaconych  </t>
  </si>
  <si>
    <t>w związku z pomocą obywatelom Ukrainy</t>
  </si>
  <si>
    <t>Przedszkola - Fundusz Pomocy</t>
  </si>
  <si>
    <t>Dotacja podmiotowa z budżetu dla jednostek niezaliczanych</t>
  </si>
  <si>
    <t>do sektora finansów publicznych</t>
  </si>
  <si>
    <t>80106</t>
  </si>
  <si>
    <t>Inne formy wychowania przedszkolnego</t>
  </si>
  <si>
    <t>80150</t>
  </si>
  <si>
    <t xml:space="preserve">Realizacja zadań wymagających stosowania </t>
  </si>
  <si>
    <t xml:space="preserve">specjalnej organizacji nauki i metod pracy dla dzieci </t>
  </si>
  <si>
    <t>i młodziezy w szkołach podstawowych</t>
  </si>
  <si>
    <t>Pozostała działaność - ZADANIE ZLECONE</t>
  </si>
  <si>
    <t>- Czyste powietrze</t>
  </si>
  <si>
    <t>Wytwarzanie  i zaopatrywanie w energię elektryczną,</t>
  </si>
  <si>
    <t>gaz i wodę</t>
  </si>
  <si>
    <t>40002</t>
  </si>
  <si>
    <t>Dostarczanie wody</t>
  </si>
  <si>
    <t>Pozostała działalność - Edukacja ekologiczna</t>
  </si>
  <si>
    <t xml:space="preserve">Pozostała działaność - Wdrażanie Strategii na rzecz </t>
  </si>
  <si>
    <t>Neutralności Klimatycznej</t>
  </si>
  <si>
    <t>Plan wydatków na rok 2024</t>
  </si>
  <si>
    <t>Plan 2024r.</t>
  </si>
  <si>
    <t>Plan wydatków na 2024r.</t>
  </si>
  <si>
    <t>Szkolenia pracowników niebedących członkami korpusu służby cywilnej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</si>
  <si>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</si>
  <si>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</si>
  <si>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</si>
  <si>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</si>
  <si>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</si>
  <si>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</si>
  <si>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Wczesne wspomaganie rozwoju dziecka</t>
  </si>
  <si>
    <t>jednostkami samorzadu terytorialnego na dofinansowanie</t>
  </si>
  <si>
    <t>własnych zadań bieżących</t>
  </si>
  <si>
    <t>Pozostała działaność - Pomoc obywatelom Ukrainy - zadania własne</t>
  </si>
  <si>
    <t>Pozostała działaność - Pomoc obywatelom Ukrainy - zadania zlecone</t>
  </si>
  <si>
    <t>Zasiłki i pomoc naturze oraz składki na ubezpieczenia emerytalne i rentowe</t>
  </si>
  <si>
    <t>Pomoc obywatelom Ukrainy - zadania własne</t>
  </si>
  <si>
    <t>Ośrodki pomocy społecznej - zadania zlcone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</si>
  <si>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</si>
  <si>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</si>
  <si>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</si>
  <si>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</si>
  <si>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</si>
  <si>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</si>
  <si>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</si>
  <si>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</si>
  <si>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</si>
  <si>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</si>
  <si>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Karta Dużej Rodziny - zadanie zlecone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</si>
  <si>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</si>
  <si>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</si>
  <si>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</si>
  <si>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</si>
  <si>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</si>
  <si>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</si>
  <si>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Pozostała działaność - Wielkopolskie Centrum Opieki</t>
  </si>
  <si>
    <t>Urzędy wojewódzkie - Fundusz Pomocy</t>
  </si>
  <si>
    <t>do Zarządzenia Nr 45/24</t>
  </si>
  <si>
    <t>z dnia 14.03.2024 r.</t>
  </si>
  <si>
    <t>administracji rządowej</t>
  </si>
  <si>
    <t xml:space="preserve">realizowane przez gminę na podstawie porozumień z organami </t>
  </si>
  <si>
    <t xml:space="preserve">Dotacja celowa otrzymana z budżetu państwa na zadania bieżące </t>
  </si>
  <si>
    <t>2020</t>
  </si>
  <si>
    <t>Cmentarze - porozumienie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</si>
</sst>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ill="1" applyBorder="1" applyAlignment="1">
      <alignment/>
    </xf>
    <xf numFmtId="0" fontId="9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zoomScale="130" zoomScaleNormal="130" workbookViewId="0" topLeftCell="A1">
      <selection activeCell="D204" sqref="D204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5" customWidth="1"/>
    <col min="6" max="6" width="6.625" style="0" customWidth="1"/>
    <col min="8" max="8" width="11.75390625" style="0" bestFit="1" customWidth="1"/>
  </cols>
  <sheetData>
    <row r="1" ht="12.75">
      <c r="E1" s="65" t="s">
        <v>11</v>
      </c>
    </row>
    <row r="2" spans="4:5" ht="12.75">
      <c r="D2" s="7" t="s">
        <v>465</v>
      </c>
      <c r="E2" s="65" t="s">
        <v>502</v>
      </c>
    </row>
    <row r="3" spans="4:5" ht="12.75">
      <c r="D3" s="8" t="s">
        <v>8</v>
      </c>
      <c r="E3" s="65" t="s">
        <v>141</v>
      </c>
    </row>
    <row r="4" spans="4:5" ht="12.75">
      <c r="D4" s="2"/>
      <c r="E4" s="66" t="s">
        <v>503</v>
      </c>
    </row>
    <row r="5" ht="12.75">
      <c r="D5" s="2"/>
    </row>
    <row r="6" spans="1:5" ht="12.75">
      <c r="A6" s="1" t="s">
        <v>0</v>
      </c>
      <c r="B6" s="1" t="s">
        <v>3</v>
      </c>
      <c r="C6" s="1" t="s">
        <v>4</v>
      </c>
      <c r="D6" s="1" t="s">
        <v>5</v>
      </c>
      <c r="E6" s="68" t="s">
        <v>6</v>
      </c>
    </row>
    <row r="7" spans="1:5" ht="12.75">
      <c r="A7" s="7">
        <v>852</v>
      </c>
      <c r="B7" s="7"/>
      <c r="C7" s="7"/>
      <c r="D7" s="5" t="s">
        <v>171</v>
      </c>
      <c r="E7" s="78">
        <f>E8+E18</f>
        <v>712120</v>
      </c>
    </row>
    <row r="8" spans="2:5" ht="12.75">
      <c r="B8" s="6">
        <v>85203</v>
      </c>
      <c r="D8" t="s">
        <v>138</v>
      </c>
      <c r="E8" s="80">
        <f>SUM(E9:E15)</f>
        <v>37000</v>
      </c>
    </row>
    <row r="9" spans="3:5" ht="12.75">
      <c r="C9" s="6">
        <v>4110</v>
      </c>
      <c r="D9" t="s">
        <v>25</v>
      </c>
      <c r="E9" s="80">
        <v>2200</v>
      </c>
    </row>
    <row r="10" spans="3:5" ht="12.75">
      <c r="C10" s="6">
        <v>4120</v>
      </c>
      <c r="D10" t="s">
        <v>388</v>
      </c>
      <c r="E10" s="80">
        <v>300</v>
      </c>
    </row>
    <row r="11" spans="3:5" ht="12.75">
      <c r="C11" s="6">
        <v>4170</v>
      </c>
      <c r="D11" t="s">
        <v>193</v>
      </c>
      <c r="E11" s="80">
        <v>12000</v>
      </c>
    </row>
    <row r="12" spans="3:5" ht="12.75">
      <c r="C12" s="6">
        <v>4210</v>
      </c>
      <c r="D12" t="s">
        <v>26</v>
      </c>
      <c r="E12" s="80">
        <v>6000</v>
      </c>
    </row>
    <row r="13" spans="1:5" ht="12.75">
      <c r="A13" s="7"/>
      <c r="C13" s="6">
        <v>4220</v>
      </c>
      <c r="D13" t="s">
        <v>34</v>
      </c>
      <c r="E13" s="80">
        <v>10000</v>
      </c>
    </row>
    <row r="14" spans="1:5" ht="12.75">
      <c r="A14" s="7"/>
      <c r="C14" s="6">
        <v>4260</v>
      </c>
      <c r="D14" t="s">
        <v>27</v>
      </c>
      <c r="E14" s="80">
        <v>5000</v>
      </c>
    </row>
    <row r="15" spans="1:5" ht="12.75">
      <c r="A15" s="7"/>
      <c r="C15" s="6">
        <v>4360</v>
      </c>
      <c r="D15" t="s">
        <v>258</v>
      </c>
      <c r="E15" s="80">
        <v>1500</v>
      </c>
    </row>
    <row r="16" spans="1:5" ht="12.75">
      <c r="A16" s="7"/>
      <c r="C16" s="6">
        <v>4430</v>
      </c>
      <c r="D16" t="s">
        <v>31</v>
      </c>
      <c r="E16" s="80"/>
    </row>
    <row r="17" spans="1:5" ht="12.75">
      <c r="A17" s="7"/>
      <c r="E17" s="78"/>
    </row>
    <row r="18" spans="1:5" s="5" customFormat="1" ht="12.75">
      <c r="A18" s="7">
        <v>852</v>
      </c>
      <c r="B18" s="7"/>
      <c r="C18" s="7"/>
      <c r="D18" s="5" t="s">
        <v>170</v>
      </c>
      <c r="E18" s="78">
        <f>SUM(E19)</f>
        <v>675120</v>
      </c>
    </row>
    <row r="19" spans="2:5" ht="12.75">
      <c r="B19" s="6">
        <v>85203</v>
      </c>
      <c r="D19" t="s">
        <v>138</v>
      </c>
      <c r="E19" s="65">
        <f>SUM(E20:E37)</f>
        <v>675120</v>
      </c>
    </row>
    <row r="20" spans="3:5" ht="12.75">
      <c r="C20" s="6">
        <v>4010</v>
      </c>
      <c r="D20" t="s">
        <v>23</v>
      </c>
      <c r="E20" s="65">
        <v>420000</v>
      </c>
    </row>
    <row r="21" spans="3:5" ht="12.75">
      <c r="C21" s="6">
        <v>4040</v>
      </c>
      <c r="D21" t="s">
        <v>24</v>
      </c>
      <c r="E21" s="65">
        <v>26061</v>
      </c>
    </row>
    <row r="22" spans="3:5" ht="12.75">
      <c r="C22" s="6">
        <v>4110</v>
      </c>
      <c r="D22" t="s">
        <v>25</v>
      </c>
      <c r="E22" s="65">
        <v>80600</v>
      </c>
    </row>
    <row r="23" spans="3:5" ht="12.75">
      <c r="C23" s="6">
        <v>4120</v>
      </c>
      <c r="D23" t="s">
        <v>388</v>
      </c>
      <c r="E23" s="65">
        <v>11000</v>
      </c>
    </row>
    <row r="24" spans="3:5" ht="12.75">
      <c r="C24" s="6">
        <v>4210</v>
      </c>
      <c r="D24" t="s">
        <v>26</v>
      </c>
      <c r="E24" s="65">
        <v>12300</v>
      </c>
    </row>
    <row r="25" spans="3:5" ht="12.75">
      <c r="C25" s="6">
        <v>4220</v>
      </c>
      <c r="D25" t="s">
        <v>34</v>
      </c>
      <c r="E25" s="65">
        <v>37220</v>
      </c>
    </row>
    <row r="26" spans="3:5" ht="12.75">
      <c r="C26" s="6">
        <v>4260</v>
      </c>
      <c r="D26" t="s">
        <v>27</v>
      </c>
      <c r="E26" s="65">
        <v>25000</v>
      </c>
    </row>
    <row r="27" spans="3:5" ht="12.75">
      <c r="C27" s="6">
        <v>4270</v>
      </c>
      <c r="D27" t="s">
        <v>28</v>
      </c>
      <c r="E27" s="65">
        <v>5000</v>
      </c>
    </row>
    <row r="28" spans="3:5" ht="12.75">
      <c r="C28" s="6">
        <v>4280</v>
      </c>
      <c r="D28" t="s">
        <v>211</v>
      </c>
      <c r="E28" s="65">
        <v>500</v>
      </c>
    </row>
    <row r="29" spans="3:5" ht="12.75">
      <c r="C29" s="6">
        <v>4300</v>
      </c>
      <c r="D29" t="s">
        <v>29</v>
      </c>
      <c r="E29" s="65">
        <v>30000</v>
      </c>
    </row>
    <row r="30" spans="3:5" ht="12.75">
      <c r="C30" s="6">
        <v>4360</v>
      </c>
      <c r="D30" t="s">
        <v>258</v>
      </c>
      <c r="E30" s="65">
        <v>1500</v>
      </c>
    </row>
    <row r="31" spans="1:5" ht="12.75">
      <c r="A31"/>
      <c r="B31"/>
      <c r="C31" s="6">
        <v>4410</v>
      </c>
      <c r="D31" t="s">
        <v>30</v>
      </c>
      <c r="E31" s="65">
        <v>2000</v>
      </c>
    </row>
    <row r="32" spans="1:5" ht="12.75">
      <c r="A32"/>
      <c r="B32"/>
      <c r="C32" s="6">
        <v>4430</v>
      </c>
      <c r="D32" t="s">
        <v>31</v>
      </c>
      <c r="E32" s="65">
        <v>3500</v>
      </c>
    </row>
    <row r="33" spans="1:5" ht="12.75">
      <c r="A33"/>
      <c r="B33"/>
      <c r="C33" s="6">
        <v>4440</v>
      </c>
      <c r="D33" t="s">
        <v>32</v>
      </c>
      <c r="E33" s="65">
        <v>13939</v>
      </c>
    </row>
    <row r="34" spans="1:5" ht="12.75">
      <c r="A34"/>
      <c r="B34"/>
      <c r="C34" s="6">
        <v>4480</v>
      </c>
      <c r="D34" t="s">
        <v>40</v>
      </c>
      <c r="E34" s="65">
        <v>3000</v>
      </c>
    </row>
    <row r="35" spans="1:5" ht="12.75">
      <c r="A35"/>
      <c r="B35"/>
      <c r="C35" s="6">
        <v>4700</v>
      </c>
      <c r="D35" t="s">
        <v>219</v>
      </c>
      <c r="E35" s="65">
        <v>2500</v>
      </c>
    </row>
    <row r="36" spans="1:4" ht="12.75">
      <c r="A36"/>
      <c r="B36"/>
      <c r="D36" t="s">
        <v>220</v>
      </c>
    </row>
    <row r="37" spans="1:5" ht="12.75">
      <c r="A37"/>
      <c r="B37"/>
      <c r="C37" s="6">
        <v>4710</v>
      </c>
      <c r="D37" t="s">
        <v>376</v>
      </c>
      <c r="E37" s="65">
        <v>1000</v>
      </c>
    </row>
    <row r="46" ht="12.75">
      <c r="E46" s="65" t="s">
        <v>10</v>
      </c>
    </row>
    <row r="47" ht="12.75">
      <c r="E47" s="65" t="s">
        <v>502</v>
      </c>
    </row>
    <row r="48" spans="4:5" ht="12.75">
      <c r="D48" s="7" t="s">
        <v>465</v>
      </c>
      <c r="E48" s="65" t="s">
        <v>141</v>
      </c>
    </row>
    <row r="49" spans="4:5" ht="12.75">
      <c r="D49" s="7" t="s">
        <v>9</v>
      </c>
      <c r="E49" s="66" t="s">
        <v>503</v>
      </c>
    </row>
    <row r="50" spans="1:5" ht="12.75">
      <c r="A50" s="1" t="s">
        <v>0</v>
      </c>
      <c r="B50" s="1" t="s">
        <v>3</v>
      </c>
      <c r="C50" s="1" t="s">
        <v>4</v>
      </c>
      <c r="D50" s="1" t="s">
        <v>5</v>
      </c>
      <c r="E50" s="68" t="s">
        <v>6</v>
      </c>
    </row>
    <row r="51" spans="1:5" s="5" customFormat="1" ht="12.75">
      <c r="A51" s="7">
        <v>852</v>
      </c>
      <c r="B51" s="7"/>
      <c r="C51" s="7"/>
      <c r="D51" s="5" t="s">
        <v>168</v>
      </c>
      <c r="E51" s="78">
        <f>E58+E67+E90+E114+E52+E143+E65+E55+E102+E116+E125+E61+E88</f>
        <v>8170484.61</v>
      </c>
    </row>
    <row r="52" spans="1:5" s="2" customFormat="1" ht="12.75">
      <c r="A52" s="8"/>
      <c r="B52" s="8">
        <v>85202</v>
      </c>
      <c r="C52" s="8"/>
      <c r="D52" s="2" t="s">
        <v>174</v>
      </c>
      <c r="E52" s="79">
        <f>E53</f>
        <v>1700000</v>
      </c>
    </row>
    <row r="53" spans="1:5" s="2" customFormat="1" ht="12.75">
      <c r="A53" s="8"/>
      <c r="B53" s="8"/>
      <c r="C53" s="8">
        <v>4330</v>
      </c>
      <c r="D53" s="2" t="s">
        <v>190</v>
      </c>
      <c r="E53" s="80">
        <v>1700000</v>
      </c>
    </row>
    <row r="54" spans="1:5" s="5" customFormat="1" ht="13.5" customHeight="1">
      <c r="A54" s="7"/>
      <c r="B54" s="7"/>
      <c r="C54" s="6"/>
      <c r="D54" t="s">
        <v>191</v>
      </c>
      <c r="E54" s="80"/>
    </row>
    <row r="55" spans="1:5" s="5" customFormat="1" ht="13.5" customHeight="1">
      <c r="A55" s="7"/>
      <c r="B55" s="27" t="s">
        <v>327</v>
      </c>
      <c r="C55" s="53"/>
      <c r="D55" s="40" t="s">
        <v>328</v>
      </c>
      <c r="E55" s="103">
        <f>SUM(E56:E57)</f>
        <v>2000</v>
      </c>
    </row>
    <row r="56" spans="1:5" s="5" customFormat="1" ht="13.5" customHeight="1">
      <c r="A56" s="7"/>
      <c r="B56" s="52"/>
      <c r="C56" s="6">
        <v>4210</v>
      </c>
      <c r="D56" t="s">
        <v>26</v>
      </c>
      <c r="E56" s="96">
        <v>1000</v>
      </c>
    </row>
    <row r="57" spans="1:5" s="5" customFormat="1" ht="13.5" customHeight="1">
      <c r="A57" s="7"/>
      <c r="B57" s="52"/>
      <c r="C57" s="6">
        <v>4300</v>
      </c>
      <c r="D57" t="s">
        <v>29</v>
      </c>
      <c r="E57" s="96">
        <v>1000</v>
      </c>
    </row>
    <row r="58" spans="2:5" ht="12.75">
      <c r="B58" s="6">
        <v>85214</v>
      </c>
      <c r="D58" t="s">
        <v>480</v>
      </c>
      <c r="E58" s="79">
        <f>SUM(E59:E60)</f>
        <v>805000</v>
      </c>
    </row>
    <row r="59" spans="3:5" ht="12.75">
      <c r="C59" s="6">
        <v>3110</v>
      </c>
      <c r="D59" t="s">
        <v>36</v>
      </c>
      <c r="E59" s="65">
        <v>790000</v>
      </c>
    </row>
    <row r="60" spans="3:5" ht="12.75">
      <c r="C60" s="6">
        <v>4300</v>
      </c>
      <c r="D60" t="s">
        <v>29</v>
      </c>
      <c r="E60" s="65">
        <v>15000</v>
      </c>
    </row>
    <row r="61" spans="2:5" ht="12.75">
      <c r="B61" s="6">
        <v>85214</v>
      </c>
      <c r="D61" t="s">
        <v>480</v>
      </c>
      <c r="E61" s="79">
        <f>E63</f>
        <v>300</v>
      </c>
    </row>
    <row r="62" ht="12.75">
      <c r="D62" t="s">
        <v>481</v>
      </c>
    </row>
    <row r="63" spans="3:5" ht="12.75">
      <c r="C63" s="6">
        <v>3290</v>
      </c>
      <c r="D63" s="104" t="s">
        <v>429</v>
      </c>
      <c r="E63" s="65">
        <v>300</v>
      </c>
    </row>
    <row r="64" ht="12.75">
      <c r="D64" s="104" t="s">
        <v>428</v>
      </c>
    </row>
    <row r="65" spans="2:5" ht="12.75">
      <c r="B65" s="6">
        <v>85216</v>
      </c>
      <c r="D65" t="s">
        <v>239</v>
      </c>
      <c r="E65" s="79">
        <f>SUM(E66:E66)</f>
        <v>632500</v>
      </c>
    </row>
    <row r="66" spans="3:5" ht="12.75">
      <c r="C66" s="6">
        <v>3110</v>
      </c>
      <c r="D66" t="s">
        <v>36</v>
      </c>
      <c r="E66" s="65">
        <v>632500</v>
      </c>
    </row>
    <row r="67" spans="2:5" ht="12.75">
      <c r="B67" s="6">
        <v>85219</v>
      </c>
      <c r="D67" t="s">
        <v>252</v>
      </c>
      <c r="E67" s="79">
        <f>SUM(E68:E87)</f>
        <v>2440785</v>
      </c>
    </row>
    <row r="68" spans="3:5" ht="12.75">
      <c r="C68" s="6">
        <v>3020</v>
      </c>
      <c r="D68" t="s">
        <v>22</v>
      </c>
      <c r="E68" s="65">
        <v>24450</v>
      </c>
    </row>
    <row r="69" spans="1:5" ht="12.75">
      <c r="A69"/>
      <c r="B69"/>
      <c r="C69" s="6">
        <v>4010</v>
      </c>
      <c r="D69" t="s">
        <v>23</v>
      </c>
      <c r="E69" s="65">
        <v>1691355</v>
      </c>
    </row>
    <row r="70" spans="1:5" ht="12.75">
      <c r="A70"/>
      <c r="B70"/>
      <c r="C70" s="6">
        <v>4040</v>
      </c>
      <c r="D70" t="s">
        <v>24</v>
      </c>
      <c r="E70" s="65">
        <v>115400</v>
      </c>
    </row>
    <row r="71" spans="1:5" ht="12.75">
      <c r="A71"/>
      <c r="B71"/>
      <c r="C71" s="6">
        <v>4110</v>
      </c>
      <c r="D71" t="s">
        <v>25</v>
      </c>
      <c r="E71" s="65">
        <v>312100</v>
      </c>
    </row>
    <row r="72" spans="1:5" ht="12.75">
      <c r="A72"/>
      <c r="B72"/>
      <c r="C72" s="6">
        <v>4120</v>
      </c>
      <c r="D72" t="s">
        <v>388</v>
      </c>
      <c r="E72" s="65">
        <v>35683</v>
      </c>
    </row>
    <row r="73" spans="1:5" ht="12.75">
      <c r="A73"/>
      <c r="B73"/>
      <c r="C73" s="6">
        <v>4140</v>
      </c>
      <c r="D73" t="s">
        <v>289</v>
      </c>
      <c r="E73" s="65">
        <v>100</v>
      </c>
    </row>
    <row r="74" spans="1:5" ht="12.75">
      <c r="A74"/>
      <c r="B74"/>
      <c r="C74" s="6">
        <v>4170</v>
      </c>
      <c r="D74" t="s">
        <v>193</v>
      </c>
      <c r="E74" s="65">
        <v>54023</v>
      </c>
    </row>
    <row r="75" spans="1:5" ht="12.75">
      <c r="A75"/>
      <c r="B75"/>
      <c r="C75" s="6">
        <v>4210</v>
      </c>
      <c r="D75" t="s">
        <v>26</v>
      </c>
      <c r="E75" s="65">
        <v>26650</v>
      </c>
    </row>
    <row r="76" spans="1:5" ht="12.75">
      <c r="A76"/>
      <c r="B76"/>
      <c r="C76" s="6">
        <v>4260</v>
      </c>
      <c r="D76" t="s">
        <v>27</v>
      </c>
      <c r="E76" s="65">
        <v>26650</v>
      </c>
    </row>
    <row r="77" spans="1:5" ht="12.75">
      <c r="A77"/>
      <c r="B77"/>
      <c r="C77" s="6">
        <v>4270</v>
      </c>
      <c r="D77" t="s">
        <v>28</v>
      </c>
      <c r="E77" s="65">
        <v>5000</v>
      </c>
    </row>
    <row r="78" spans="1:5" ht="12.75">
      <c r="A78"/>
      <c r="B78"/>
      <c r="C78" s="6">
        <v>4280</v>
      </c>
      <c r="D78" t="s">
        <v>211</v>
      </c>
      <c r="E78" s="65">
        <v>1500</v>
      </c>
    </row>
    <row r="79" spans="1:5" ht="12.75">
      <c r="A79"/>
      <c r="B79"/>
      <c r="C79" s="6">
        <v>4300</v>
      </c>
      <c r="D79" t="s">
        <v>29</v>
      </c>
      <c r="E79" s="65">
        <v>60000</v>
      </c>
    </row>
    <row r="80" spans="1:5" ht="12.75">
      <c r="A80"/>
      <c r="B80"/>
      <c r="C80" s="6">
        <v>4360</v>
      </c>
      <c r="D80" t="s">
        <v>258</v>
      </c>
      <c r="E80" s="65">
        <v>18000</v>
      </c>
    </row>
    <row r="81" spans="1:5" ht="12.75">
      <c r="A81"/>
      <c r="B81"/>
      <c r="C81" s="6">
        <v>4410</v>
      </c>
      <c r="D81" t="s">
        <v>30</v>
      </c>
      <c r="E81" s="65">
        <v>2100</v>
      </c>
    </row>
    <row r="82" spans="1:5" ht="12.75">
      <c r="A82"/>
      <c r="B82"/>
      <c r="C82" s="6">
        <v>4430</v>
      </c>
      <c r="D82" t="s">
        <v>31</v>
      </c>
      <c r="E82" s="65">
        <v>4000</v>
      </c>
    </row>
    <row r="83" spans="1:5" ht="12.75">
      <c r="A83"/>
      <c r="C83" s="6">
        <v>4440</v>
      </c>
      <c r="D83" t="s">
        <v>32</v>
      </c>
      <c r="E83" s="65">
        <v>50092</v>
      </c>
    </row>
    <row r="84" spans="1:5" ht="12.75">
      <c r="A84"/>
      <c r="C84" s="6">
        <v>4480</v>
      </c>
      <c r="D84" t="s">
        <v>40</v>
      </c>
      <c r="E84" s="65">
        <v>4687</v>
      </c>
    </row>
    <row r="85" spans="1:5" ht="12.75">
      <c r="A85"/>
      <c r="C85" s="6">
        <v>4520</v>
      </c>
      <c r="D85" t="s">
        <v>293</v>
      </c>
      <c r="E85" s="65">
        <v>1000</v>
      </c>
    </row>
    <row r="86" spans="1:5" ht="12.75">
      <c r="A86"/>
      <c r="C86" s="6">
        <v>4700</v>
      </c>
      <c r="D86" t="s">
        <v>468</v>
      </c>
      <c r="E86" s="65">
        <v>2665</v>
      </c>
    </row>
    <row r="87" spans="1:5" ht="12.75">
      <c r="A87"/>
      <c r="C87" s="6">
        <v>4710</v>
      </c>
      <c r="D87" t="s">
        <v>376</v>
      </c>
      <c r="E87" s="65">
        <v>5330</v>
      </c>
    </row>
    <row r="88" spans="1:5" ht="12.75">
      <c r="A88"/>
      <c r="B88" s="6">
        <v>85219</v>
      </c>
      <c r="D88" t="s">
        <v>482</v>
      </c>
      <c r="E88" s="65">
        <f>E89</f>
        <v>12000</v>
      </c>
    </row>
    <row r="89" spans="1:5" ht="12.75">
      <c r="A89"/>
      <c r="C89" s="6">
        <v>3110</v>
      </c>
      <c r="D89" t="s">
        <v>36</v>
      </c>
      <c r="E89" s="65">
        <v>12000</v>
      </c>
    </row>
    <row r="90" spans="1:5" ht="11.25" customHeight="1">
      <c r="A90"/>
      <c r="B90" s="6">
        <v>85228</v>
      </c>
      <c r="D90" t="s">
        <v>139</v>
      </c>
      <c r="E90" s="79">
        <f>SUM(E91:E101)</f>
        <v>1918693</v>
      </c>
    </row>
    <row r="91" spans="1:5" ht="12.75">
      <c r="A91"/>
      <c r="C91" s="6">
        <v>4040</v>
      </c>
      <c r="D91" t="s">
        <v>24</v>
      </c>
      <c r="E91" s="97">
        <v>77500</v>
      </c>
    </row>
    <row r="92" spans="1:5" ht="12.75">
      <c r="A92"/>
      <c r="C92" s="6">
        <v>4110</v>
      </c>
      <c r="D92" t="s">
        <v>25</v>
      </c>
      <c r="E92" s="65">
        <v>277833</v>
      </c>
    </row>
    <row r="93" spans="1:5" ht="12.75">
      <c r="A93"/>
      <c r="C93" s="6">
        <v>4120</v>
      </c>
      <c r="D93" t="s">
        <v>388</v>
      </c>
      <c r="E93" s="65">
        <v>46000</v>
      </c>
    </row>
    <row r="94" spans="1:5" ht="12.75">
      <c r="A94"/>
      <c r="C94" s="6">
        <v>4170</v>
      </c>
      <c r="D94" t="s">
        <v>193</v>
      </c>
      <c r="E94" s="65">
        <v>1506360</v>
      </c>
    </row>
    <row r="95" spans="1:5" ht="12.75">
      <c r="A95"/>
      <c r="C95" s="6">
        <v>4210</v>
      </c>
      <c r="D95" t="s">
        <v>26</v>
      </c>
      <c r="E95" s="65">
        <v>1000</v>
      </c>
    </row>
    <row r="96" spans="1:5" ht="12.75">
      <c r="A96"/>
      <c r="C96" s="6">
        <v>4280</v>
      </c>
      <c r="D96" t="s">
        <v>211</v>
      </c>
      <c r="E96" s="65">
        <v>500</v>
      </c>
    </row>
    <row r="97" spans="1:5" ht="12.75">
      <c r="A97"/>
      <c r="C97" s="6">
        <v>4300</v>
      </c>
      <c r="D97" t="s">
        <v>29</v>
      </c>
      <c r="E97" s="65">
        <v>4000</v>
      </c>
    </row>
    <row r="98" spans="1:5" ht="12.75">
      <c r="A98"/>
      <c r="C98" s="6">
        <v>4360</v>
      </c>
      <c r="D98" t="s">
        <v>258</v>
      </c>
      <c r="E98" s="65">
        <v>500</v>
      </c>
    </row>
    <row r="99" spans="1:5" ht="12.75">
      <c r="A99"/>
      <c r="C99" s="6">
        <v>4410</v>
      </c>
      <c r="D99" t="s">
        <v>30</v>
      </c>
      <c r="E99" s="65">
        <v>1000</v>
      </c>
    </row>
    <row r="100" spans="1:5" ht="12.75">
      <c r="A100"/>
      <c r="C100" s="6">
        <v>4700</v>
      </c>
      <c r="D100" t="s">
        <v>468</v>
      </c>
      <c r="E100" s="65">
        <v>1500</v>
      </c>
    </row>
    <row r="101" spans="1:5" ht="12.75">
      <c r="A101"/>
      <c r="C101" s="6">
        <v>4710</v>
      </c>
      <c r="D101" t="s">
        <v>376</v>
      </c>
      <c r="E101" s="65">
        <v>2500</v>
      </c>
    </row>
    <row r="102" spans="1:5" ht="12.75">
      <c r="A102"/>
      <c r="B102" s="6">
        <v>85228</v>
      </c>
      <c r="D102" t="s">
        <v>372</v>
      </c>
      <c r="E102" s="79">
        <f>SUM(E103:E113)</f>
        <v>388467</v>
      </c>
    </row>
    <row r="103" spans="1:5" ht="12.75">
      <c r="A103"/>
      <c r="C103" s="6">
        <v>3020</v>
      </c>
      <c r="D103" t="s">
        <v>22</v>
      </c>
      <c r="E103" s="65">
        <v>2000</v>
      </c>
    </row>
    <row r="104" spans="1:5" ht="12.75">
      <c r="A104"/>
      <c r="C104" s="6">
        <v>4010</v>
      </c>
      <c r="D104" t="s">
        <v>23</v>
      </c>
      <c r="E104" s="65">
        <v>200919</v>
      </c>
    </row>
    <row r="105" spans="1:5" ht="12.75">
      <c r="A105"/>
      <c r="C105" s="6">
        <v>4040</v>
      </c>
      <c r="D105" t="s">
        <v>24</v>
      </c>
      <c r="E105" s="65">
        <v>17500</v>
      </c>
    </row>
    <row r="106" spans="1:5" ht="12.75">
      <c r="A106"/>
      <c r="C106" s="6">
        <v>4110</v>
      </c>
      <c r="D106" t="s">
        <v>25</v>
      </c>
      <c r="E106" s="65">
        <v>24403</v>
      </c>
    </row>
    <row r="107" spans="1:5" ht="12.75">
      <c r="A107"/>
      <c r="C107" s="6">
        <v>4120</v>
      </c>
      <c r="D107" t="s">
        <v>388</v>
      </c>
      <c r="E107" s="65">
        <v>6300</v>
      </c>
    </row>
    <row r="108" spans="1:5" ht="12.75">
      <c r="A108"/>
      <c r="C108" s="6">
        <v>4210</v>
      </c>
      <c r="D108" t="s">
        <v>26</v>
      </c>
      <c r="E108" s="65">
        <v>1439</v>
      </c>
    </row>
    <row r="109" spans="1:5" ht="12.75">
      <c r="A109"/>
      <c r="C109" s="6">
        <v>4280</v>
      </c>
      <c r="D109" t="s">
        <v>211</v>
      </c>
      <c r="E109" s="65">
        <v>100</v>
      </c>
    </row>
    <row r="110" spans="1:5" ht="12.75">
      <c r="A110"/>
      <c r="C110" s="6">
        <v>4300</v>
      </c>
      <c r="D110" t="s">
        <v>29</v>
      </c>
      <c r="E110" s="65">
        <v>124300</v>
      </c>
    </row>
    <row r="111" spans="1:5" ht="12.75">
      <c r="A111"/>
      <c r="C111" s="6">
        <v>4360</v>
      </c>
      <c r="D111" t="s">
        <v>258</v>
      </c>
      <c r="E111" s="65">
        <v>1000</v>
      </c>
    </row>
    <row r="112" spans="1:5" ht="12.75">
      <c r="A112"/>
      <c r="C112" s="6">
        <v>4410</v>
      </c>
      <c r="D112" t="s">
        <v>30</v>
      </c>
      <c r="E112" s="65">
        <v>2210</v>
      </c>
    </row>
    <row r="113" spans="1:5" ht="12.75">
      <c r="A113"/>
      <c r="C113" s="6">
        <v>4440</v>
      </c>
      <c r="D113" t="s">
        <v>32</v>
      </c>
      <c r="E113" s="65">
        <v>8296</v>
      </c>
    </row>
    <row r="114" spans="1:5" ht="12.75">
      <c r="A114"/>
      <c r="B114" s="6">
        <v>85230</v>
      </c>
      <c r="D114" t="s">
        <v>344</v>
      </c>
      <c r="E114" s="79">
        <f>SUM(E115:E115)</f>
        <v>133468.61</v>
      </c>
    </row>
    <row r="115" spans="1:5" ht="13.5" customHeight="1">
      <c r="A115"/>
      <c r="C115" s="6">
        <v>3110</v>
      </c>
      <c r="D115" t="s">
        <v>36</v>
      </c>
      <c r="E115" s="65">
        <v>133468.61</v>
      </c>
    </row>
    <row r="116" spans="1:5" ht="13.5" customHeight="1">
      <c r="A116"/>
      <c r="B116" s="6">
        <v>85295</v>
      </c>
      <c r="D116" t="s">
        <v>398</v>
      </c>
      <c r="E116" s="79">
        <f>SUM(E117:E124)</f>
        <v>68647</v>
      </c>
    </row>
    <row r="117" spans="1:5" ht="13.5" customHeight="1">
      <c r="A117"/>
      <c r="C117" s="6">
        <v>4010</v>
      </c>
      <c r="D117" t="s">
        <v>23</v>
      </c>
      <c r="E117" s="97">
        <v>20900</v>
      </c>
    </row>
    <row r="118" spans="1:5" ht="13.5" customHeight="1">
      <c r="A118"/>
      <c r="C118" s="6">
        <v>4110</v>
      </c>
      <c r="D118" t="s">
        <v>25</v>
      </c>
      <c r="E118" s="65">
        <v>9385</v>
      </c>
    </row>
    <row r="119" spans="1:5" ht="13.5" customHeight="1">
      <c r="A119"/>
      <c r="C119" s="6">
        <v>4120</v>
      </c>
      <c r="D119" t="s">
        <v>388</v>
      </c>
      <c r="E119" s="65">
        <v>512</v>
      </c>
    </row>
    <row r="120" spans="1:5" ht="13.5" customHeight="1">
      <c r="A120"/>
      <c r="C120" s="6">
        <v>4170</v>
      </c>
      <c r="D120" t="s">
        <v>193</v>
      </c>
      <c r="E120" s="65">
        <v>32850</v>
      </c>
    </row>
    <row r="121" spans="1:5" ht="13.5" customHeight="1">
      <c r="A121"/>
      <c r="C121" s="6">
        <v>4210</v>
      </c>
      <c r="D121" t="s">
        <v>26</v>
      </c>
      <c r="E121" s="65">
        <v>1000</v>
      </c>
    </row>
    <row r="122" spans="1:5" ht="13.5" customHeight="1">
      <c r="A122"/>
      <c r="C122" s="6">
        <v>4220</v>
      </c>
      <c r="D122" t="s">
        <v>34</v>
      </c>
      <c r="E122" s="65">
        <v>1000</v>
      </c>
    </row>
    <row r="123" spans="1:5" ht="13.5" customHeight="1">
      <c r="A123"/>
      <c r="C123" s="6">
        <v>4260</v>
      </c>
      <c r="D123" t="s">
        <v>27</v>
      </c>
      <c r="E123" s="65">
        <v>1000</v>
      </c>
    </row>
    <row r="124" spans="1:5" ht="13.5" customHeight="1">
      <c r="A124"/>
      <c r="C124" s="6">
        <v>4300</v>
      </c>
      <c r="D124" t="s">
        <v>29</v>
      </c>
      <c r="E124" s="65">
        <v>2000</v>
      </c>
    </row>
    <row r="125" spans="1:5" ht="13.5" customHeight="1">
      <c r="A125"/>
      <c r="B125" s="6">
        <v>85295</v>
      </c>
      <c r="D125" t="s">
        <v>456</v>
      </c>
      <c r="E125" s="79">
        <f>E126</f>
        <v>8624</v>
      </c>
    </row>
    <row r="126" spans="1:5" ht="13.5" customHeight="1">
      <c r="A126"/>
      <c r="C126" s="6">
        <v>4300</v>
      </c>
      <c r="D126" t="s">
        <v>29</v>
      </c>
      <c r="E126" s="65">
        <v>8624</v>
      </c>
    </row>
    <row r="127" spans="1:5" s="48" customFormat="1" ht="13.5" customHeight="1">
      <c r="A127" s="49">
        <v>853</v>
      </c>
      <c r="B127" s="49"/>
      <c r="C127" s="49"/>
      <c r="D127" s="48" t="s">
        <v>353</v>
      </c>
      <c r="E127" s="79">
        <f>E128+E132+E139</f>
        <v>41140</v>
      </c>
    </row>
    <row r="128" spans="2:5" ht="13.5" customHeight="1">
      <c r="B128" s="49">
        <v>85395</v>
      </c>
      <c r="C128" s="49"/>
      <c r="D128" s="48" t="s">
        <v>478</v>
      </c>
      <c r="E128" s="79">
        <f>SUM(E129:E131)</f>
        <v>20000</v>
      </c>
    </row>
    <row r="129" spans="3:5" ht="13.5" customHeight="1">
      <c r="C129" s="6">
        <v>3290</v>
      </c>
      <c r="D129" s="104" t="s">
        <v>429</v>
      </c>
      <c r="E129" s="65">
        <v>18000</v>
      </c>
    </row>
    <row r="130" ht="13.5" customHeight="1">
      <c r="D130" s="104" t="s">
        <v>428</v>
      </c>
    </row>
    <row r="131" spans="3:5" ht="13.5" customHeight="1">
      <c r="C131" s="6">
        <v>4370</v>
      </c>
      <c r="D131" t="s">
        <v>436</v>
      </c>
      <c r="E131" s="65">
        <v>2000</v>
      </c>
    </row>
    <row r="132" spans="2:5" ht="13.5" customHeight="1">
      <c r="B132" s="49">
        <v>85395</v>
      </c>
      <c r="C132" s="49"/>
      <c r="D132" s="48" t="s">
        <v>479</v>
      </c>
      <c r="E132" s="79">
        <f>SUM(E133:E137)</f>
        <v>10000</v>
      </c>
    </row>
    <row r="133" spans="3:5" ht="13.5" customHeight="1">
      <c r="C133" s="6">
        <v>3290</v>
      </c>
      <c r="D133" s="104" t="s">
        <v>429</v>
      </c>
      <c r="E133" s="65">
        <v>9500</v>
      </c>
    </row>
    <row r="134" ht="13.5" customHeight="1">
      <c r="D134" s="104" t="s">
        <v>428</v>
      </c>
    </row>
    <row r="135" spans="3:5" ht="13.5" customHeight="1">
      <c r="C135" s="105">
        <v>4740</v>
      </c>
      <c r="D135" s="104" t="s">
        <v>443</v>
      </c>
      <c r="E135" s="65">
        <v>300</v>
      </c>
    </row>
    <row r="136" spans="3:4" ht="13.5" customHeight="1">
      <c r="C136" s="105"/>
      <c r="D136" s="104" t="s">
        <v>444</v>
      </c>
    </row>
    <row r="137" spans="3:5" ht="13.5" customHeight="1">
      <c r="C137" s="105">
        <v>4850</v>
      </c>
      <c r="D137" s="104" t="s">
        <v>445</v>
      </c>
      <c r="E137" s="65">
        <v>200</v>
      </c>
    </row>
    <row r="138" spans="3:4" ht="13.5" customHeight="1">
      <c r="C138" s="105"/>
      <c r="D138" s="104" t="s">
        <v>446</v>
      </c>
    </row>
    <row r="139" spans="2:5" ht="13.5" customHeight="1">
      <c r="B139" s="49">
        <v>85395</v>
      </c>
      <c r="C139" s="49"/>
      <c r="D139" s="48" t="s">
        <v>500</v>
      </c>
      <c r="E139" s="79">
        <f>E140</f>
        <v>11140</v>
      </c>
    </row>
    <row r="140" spans="3:5" ht="13.5" customHeight="1">
      <c r="C140" s="105">
        <v>4179</v>
      </c>
      <c r="D140" t="s">
        <v>193</v>
      </c>
      <c r="E140" s="65">
        <v>11140</v>
      </c>
    </row>
    <row r="141" spans="3:4" ht="13.5" customHeight="1">
      <c r="C141" s="105"/>
      <c r="D141" s="104"/>
    </row>
    <row r="142" spans="1:4" ht="12.75">
      <c r="A142" s="7">
        <v>852</v>
      </c>
      <c r="B142" s="7"/>
      <c r="C142" s="7"/>
      <c r="D142" s="5" t="s">
        <v>236</v>
      </c>
    </row>
    <row r="143" spans="2:5" ht="12.75">
      <c r="B143" s="6">
        <v>85213</v>
      </c>
      <c r="D143" t="s">
        <v>111</v>
      </c>
      <c r="E143" s="79">
        <f>SUM(E145:E145)</f>
        <v>60000</v>
      </c>
    </row>
    <row r="144" ht="12.75">
      <c r="D144" t="s">
        <v>181</v>
      </c>
    </row>
    <row r="145" spans="3:5" ht="12.75">
      <c r="C145" s="6">
        <v>4130</v>
      </c>
      <c r="D145" t="s">
        <v>110</v>
      </c>
      <c r="E145" s="65">
        <v>60000</v>
      </c>
    </row>
    <row r="146" spans="1:5" ht="12.75">
      <c r="A146" s="7">
        <v>851</v>
      </c>
      <c r="B146" s="7"/>
      <c r="C146" s="7"/>
      <c r="D146" s="5" t="s">
        <v>12</v>
      </c>
      <c r="E146" s="78">
        <f>E147+E168</f>
        <v>571101</v>
      </c>
    </row>
    <row r="147" spans="2:5" ht="12.75">
      <c r="B147" s="6">
        <v>85154</v>
      </c>
      <c r="D147" t="s">
        <v>13</v>
      </c>
      <c r="E147" s="79">
        <f>SUM(E148:E167)</f>
        <v>568101</v>
      </c>
    </row>
    <row r="148" spans="1:5" ht="12.75">
      <c r="A148"/>
      <c r="B148"/>
      <c r="C148" s="6">
        <v>3020</v>
      </c>
      <c r="D148" t="s">
        <v>22</v>
      </c>
      <c r="E148" s="65">
        <v>2000</v>
      </c>
    </row>
    <row r="149" spans="1:5" ht="12.75">
      <c r="A149"/>
      <c r="B149"/>
      <c r="C149" s="6">
        <v>4010</v>
      </c>
      <c r="D149" t="s">
        <v>23</v>
      </c>
      <c r="E149" s="65">
        <v>342500</v>
      </c>
    </row>
    <row r="150" spans="1:5" ht="12.75">
      <c r="A150"/>
      <c r="B150"/>
      <c r="C150" s="6">
        <v>4040</v>
      </c>
      <c r="D150" t="s">
        <v>24</v>
      </c>
      <c r="E150" s="65">
        <v>21250</v>
      </c>
    </row>
    <row r="151" spans="1:5" ht="12.75">
      <c r="A151"/>
      <c r="B151"/>
      <c r="C151" s="6">
        <v>4110</v>
      </c>
      <c r="D151" t="s">
        <v>25</v>
      </c>
      <c r="E151" s="65">
        <v>64500</v>
      </c>
    </row>
    <row r="152" spans="1:5" ht="12.75">
      <c r="A152"/>
      <c r="B152"/>
      <c r="C152" s="6">
        <v>4120</v>
      </c>
      <c r="D152" t="s">
        <v>388</v>
      </c>
      <c r="E152" s="65">
        <v>8500</v>
      </c>
    </row>
    <row r="153" spans="1:5" ht="12.75">
      <c r="A153"/>
      <c r="B153"/>
      <c r="C153" s="6">
        <v>4170</v>
      </c>
      <c r="D153" t="s">
        <v>193</v>
      </c>
      <c r="E153" s="65">
        <v>20000</v>
      </c>
    </row>
    <row r="154" spans="1:5" ht="12.75">
      <c r="A154"/>
      <c r="B154"/>
      <c r="C154" s="6">
        <v>4210</v>
      </c>
      <c r="D154" t="s">
        <v>26</v>
      </c>
      <c r="E154" s="65">
        <v>27000</v>
      </c>
    </row>
    <row r="155" spans="1:5" ht="12.75">
      <c r="A155"/>
      <c r="B155"/>
      <c r="C155" s="6">
        <v>4260</v>
      </c>
      <c r="D155" t="s">
        <v>27</v>
      </c>
      <c r="E155" s="65">
        <v>20000</v>
      </c>
    </row>
    <row r="156" spans="1:5" ht="12.75">
      <c r="A156"/>
      <c r="B156"/>
      <c r="C156" s="6">
        <v>4270</v>
      </c>
      <c r="D156" t="s">
        <v>28</v>
      </c>
      <c r="E156" s="65">
        <v>3000</v>
      </c>
    </row>
    <row r="157" spans="1:5" ht="12.75">
      <c r="A157"/>
      <c r="B157"/>
      <c r="C157" s="6">
        <v>4280</v>
      </c>
      <c r="D157" t="s">
        <v>211</v>
      </c>
      <c r="E157" s="65">
        <v>100</v>
      </c>
    </row>
    <row r="158" spans="1:5" ht="12.75">
      <c r="A158"/>
      <c r="B158"/>
      <c r="C158" s="6">
        <v>4300</v>
      </c>
      <c r="D158" t="s">
        <v>29</v>
      </c>
      <c r="E158" s="65">
        <v>40000</v>
      </c>
    </row>
    <row r="159" spans="1:5" ht="12.75">
      <c r="A159"/>
      <c r="B159"/>
      <c r="C159" s="6">
        <v>4360</v>
      </c>
      <c r="D159" t="s">
        <v>258</v>
      </c>
      <c r="E159" s="65">
        <v>5300</v>
      </c>
    </row>
    <row r="160" spans="1:5" ht="12.75">
      <c r="A160"/>
      <c r="B160"/>
      <c r="C160" s="6">
        <v>4410</v>
      </c>
      <c r="D160" t="s">
        <v>30</v>
      </c>
      <c r="E160" s="65">
        <v>1000</v>
      </c>
    </row>
    <row r="161" spans="1:5" ht="12.75">
      <c r="A161"/>
      <c r="B161"/>
      <c r="C161" s="6">
        <v>4430</v>
      </c>
      <c r="D161" t="s">
        <v>31</v>
      </c>
      <c r="E161" s="65">
        <v>1300</v>
      </c>
    </row>
    <row r="162" spans="1:5" ht="12.75">
      <c r="A162"/>
      <c r="B162"/>
      <c r="C162" s="6">
        <v>4440</v>
      </c>
      <c r="D162" t="s">
        <v>32</v>
      </c>
      <c r="E162" s="65">
        <v>6701</v>
      </c>
    </row>
    <row r="163" spans="1:5" ht="12.75">
      <c r="A163"/>
      <c r="B163"/>
      <c r="C163" s="6">
        <v>4480</v>
      </c>
      <c r="D163" t="s">
        <v>40</v>
      </c>
      <c r="E163" s="65">
        <v>1000</v>
      </c>
    </row>
    <row r="164" spans="1:5" ht="12.75">
      <c r="A164" s="3"/>
      <c r="B164" s="3"/>
      <c r="C164" s="6">
        <v>4520</v>
      </c>
      <c r="D164" t="s">
        <v>293</v>
      </c>
      <c r="E164" s="65">
        <v>800</v>
      </c>
    </row>
    <row r="165" spans="3:5" ht="12.75">
      <c r="C165" s="6">
        <v>4700</v>
      </c>
      <c r="D165" t="s">
        <v>219</v>
      </c>
      <c r="E165" s="65">
        <v>2150</v>
      </c>
    </row>
    <row r="166" ht="12.75">
      <c r="D166" t="s">
        <v>220</v>
      </c>
    </row>
    <row r="167" spans="3:5" ht="12.75">
      <c r="C167" s="6">
        <v>4710</v>
      </c>
      <c r="D167" t="s">
        <v>376</v>
      </c>
      <c r="E167" s="65">
        <v>1000</v>
      </c>
    </row>
    <row r="168" spans="2:5" ht="12.75">
      <c r="B168" s="6">
        <v>85153</v>
      </c>
      <c r="D168" t="s">
        <v>205</v>
      </c>
      <c r="E168" s="79">
        <f>SUM(E169:E170)</f>
        <v>3000</v>
      </c>
    </row>
    <row r="169" spans="3:5" ht="12.75">
      <c r="C169" s="6">
        <v>4210</v>
      </c>
      <c r="D169" t="s">
        <v>26</v>
      </c>
      <c r="E169" s="65">
        <v>1000</v>
      </c>
    </row>
    <row r="170" spans="3:5" ht="12.75">
      <c r="C170" s="6">
        <v>4300</v>
      </c>
      <c r="D170" t="s">
        <v>29</v>
      </c>
      <c r="E170" s="65">
        <v>2000</v>
      </c>
    </row>
    <row r="172" spans="1:5" s="48" customFormat="1" ht="12.75">
      <c r="A172" s="49">
        <v>855</v>
      </c>
      <c r="B172" s="49"/>
      <c r="C172" s="49"/>
      <c r="D172" s="48" t="s">
        <v>337</v>
      </c>
      <c r="E172" s="79">
        <f>E173+E186</f>
        <v>526632</v>
      </c>
    </row>
    <row r="173" spans="2:5" ht="12.75">
      <c r="B173" s="44">
        <v>85504</v>
      </c>
      <c r="C173" s="44"/>
      <c r="D173" s="50" t="s">
        <v>292</v>
      </c>
      <c r="E173" s="79">
        <f>SUM(E174:E185)</f>
        <v>276632</v>
      </c>
    </row>
    <row r="174" spans="2:5" ht="12.75">
      <c r="B174" s="44"/>
      <c r="C174" s="6">
        <v>3020</v>
      </c>
      <c r="D174" t="s">
        <v>22</v>
      </c>
      <c r="E174" s="81">
        <v>1600</v>
      </c>
    </row>
    <row r="175" spans="2:5" ht="12.75">
      <c r="B175" s="44"/>
      <c r="C175" s="6">
        <v>4010</v>
      </c>
      <c r="D175" t="s">
        <v>23</v>
      </c>
      <c r="E175" s="81">
        <v>196000</v>
      </c>
    </row>
    <row r="176" spans="2:5" ht="12.75">
      <c r="B176" s="44"/>
      <c r="C176" s="6">
        <v>4040</v>
      </c>
      <c r="D176" t="s">
        <v>24</v>
      </c>
      <c r="E176" s="81">
        <v>15204</v>
      </c>
    </row>
    <row r="177" spans="2:5" ht="12.75">
      <c r="B177" s="44"/>
      <c r="C177" s="6">
        <v>4110</v>
      </c>
      <c r="D177" t="s">
        <v>25</v>
      </c>
      <c r="E177" s="81">
        <v>37200</v>
      </c>
    </row>
    <row r="178" spans="2:5" ht="12.75">
      <c r="B178" s="44"/>
      <c r="C178" s="6">
        <v>4120</v>
      </c>
      <c r="D178" t="s">
        <v>388</v>
      </c>
      <c r="E178" s="81">
        <v>4905</v>
      </c>
    </row>
    <row r="179" spans="2:5" ht="12.75">
      <c r="B179" s="44"/>
      <c r="C179" s="6">
        <v>4210</v>
      </c>
      <c r="D179" t="s">
        <v>26</v>
      </c>
      <c r="E179" s="81">
        <v>1280</v>
      </c>
    </row>
    <row r="180" spans="1:5" ht="12.75">
      <c r="A180"/>
      <c r="B180" s="44"/>
      <c r="C180" s="6">
        <v>4260</v>
      </c>
      <c r="D180" t="s">
        <v>27</v>
      </c>
      <c r="E180" s="81">
        <v>3730</v>
      </c>
    </row>
    <row r="181" spans="1:5" ht="12.75">
      <c r="A181"/>
      <c r="B181" s="44"/>
      <c r="C181" s="6">
        <v>4300</v>
      </c>
      <c r="D181" t="s">
        <v>29</v>
      </c>
      <c r="E181" s="81">
        <v>3730</v>
      </c>
    </row>
    <row r="182" spans="1:5" ht="12.75">
      <c r="A182"/>
      <c r="B182" s="44"/>
      <c r="C182" s="6">
        <v>4360</v>
      </c>
      <c r="D182" t="s">
        <v>258</v>
      </c>
      <c r="E182" s="81">
        <v>2880</v>
      </c>
    </row>
    <row r="183" spans="1:5" ht="12.75">
      <c r="A183"/>
      <c r="B183" s="44"/>
      <c r="C183" s="6">
        <v>4410</v>
      </c>
      <c r="D183" t="s">
        <v>30</v>
      </c>
      <c r="E183" s="81">
        <v>3860</v>
      </c>
    </row>
    <row r="184" spans="1:5" ht="12.75">
      <c r="A184"/>
      <c r="B184" s="44"/>
      <c r="C184" s="6">
        <v>4440</v>
      </c>
      <c r="D184" t="s">
        <v>32</v>
      </c>
      <c r="E184" s="81">
        <v>5743</v>
      </c>
    </row>
    <row r="185" spans="1:5" ht="12.75">
      <c r="A185"/>
      <c r="B185" s="44"/>
      <c r="C185" s="6">
        <v>4700</v>
      </c>
      <c r="D185" t="s">
        <v>214</v>
      </c>
      <c r="E185" s="81">
        <v>500</v>
      </c>
    </row>
    <row r="186" spans="1:5" ht="12.75">
      <c r="A186"/>
      <c r="B186" s="27" t="s">
        <v>343</v>
      </c>
      <c r="C186" s="53"/>
      <c r="D186" s="61" t="s">
        <v>291</v>
      </c>
      <c r="E186" s="87">
        <f>E187</f>
        <v>250000</v>
      </c>
    </row>
    <row r="187" spans="1:5" ht="12.75">
      <c r="A187"/>
      <c r="B187" s="52"/>
      <c r="C187" s="53">
        <v>4330</v>
      </c>
      <c r="D187" s="40" t="s">
        <v>297</v>
      </c>
      <c r="E187" s="88">
        <v>250000</v>
      </c>
    </row>
    <row r="188" spans="1:5" ht="12.75">
      <c r="A188"/>
      <c r="B188" s="52"/>
      <c r="C188" s="53"/>
      <c r="D188" s="40" t="s">
        <v>191</v>
      </c>
      <c r="E188" s="88"/>
    </row>
    <row r="189" spans="3:4" ht="12.75">
      <c r="C189" s="105">
        <v>4740</v>
      </c>
      <c r="D189" s="104" t="s">
        <v>443</v>
      </c>
    </row>
    <row r="190" spans="3:4" ht="12.75">
      <c r="C190" s="105"/>
      <c r="D190" s="104" t="s">
        <v>444</v>
      </c>
    </row>
    <row r="191" spans="3:4" ht="12.75">
      <c r="C191" s="105">
        <v>4850</v>
      </c>
      <c r="D191" s="104" t="s">
        <v>445</v>
      </c>
    </row>
    <row r="192" spans="3:4" ht="12.75">
      <c r="C192" s="105"/>
      <c r="D192" s="104" t="s">
        <v>446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3"/>
  <sheetViews>
    <sheetView zoomScale="112" zoomScaleNormal="112" zoomScalePageLayoutView="0" workbookViewId="0" topLeftCell="A1">
      <selection activeCell="D324" sqref="D324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28" customWidth="1"/>
    <col min="4" max="4" width="57.25390625" style="12" customWidth="1"/>
    <col min="5" max="5" width="21.125" style="73" customWidth="1"/>
  </cols>
  <sheetData>
    <row r="1" spans="1:5" ht="12.75">
      <c r="A1" s="6" t="s">
        <v>56</v>
      </c>
      <c r="E1" s="64" t="s">
        <v>359</v>
      </c>
    </row>
    <row r="2" ht="12.75">
      <c r="E2" s="65" t="s">
        <v>502</v>
      </c>
    </row>
    <row r="3" spans="4:5" ht="15.75">
      <c r="D3" s="36" t="s">
        <v>95</v>
      </c>
      <c r="E3" s="65" t="s">
        <v>141</v>
      </c>
    </row>
    <row r="4" spans="1:5" ht="12.75">
      <c r="A4" s="18"/>
      <c r="B4" s="18"/>
      <c r="C4" s="32"/>
      <c r="D4" s="37"/>
      <c r="E4" s="66" t="s">
        <v>503</v>
      </c>
    </row>
    <row r="5" spans="1:5" ht="12.75">
      <c r="A5" s="3" t="s">
        <v>0</v>
      </c>
      <c r="B5" s="3" t="s">
        <v>17</v>
      </c>
      <c r="C5" s="27" t="s">
        <v>74</v>
      </c>
      <c r="D5" s="15" t="s">
        <v>75</v>
      </c>
      <c r="E5" s="67" t="s">
        <v>466</v>
      </c>
    </row>
    <row r="6" spans="1:5" ht="12.75">
      <c r="A6" s="1">
        <v>1</v>
      </c>
      <c r="B6" s="1">
        <v>2</v>
      </c>
      <c r="C6" s="25" t="s">
        <v>76</v>
      </c>
      <c r="D6" s="1">
        <v>4</v>
      </c>
      <c r="E6" s="98">
        <v>5</v>
      </c>
    </row>
    <row r="7" spans="1:5" ht="12.75">
      <c r="A7" s="19"/>
      <c r="B7" s="19"/>
      <c r="C7" s="30"/>
      <c r="D7" s="41" t="s">
        <v>208</v>
      </c>
      <c r="E7" s="69">
        <f>E33+E67+E90+E103+E145+E168+E271+E160+E9+E216+E61+E21+E209+E16+E213</f>
        <v>142625646.79000002</v>
      </c>
    </row>
    <row r="8" spans="1:5" ht="12.75">
      <c r="A8" s="18"/>
      <c r="B8" s="18"/>
      <c r="C8" s="32"/>
      <c r="D8" s="38" t="s">
        <v>209</v>
      </c>
      <c r="E8" s="70"/>
    </row>
    <row r="9" spans="1:5" ht="12.75">
      <c r="A9" s="46">
        <v>150</v>
      </c>
      <c r="B9" s="46"/>
      <c r="C9" s="45"/>
      <c r="D9" s="56" t="s">
        <v>295</v>
      </c>
      <c r="E9" s="113">
        <f>E10</f>
        <v>400000</v>
      </c>
    </row>
    <row r="10" spans="1:5" s="62" customFormat="1" ht="12.75">
      <c r="A10" s="101"/>
      <c r="B10" s="101">
        <v>15011</v>
      </c>
      <c r="C10" s="100"/>
      <c r="D10" s="116" t="s">
        <v>296</v>
      </c>
      <c r="E10" s="72">
        <f>SUM(E11:E15)</f>
        <v>400000</v>
      </c>
    </row>
    <row r="11" spans="1:5" ht="12.75">
      <c r="A11" s="3"/>
      <c r="B11" s="3"/>
      <c r="C11" s="28" t="s">
        <v>151</v>
      </c>
      <c r="D11" s="12" t="s">
        <v>78</v>
      </c>
      <c r="E11" s="72">
        <v>300000</v>
      </c>
    </row>
    <row r="12" spans="1:5" ht="12.75">
      <c r="A12" s="3"/>
      <c r="B12" s="3"/>
      <c r="C12" s="27"/>
      <c r="D12" s="15" t="s">
        <v>124</v>
      </c>
      <c r="E12" s="71"/>
    </row>
    <row r="13" spans="1:5" ht="12.75">
      <c r="A13" s="3"/>
      <c r="B13" s="3"/>
      <c r="C13" s="27"/>
      <c r="D13" s="15" t="s">
        <v>125</v>
      </c>
      <c r="E13" s="71"/>
    </row>
    <row r="14" spans="1:5" ht="12.75">
      <c r="A14" s="3"/>
      <c r="B14" s="3"/>
      <c r="C14" s="27"/>
      <c r="D14" s="15" t="s">
        <v>126</v>
      </c>
      <c r="E14" s="72"/>
    </row>
    <row r="15" spans="1:5" ht="12.75">
      <c r="A15" s="18"/>
      <c r="B15" s="18"/>
      <c r="C15" s="32" t="s">
        <v>149</v>
      </c>
      <c r="D15" s="37" t="s">
        <v>73</v>
      </c>
      <c r="E15" s="99">
        <v>100000</v>
      </c>
    </row>
    <row r="16" spans="1:5" s="48" customFormat="1" ht="12.75">
      <c r="A16" s="46">
        <v>400</v>
      </c>
      <c r="B16" s="46"/>
      <c r="C16" s="45"/>
      <c r="D16" s="56" t="s">
        <v>470</v>
      </c>
      <c r="E16" s="113">
        <f>E18</f>
        <v>336600</v>
      </c>
    </row>
    <row r="17" spans="1:5" ht="12.75">
      <c r="A17" s="3"/>
      <c r="B17" s="3"/>
      <c r="C17" s="27"/>
      <c r="D17" s="56" t="s">
        <v>469</v>
      </c>
      <c r="E17" s="72"/>
    </row>
    <row r="18" spans="1:5" ht="12.75">
      <c r="A18" s="3"/>
      <c r="B18" s="3">
        <v>40001</v>
      </c>
      <c r="C18" s="27"/>
      <c r="D18" s="15" t="s">
        <v>471</v>
      </c>
      <c r="E18" s="72">
        <f>E19</f>
        <v>336600</v>
      </c>
    </row>
    <row r="19" spans="1:5" s="62" customFormat="1" ht="12.75">
      <c r="A19" s="101"/>
      <c r="B19" s="101"/>
      <c r="C19" s="119" t="s">
        <v>472</v>
      </c>
      <c r="D19" s="106" t="s">
        <v>473</v>
      </c>
      <c r="E19" s="72">
        <v>336600</v>
      </c>
    </row>
    <row r="20" spans="1:5" s="62" customFormat="1" ht="12.75">
      <c r="A20" s="122"/>
      <c r="B20" s="122"/>
      <c r="C20" s="120"/>
      <c r="D20" s="121" t="s">
        <v>474</v>
      </c>
      <c r="E20" s="99"/>
    </row>
    <row r="21" spans="1:5" ht="12.75">
      <c r="A21" s="46">
        <v>600</v>
      </c>
      <c r="B21" s="46"/>
      <c r="C21" s="45"/>
      <c r="D21" s="56" t="s">
        <v>397</v>
      </c>
      <c r="E21" s="113">
        <f>E28+E22</f>
        <v>2394262</v>
      </c>
    </row>
    <row r="22" spans="1:5" s="62" customFormat="1" ht="12.75">
      <c r="A22" s="101"/>
      <c r="B22" s="101">
        <v>60016</v>
      </c>
      <c r="C22" s="100"/>
      <c r="D22" s="15" t="s">
        <v>20</v>
      </c>
      <c r="E22" s="72">
        <f>SUM(E23:E25)</f>
        <v>1634262</v>
      </c>
    </row>
    <row r="23" spans="1:5" s="62" customFormat="1" ht="12.75">
      <c r="A23" s="101"/>
      <c r="B23" s="101"/>
      <c r="C23" s="27" t="s">
        <v>494</v>
      </c>
      <c r="D23" s="15" t="s">
        <v>495</v>
      </c>
      <c r="E23" s="72">
        <v>200000</v>
      </c>
    </row>
    <row r="24" spans="1:5" s="62" customFormat="1" ht="12.75">
      <c r="A24" s="101"/>
      <c r="B24" s="101"/>
      <c r="C24" s="100"/>
      <c r="D24" s="15" t="s">
        <v>496</v>
      </c>
      <c r="E24" s="72"/>
    </row>
    <row r="25" spans="1:5" s="62" customFormat="1" ht="12.75">
      <c r="A25" s="101"/>
      <c r="B25" s="101"/>
      <c r="C25" s="27" t="s">
        <v>430</v>
      </c>
      <c r="D25" s="15" t="s">
        <v>431</v>
      </c>
      <c r="E25" s="72">
        <v>1434262</v>
      </c>
    </row>
    <row r="26" spans="1:5" s="62" customFormat="1" ht="12.75">
      <c r="A26" s="101"/>
      <c r="B26" s="101"/>
      <c r="C26" s="100"/>
      <c r="D26" s="15" t="s">
        <v>433</v>
      </c>
      <c r="E26" s="72"/>
    </row>
    <row r="27" spans="1:5" s="62" customFormat="1" ht="12.75">
      <c r="A27" s="101"/>
      <c r="B27" s="101"/>
      <c r="C27" s="100"/>
      <c r="D27" s="15" t="s">
        <v>432</v>
      </c>
      <c r="E27" s="72"/>
    </row>
    <row r="28" spans="1:6" s="62" customFormat="1" ht="12.75">
      <c r="A28" s="101"/>
      <c r="B28" s="101">
        <v>60019</v>
      </c>
      <c r="C28" s="100"/>
      <c r="D28" s="116" t="s">
        <v>408</v>
      </c>
      <c r="E28" s="72">
        <f>SUM(E29:E31)</f>
        <v>760000</v>
      </c>
      <c r="F28" s="117"/>
    </row>
    <row r="29" spans="1:6" ht="12.75">
      <c r="A29" s="3"/>
      <c r="B29" s="3"/>
      <c r="C29" s="35" t="s">
        <v>187</v>
      </c>
      <c r="D29" s="43" t="s">
        <v>226</v>
      </c>
      <c r="E29" s="72">
        <v>750000</v>
      </c>
      <c r="F29" s="14"/>
    </row>
    <row r="30" spans="1:6" ht="12.75">
      <c r="A30" s="3"/>
      <c r="B30" s="3"/>
      <c r="C30" s="27"/>
      <c r="D30" s="15" t="s">
        <v>227</v>
      </c>
      <c r="E30" s="72"/>
      <c r="F30" s="14"/>
    </row>
    <row r="31" spans="1:6" ht="12.75">
      <c r="A31" s="3"/>
      <c r="B31" s="3"/>
      <c r="C31" s="27" t="s">
        <v>349</v>
      </c>
      <c r="D31" s="15" t="s">
        <v>350</v>
      </c>
      <c r="E31" s="72">
        <v>10000</v>
      </c>
      <c r="F31" s="14"/>
    </row>
    <row r="32" spans="1:6" ht="12.75">
      <c r="A32" s="18"/>
      <c r="B32" s="18"/>
      <c r="C32" s="32"/>
      <c r="D32" s="37" t="s">
        <v>351</v>
      </c>
      <c r="E32" s="99"/>
      <c r="F32" s="14"/>
    </row>
    <row r="33" spans="1:5" ht="12.75">
      <c r="A33" s="49">
        <v>700</v>
      </c>
      <c r="B33" s="49"/>
      <c r="C33" s="60"/>
      <c r="D33" s="114" t="s">
        <v>77</v>
      </c>
      <c r="E33" s="112">
        <f>E34+E47</f>
        <v>10978202</v>
      </c>
    </row>
    <row r="34" spans="1:5" s="62" customFormat="1" ht="12.75">
      <c r="A34" s="63"/>
      <c r="B34" s="63">
        <v>70005</v>
      </c>
      <c r="C34" s="107"/>
      <c r="D34" s="115" t="s">
        <v>19</v>
      </c>
      <c r="E34" s="118">
        <f>SUM(E35:E46)</f>
        <v>788000</v>
      </c>
    </row>
    <row r="35" spans="3:5" ht="12.75">
      <c r="C35" s="28" t="s">
        <v>150</v>
      </c>
      <c r="D35" s="12" t="s">
        <v>298</v>
      </c>
      <c r="E35" s="73">
        <v>20000</v>
      </c>
    </row>
    <row r="36" spans="3:5" ht="12.75">
      <c r="C36" s="28" t="s">
        <v>299</v>
      </c>
      <c r="D36" s="12" t="s">
        <v>300</v>
      </c>
      <c r="E36" s="73">
        <v>120000</v>
      </c>
    </row>
    <row r="37" spans="3:5" ht="12.75">
      <c r="C37" s="28" t="s">
        <v>151</v>
      </c>
      <c r="D37" s="12" t="s">
        <v>302</v>
      </c>
      <c r="E37" s="73">
        <v>350000</v>
      </c>
    </row>
    <row r="38" ht="12.75">
      <c r="D38" s="12" t="s">
        <v>124</v>
      </c>
    </row>
    <row r="39" ht="12.75">
      <c r="D39" s="12" t="s">
        <v>125</v>
      </c>
    </row>
    <row r="40" ht="12.75">
      <c r="D40" s="12" t="s">
        <v>126</v>
      </c>
    </row>
    <row r="41" spans="3:5" ht="12.75">
      <c r="C41" s="28" t="s">
        <v>198</v>
      </c>
      <c r="D41" s="12" t="s">
        <v>287</v>
      </c>
      <c r="E41" s="73">
        <v>80000</v>
      </c>
    </row>
    <row r="42" ht="12.75">
      <c r="D42" s="12" t="s">
        <v>288</v>
      </c>
    </row>
    <row r="43" spans="1:5" ht="12.75">
      <c r="A43" s="3"/>
      <c r="B43" s="3"/>
      <c r="C43" s="27" t="s">
        <v>152</v>
      </c>
      <c r="D43" s="15" t="s">
        <v>281</v>
      </c>
      <c r="E43" s="74">
        <v>200000</v>
      </c>
    </row>
    <row r="44" spans="1:5" ht="12.75">
      <c r="A44" s="3"/>
      <c r="B44" s="3"/>
      <c r="C44" s="27"/>
      <c r="D44" s="15" t="s">
        <v>282</v>
      </c>
      <c r="E44" s="74"/>
    </row>
    <row r="45" spans="1:5" ht="12.75">
      <c r="A45" s="3"/>
      <c r="B45" s="3"/>
      <c r="C45" s="27" t="s">
        <v>149</v>
      </c>
      <c r="D45" s="15" t="s">
        <v>73</v>
      </c>
      <c r="E45" s="74">
        <v>15000</v>
      </c>
    </row>
    <row r="46" spans="1:5" ht="12.75">
      <c r="A46" s="3"/>
      <c r="B46" s="3"/>
      <c r="C46" s="27" t="s">
        <v>153</v>
      </c>
      <c r="D46" s="15" t="s">
        <v>303</v>
      </c>
      <c r="E46" s="74">
        <v>3000</v>
      </c>
    </row>
    <row r="47" spans="1:5" ht="12.75">
      <c r="A47" s="3"/>
      <c r="B47" s="3">
        <v>70007</v>
      </c>
      <c r="C47" s="27"/>
      <c r="D47" s="15" t="s">
        <v>409</v>
      </c>
      <c r="E47" s="74">
        <f>SUM(E48:E59)</f>
        <v>10190202</v>
      </c>
    </row>
    <row r="48" spans="1:5" ht="12.75">
      <c r="A48" s="3"/>
      <c r="B48" s="3"/>
      <c r="C48" s="28" t="s">
        <v>346</v>
      </c>
      <c r="D48" s="12" t="s">
        <v>434</v>
      </c>
      <c r="E48" s="74">
        <v>50000</v>
      </c>
    </row>
    <row r="49" spans="1:5" ht="12.75">
      <c r="A49" s="3"/>
      <c r="B49" s="3"/>
      <c r="D49" s="12" t="s">
        <v>347</v>
      </c>
      <c r="E49" s="74"/>
    </row>
    <row r="50" spans="1:5" ht="12.75">
      <c r="A50" s="3"/>
      <c r="B50" s="3"/>
      <c r="D50" s="12" t="s">
        <v>348</v>
      </c>
      <c r="E50" s="74"/>
    </row>
    <row r="51" spans="1:5" ht="12.75">
      <c r="A51" s="3"/>
      <c r="B51" s="3"/>
      <c r="C51" s="28" t="s">
        <v>151</v>
      </c>
      <c r="D51" s="12" t="s">
        <v>302</v>
      </c>
      <c r="E51" s="74">
        <v>2000000</v>
      </c>
    </row>
    <row r="52" spans="1:5" ht="12.75">
      <c r="A52" s="3"/>
      <c r="B52" s="3"/>
      <c r="D52" s="12" t="s">
        <v>124</v>
      </c>
      <c r="E52" s="74"/>
    </row>
    <row r="53" spans="1:5" ht="12.75">
      <c r="A53" s="3"/>
      <c r="B53" s="3"/>
      <c r="D53" s="12" t="s">
        <v>125</v>
      </c>
      <c r="E53" s="74"/>
    </row>
    <row r="54" spans="1:5" ht="12.75">
      <c r="A54" s="3"/>
      <c r="B54" s="3"/>
      <c r="D54" s="12" t="s">
        <v>126</v>
      </c>
      <c r="E54" s="74"/>
    </row>
    <row r="55" spans="1:5" ht="12.75">
      <c r="A55" s="3"/>
      <c r="B55" s="3"/>
      <c r="C55" s="27" t="s">
        <v>152</v>
      </c>
      <c r="D55" s="15" t="s">
        <v>281</v>
      </c>
      <c r="E55" s="74">
        <v>800000</v>
      </c>
    </row>
    <row r="56" spans="1:5" ht="12.75">
      <c r="A56" s="3"/>
      <c r="B56" s="3"/>
      <c r="C56" s="27"/>
      <c r="D56" s="15" t="s">
        <v>282</v>
      </c>
      <c r="E56" s="74"/>
    </row>
    <row r="57" spans="1:5" ht="13.5" customHeight="1">
      <c r="A57" s="3"/>
      <c r="B57" s="3"/>
      <c r="C57" s="27" t="s">
        <v>149</v>
      </c>
      <c r="D57" s="15" t="s">
        <v>73</v>
      </c>
      <c r="E57" s="74">
        <v>2480000</v>
      </c>
    </row>
    <row r="58" spans="1:5" ht="12.75">
      <c r="A58" s="3"/>
      <c r="B58" s="3"/>
      <c r="C58" s="27" t="s">
        <v>153</v>
      </c>
      <c r="D58" s="15" t="s">
        <v>303</v>
      </c>
      <c r="E58" s="74">
        <v>60000</v>
      </c>
    </row>
    <row r="59" spans="1:6" s="62" customFormat="1" ht="12.75">
      <c r="A59" s="101"/>
      <c r="B59" s="101"/>
      <c r="C59" s="119" t="s">
        <v>437</v>
      </c>
      <c r="D59" s="106" t="s">
        <v>439</v>
      </c>
      <c r="E59" s="72">
        <v>4800202</v>
      </c>
      <c r="F59" s="117"/>
    </row>
    <row r="60" spans="1:6" s="62" customFormat="1" ht="12.75">
      <c r="A60" s="122"/>
      <c r="B60" s="122"/>
      <c r="C60" s="120"/>
      <c r="D60" s="121" t="s">
        <v>438</v>
      </c>
      <c r="E60" s="99"/>
      <c r="F60" s="117"/>
    </row>
    <row r="61" spans="1:5" ht="12.75">
      <c r="A61" s="46">
        <v>710</v>
      </c>
      <c r="B61" s="46"/>
      <c r="C61" s="45"/>
      <c r="D61" s="56" t="s">
        <v>301</v>
      </c>
      <c r="E61" s="113">
        <f>E62</f>
        <v>308000</v>
      </c>
    </row>
    <row r="62" spans="1:5" s="62" customFormat="1" ht="12.75">
      <c r="A62" s="101"/>
      <c r="B62" s="101">
        <v>71035</v>
      </c>
      <c r="C62" s="100"/>
      <c r="D62" s="116" t="s">
        <v>326</v>
      </c>
      <c r="E62" s="72">
        <f>SUM(E63:E65)</f>
        <v>308000</v>
      </c>
    </row>
    <row r="63" spans="1:5" ht="12.75">
      <c r="A63" s="3"/>
      <c r="B63" s="3"/>
      <c r="C63" s="27" t="s">
        <v>149</v>
      </c>
      <c r="D63" s="15" t="s">
        <v>73</v>
      </c>
      <c r="E63" s="74">
        <v>300000</v>
      </c>
    </row>
    <row r="64" spans="1:5" s="62" customFormat="1" ht="12.75">
      <c r="A64" s="101"/>
      <c r="B64" s="101"/>
      <c r="C64" s="27" t="s">
        <v>507</v>
      </c>
      <c r="D64" s="106" t="s">
        <v>506</v>
      </c>
      <c r="E64" s="72">
        <v>8000</v>
      </c>
    </row>
    <row r="65" spans="1:5" s="62" customFormat="1" ht="12.75">
      <c r="A65" s="101"/>
      <c r="B65" s="101"/>
      <c r="C65" s="100"/>
      <c r="D65" s="106" t="s">
        <v>505</v>
      </c>
      <c r="E65" s="72"/>
    </row>
    <row r="66" spans="1:5" ht="12.75">
      <c r="A66" s="18"/>
      <c r="B66" s="18"/>
      <c r="C66" s="32"/>
      <c r="D66" s="37" t="s">
        <v>504</v>
      </c>
      <c r="E66" s="75"/>
    </row>
    <row r="67" spans="1:5" ht="12.75">
      <c r="A67" s="49">
        <v>750</v>
      </c>
      <c r="B67" s="49"/>
      <c r="C67" s="60"/>
      <c r="D67" s="114" t="s">
        <v>79</v>
      </c>
      <c r="E67" s="112">
        <f>E68+E77+E79</f>
        <v>1030220.1799999999</v>
      </c>
    </row>
    <row r="68" spans="1:5" s="62" customFormat="1" ht="12.75">
      <c r="A68" s="63"/>
      <c r="B68" s="63">
        <v>75011</v>
      </c>
      <c r="C68" s="107"/>
      <c r="D68" s="115" t="s">
        <v>89</v>
      </c>
      <c r="E68" s="118">
        <f>SUM(E69:E75)</f>
        <v>464104.18</v>
      </c>
    </row>
    <row r="69" spans="1:5" ht="12.75">
      <c r="A69" s="3"/>
      <c r="B69" s="3"/>
      <c r="C69" s="27" t="s">
        <v>167</v>
      </c>
      <c r="D69" s="15" t="s">
        <v>90</v>
      </c>
      <c r="E69" s="74">
        <v>463982</v>
      </c>
    </row>
    <row r="70" spans="1:5" ht="12.75">
      <c r="A70" s="3"/>
      <c r="B70" s="3"/>
      <c r="C70" s="27"/>
      <c r="D70" s="14" t="s">
        <v>91</v>
      </c>
      <c r="E70" s="76"/>
    </row>
    <row r="71" spans="1:5" ht="12.75">
      <c r="A71" s="3"/>
      <c r="B71" s="3"/>
      <c r="C71" s="27"/>
      <c r="D71" s="14" t="s">
        <v>92</v>
      </c>
      <c r="E71" s="76"/>
    </row>
    <row r="72" spans="1:5" ht="12.75">
      <c r="A72" s="3"/>
      <c r="B72" s="3"/>
      <c r="C72" s="27" t="s">
        <v>423</v>
      </c>
      <c r="D72" s="14" t="s">
        <v>424</v>
      </c>
      <c r="E72" s="76">
        <v>72.18</v>
      </c>
    </row>
    <row r="73" spans="1:5" ht="12.75">
      <c r="A73" s="3"/>
      <c r="B73" s="3"/>
      <c r="C73" s="27"/>
      <c r="D73" s="40" t="s">
        <v>425</v>
      </c>
      <c r="E73" s="76"/>
    </row>
    <row r="74" spans="1:5" ht="12.75">
      <c r="A74" s="3"/>
      <c r="B74" s="3"/>
      <c r="C74" s="27" t="s">
        <v>178</v>
      </c>
      <c r="D74" s="15" t="s">
        <v>179</v>
      </c>
      <c r="E74" s="76">
        <v>50</v>
      </c>
    </row>
    <row r="75" spans="1:5" ht="12.75">
      <c r="A75" s="3"/>
      <c r="B75" s="3"/>
      <c r="C75" s="27"/>
      <c r="D75" s="15" t="s">
        <v>245</v>
      </c>
      <c r="E75" s="76"/>
    </row>
    <row r="76" spans="1:5" ht="12.75">
      <c r="A76" s="3"/>
      <c r="B76" s="3"/>
      <c r="C76" s="27"/>
      <c r="D76" s="15" t="s">
        <v>180</v>
      </c>
      <c r="E76" s="76"/>
    </row>
    <row r="77" spans="1:5" s="62" customFormat="1" ht="12.75">
      <c r="A77" s="101"/>
      <c r="B77" s="101">
        <v>75023</v>
      </c>
      <c r="C77" s="100"/>
      <c r="D77" s="116" t="s">
        <v>133</v>
      </c>
      <c r="E77" s="72">
        <f>SUM(E78:E78)</f>
        <v>150000</v>
      </c>
    </row>
    <row r="78" spans="1:5" ht="12.75">
      <c r="A78" s="3"/>
      <c r="B78" s="3"/>
      <c r="C78" s="27" t="s">
        <v>149</v>
      </c>
      <c r="D78" s="15" t="s">
        <v>73</v>
      </c>
      <c r="E78" s="74">
        <v>150000</v>
      </c>
    </row>
    <row r="79" spans="1:5" ht="12.75">
      <c r="A79" s="3"/>
      <c r="B79" s="3">
        <v>75095</v>
      </c>
      <c r="C79" s="27"/>
      <c r="D79" s="15" t="s">
        <v>419</v>
      </c>
      <c r="E79" s="74">
        <f>SUM(E80:E86)</f>
        <v>416116</v>
      </c>
    </row>
    <row r="80" spans="1:5" ht="12.75">
      <c r="A80" s="3"/>
      <c r="B80" s="3"/>
      <c r="C80" s="27" t="s">
        <v>497</v>
      </c>
      <c r="D80" s="15" t="s">
        <v>379</v>
      </c>
      <c r="E80" s="74">
        <v>166980</v>
      </c>
    </row>
    <row r="81" spans="1:5" ht="12.75">
      <c r="A81" s="3"/>
      <c r="B81" s="3"/>
      <c r="C81" s="27"/>
      <c r="D81" s="15" t="s">
        <v>380</v>
      </c>
      <c r="E81" s="74"/>
    </row>
    <row r="82" spans="1:5" ht="12.75">
      <c r="A82" s="3"/>
      <c r="B82" s="3"/>
      <c r="C82" s="27"/>
      <c r="D82" s="15" t="s">
        <v>381</v>
      </c>
      <c r="E82" s="74"/>
    </row>
    <row r="83" spans="1:5" ht="12.75">
      <c r="A83" s="3"/>
      <c r="B83" s="3"/>
      <c r="C83" s="27"/>
      <c r="D83" s="15" t="s">
        <v>382</v>
      </c>
      <c r="E83" s="74"/>
    </row>
    <row r="84" spans="1:5" ht="12.75">
      <c r="A84" s="3"/>
      <c r="B84" s="3"/>
      <c r="C84" s="27"/>
      <c r="D84" s="15" t="s">
        <v>207</v>
      </c>
      <c r="E84" s="74"/>
    </row>
    <row r="85" spans="1:5" ht="12.75">
      <c r="A85" s="3"/>
      <c r="B85" s="3"/>
      <c r="C85" s="27" t="s">
        <v>378</v>
      </c>
      <c r="D85" s="15" t="s">
        <v>379</v>
      </c>
      <c r="E85" s="74">
        <v>249136</v>
      </c>
    </row>
    <row r="86" spans="1:5" ht="12.75">
      <c r="A86" s="3"/>
      <c r="B86" s="3"/>
      <c r="C86" s="27"/>
      <c r="D86" s="15" t="s">
        <v>380</v>
      </c>
      <c r="E86" s="74"/>
    </row>
    <row r="87" spans="1:5" ht="12.75">
      <c r="A87" s="3"/>
      <c r="B87" s="3"/>
      <c r="C87" s="27"/>
      <c r="D87" s="15" t="s">
        <v>381</v>
      </c>
      <c r="E87" s="74"/>
    </row>
    <row r="88" spans="1:5" ht="12.75">
      <c r="A88" s="3"/>
      <c r="B88" s="3"/>
      <c r="C88" s="27"/>
      <c r="D88" s="15" t="s">
        <v>382</v>
      </c>
      <c r="E88" s="74"/>
    </row>
    <row r="89" spans="1:5" ht="12.75">
      <c r="A89" s="3"/>
      <c r="B89" s="3"/>
      <c r="C89" s="27"/>
      <c r="D89" s="15" t="s">
        <v>207</v>
      </c>
      <c r="E89" s="74"/>
    </row>
    <row r="90" spans="1:5" ht="12.75">
      <c r="A90" s="49">
        <v>751</v>
      </c>
      <c r="B90" s="49"/>
      <c r="C90" s="60"/>
      <c r="D90" s="114" t="s">
        <v>127</v>
      </c>
      <c r="E90" s="79">
        <f>E92+E97</f>
        <v>92611</v>
      </c>
    </row>
    <row r="91" spans="1:5" ht="12.75">
      <c r="A91" s="49"/>
      <c r="B91" s="49"/>
      <c r="C91" s="60"/>
      <c r="D91" s="48" t="s">
        <v>128</v>
      </c>
      <c r="E91" s="65"/>
    </row>
    <row r="92" spans="1:5" s="62" customFormat="1" ht="12.75">
      <c r="A92" s="101"/>
      <c r="B92" s="101">
        <v>75101</v>
      </c>
      <c r="C92" s="100"/>
      <c r="D92" s="117" t="s">
        <v>93</v>
      </c>
      <c r="E92" s="109">
        <f>E94</f>
        <v>5342</v>
      </c>
    </row>
    <row r="93" spans="1:5" ht="12.75">
      <c r="A93" s="3"/>
      <c r="B93" s="3"/>
      <c r="C93" s="27"/>
      <c r="D93" s="15" t="s">
        <v>94</v>
      </c>
      <c r="E93" s="67"/>
    </row>
    <row r="94" spans="1:5" ht="12.75">
      <c r="A94" s="3"/>
      <c r="B94" s="3"/>
      <c r="C94" s="27" t="s">
        <v>167</v>
      </c>
      <c r="D94" s="14" t="s">
        <v>90</v>
      </c>
      <c r="E94" s="76">
        <v>5342</v>
      </c>
    </row>
    <row r="95" spans="1:5" s="14" customFormat="1" ht="12.75">
      <c r="A95" s="3"/>
      <c r="B95" s="3"/>
      <c r="C95" s="27"/>
      <c r="D95" s="14" t="s">
        <v>91</v>
      </c>
      <c r="E95" s="76"/>
    </row>
    <row r="96" spans="1:5" s="14" customFormat="1" ht="12.75">
      <c r="A96" s="3"/>
      <c r="B96" s="3"/>
      <c r="C96" s="27"/>
      <c r="D96" s="15" t="s">
        <v>92</v>
      </c>
      <c r="E96" s="76"/>
    </row>
    <row r="97" spans="1:5" s="14" customFormat="1" ht="12.75">
      <c r="A97" s="3"/>
      <c r="B97" s="3">
        <v>75109</v>
      </c>
      <c r="C97" s="27"/>
      <c r="D97" s="106" t="s">
        <v>483</v>
      </c>
      <c r="E97" s="109">
        <f>E100</f>
        <v>87269</v>
      </c>
    </row>
    <row r="98" spans="1:5" s="14" customFormat="1" ht="12.75">
      <c r="A98" s="3"/>
      <c r="B98" s="3"/>
      <c r="C98" s="27"/>
      <c r="D98" s="106" t="s">
        <v>484</v>
      </c>
      <c r="E98" s="109"/>
    </row>
    <row r="99" spans="1:5" s="14" customFormat="1" ht="12.75">
      <c r="A99" s="3"/>
      <c r="B99" s="3"/>
      <c r="C99" s="27"/>
      <c r="D99" s="106" t="s">
        <v>485</v>
      </c>
      <c r="E99" s="109"/>
    </row>
    <row r="100" spans="1:5" s="14" customFormat="1" ht="12.75">
      <c r="A100" s="3"/>
      <c r="B100" s="3"/>
      <c r="C100" s="27" t="s">
        <v>167</v>
      </c>
      <c r="D100" s="14" t="s">
        <v>90</v>
      </c>
      <c r="E100" s="76">
        <v>87269</v>
      </c>
    </row>
    <row r="101" spans="1:5" s="14" customFormat="1" ht="12.75">
      <c r="A101" s="3"/>
      <c r="B101" s="3"/>
      <c r="C101" s="27"/>
      <c r="D101" s="14" t="s">
        <v>91</v>
      </c>
      <c r="E101" s="76"/>
    </row>
    <row r="102" spans="1:5" s="14" customFormat="1" ht="12.75">
      <c r="A102" s="18"/>
      <c r="B102" s="18"/>
      <c r="C102" s="32"/>
      <c r="D102" s="37" t="s">
        <v>92</v>
      </c>
      <c r="E102" s="66"/>
    </row>
    <row r="103" spans="1:5" ht="12.75">
      <c r="A103" s="49">
        <v>756</v>
      </c>
      <c r="B103" s="49"/>
      <c r="C103" s="60"/>
      <c r="D103" s="114" t="s">
        <v>145</v>
      </c>
      <c r="E103" s="112">
        <f>SUM(+E107+E110+E134+E142+E120)</f>
        <v>64440978</v>
      </c>
    </row>
    <row r="104" spans="1:4" ht="12.75">
      <c r="A104" s="49"/>
      <c r="B104" s="49"/>
      <c r="C104" s="60"/>
      <c r="D104" s="114" t="s">
        <v>146</v>
      </c>
    </row>
    <row r="105" spans="1:4" ht="12.75">
      <c r="A105" s="49"/>
      <c r="B105" s="49"/>
      <c r="C105" s="60"/>
      <c r="D105" s="114" t="s">
        <v>147</v>
      </c>
    </row>
    <row r="106" spans="1:4" ht="12.75">
      <c r="A106" s="49"/>
      <c r="B106" s="49"/>
      <c r="C106" s="60"/>
      <c r="D106" s="114" t="s">
        <v>148</v>
      </c>
    </row>
    <row r="107" spans="1:5" s="62" customFormat="1" ht="12.75">
      <c r="A107" s="63"/>
      <c r="B107" s="63">
        <v>75601</v>
      </c>
      <c r="C107" s="107"/>
      <c r="D107" s="115" t="s">
        <v>80</v>
      </c>
      <c r="E107" s="118">
        <f>E108</f>
        <v>150000</v>
      </c>
    </row>
    <row r="108" spans="3:5" ht="12.75">
      <c r="C108" s="28" t="s">
        <v>154</v>
      </c>
      <c r="D108" s="12" t="s">
        <v>304</v>
      </c>
      <c r="E108" s="73">
        <v>150000</v>
      </c>
    </row>
    <row r="109" ht="12.75">
      <c r="D109" s="12" t="s">
        <v>81</v>
      </c>
    </row>
    <row r="110" spans="1:5" s="62" customFormat="1" ht="12.75">
      <c r="A110" s="63"/>
      <c r="B110" s="63">
        <v>75615</v>
      </c>
      <c r="C110" s="107"/>
      <c r="D110" s="115" t="s">
        <v>82</v>
      </c>
      <c r="E110" s="118">
        <f>SUM(E113:E119)</f>
        <v>19351100</v>
      </c>
    </row>
    <row r="111" ht="12.75">
      <c r="D111" s="12" t="s">
        <v>182</v>
      </c>
    </row>
    <row r="112" spans="4:5" ht="12.75">
      <c r="D112" t="s">
        <v>183</v>
      </c>
      <c r="E112" s="65"/>
    </row>
    <row r="113" spans="3:5" ht="12.75">
      <c r="C113" s="28" t="s">
        <v>155</v>
      </c>
      <c r="D113" s="39" t="s">
        <v>305</v>
      </c>
      <c r="E113" s="65">
        <v>18800000</v>
      </c>
    </row>
    <row r="114" spans="3:5" ht="12.75">
      <c r="C114" s="28" t="s">
        <v>156</v>
      </c>
      <c r="D114" s="39" t="s">
        <v>306</v>
      </c>
      <c r="E114" s="65">
        <v>500</v>
      </c>
    </row>
    <row r="115" spans="3:5" ht="12.75">
      <c r="C115" s="28" t="s">
        <v>157</v>
      </c>
      <c r="D115" t="s">
        <v>307</v>
      </c>
      <c r="E115" s="65">
        <v>490000</v>
      </c>
    </row>
    <row r="116" spans="3:5" ht="12.75">
      <c r="C116" s="28" t="s">
        <v>158</v>
      </c>
      <c r="D116" t="s">
        <v>308</v>
      </c>
      <c r="E116" s="65">
        <v>30000</v>
      </c>
    </row>
    <row r="117" spans="3:5" ht="12.75">
      <c r="C117" s="28" t="s">
        <v>349</v>
      </c>
      <c r="D117" t="s">
        <v>350</v>
      </c>
      <c r="E117" s="65">
        <v>600</v>
      </c>
    </row>
    <row r="118" spans="4:5" ht="12.75">
      <c r="D118" t="s">
        <v>351</v>
      </c>
      <c r="E118" s="65"/>
    </row>
    <row r="119" spans="1:5" ht="12.75">
      <c r="A119" s="3"/>
      <c r="B119" s="3"/>
      <c r="C119" s="27" t="s">
        <v>159</v>
      </c>
      <c r="D119" s="14" t="s">
        <v>420</v>
      </c>
      <c r="E119" s="76">
        <v>30000</v>
      </c>
    </row>
    <row r="120" spans="1:5" s="62" customFormat="1" ht="12.75">
      <c r="A120" s="101"/>
      <c r="B120" s="101">
        <v>75616</v>
      </c>
      <c r="C120" s="100"/>
      <c r="D120" s="61" t="s">
        <v>184</v>
      </c>
      <c r="E120" s="109">
        <f>SUM(E123:E133)</f>
        <v>8783450</v>
      </c>
    </row>
    <row r="121" spans="1:5" ht="12.75">
      <c r="A121" s="3"/>
      <c r="B121" s="3"/>
      <c r="C121" s="27"/>
      <c r="D121" s="40" t="s">
        <v>185</v>
      </c>
      <c r="E121" s="76"/>
    </row>
    <row r="122" spans="1:5" ht="12.75">
      <c r="A122" s="3"/>
      <c r="B122" s="3"/>
      <c r="C122" s="27"/>
      <c r="D122" s="40" t="s">
        <v>186</v>
      </c>
      <c r="E122" s="76"/>
    </row>
    <row r="123" spans="1:5" ht="12.75">
      <c r="A123" s="3"/>
      <c r="B123" s="3"/>
      <c r="C123" s="28" t="s">
        <v>155</v>
      </c>
      <c r="D123" s="39" t="s">
        <v>305</v>
      </c>
      <c r="E123" s="76">
        <v>6700000</v>
      </c>
    </row>
    <row r="124" spans="1:5" ht="12.75">
      <c r="A124" s="3"/>
      <c r="B124" s="3"/>
      <c r="C124" s="28" t="s">
        <v>156</v>
      </c>
      <c r="D124" s="39" t="s">
        <v>306</v>
      </c>
      <c r="E124" s="76">
        <v>56000</v>
      </c>
    </row>
    <row r="125" spans="1:5" ht="12.75">
      <c r="A125" s="3"/>
      <c r="B125" s="3"/>
      <c r="C125" s="27" t="s">
        <v>160</v>
      </c>
      <c r="D125" s="40" t="s">
        <v>311</v>
      </c>
      <c r="E125" s="76">
        <v>450</v>
      </c>
    </row>
    <row r="126" spans="1:5" ht="12.75">
      <c r="A126" s="3"/>
      <c r="B126" s="3"/>
      <c r="C126" s="28" t="s">
        <v>157</v>
      </c>
      <c r="D126" t="s">
        <v>307</v>
      </c>
      <c r="E126" s="76">
        <v>410000</v>
      </c>
    </row>
    <row r="127" spans="1:5" ht="12.75">
      <c r="A127" s="3"/>
      <c r="B127" s="3"/>
      <c r="C127" s="27" t="s">
        <v>161</v>
      </c>
      <c r="D127" s="14" t="s">
        <v>312</v>
      </c>
      <c r="E127" s="76">
        <v>150000</v>
      </c>
    </row>
    <row r="128" spans="1:5" ht="12.75">
      <c r="A128" s="3"/>
      <c r="B128" s="3"/>
      <c r="C128" s="27" t="s">
        <v>410</v>
      </c>
      <c r="D128" s="40" t="s">
        <v>411</v>
      </c>
      <c r="E128" s="76">
        <v>25000</v>
      </c>
    </row>
    <row r="129" spans="1:5" ht="12.75">
      <c r="A129" s="3"/>
      <c r="B129" s="3"/>
      <c r="C129" s="28" t="s">
        <v>158</v>
      </c>
      <c r="D129" t="s">
        <v>308</v>
      </c>
      <c r="E129" s="76">
        <v>1400000</v>
      </c>
    </row>
    <row r="130" spans="1:5" ht="12.75">
      <c r="A130" s="3"/>
      <c r="B130" s="3"/>
      <c r="C130" s="28" t="s">
        <v>349</v>
      </c>
      <c r="D130" t="s">
        <v>350</v>
      </c>
      <c r="E130" s="76">
        <v>12000</v>
      </c>
    </row>
    <row r="131" spans="1:5" ht="12.75">
      <c r="A131" s="3"/>
      <c r="B131" s="3"/>
      <c r="D131" t="s">
        <v>351</v>
      </c>
      <c r="E131" s="76"/>
    </row>
    <row r="132" spans="1:5" ht="12.75">
      <c r="A132" s="3"/>
      <c r="B132" s="3"/>
      <c r="C132" s="27" t="s">
        <v>159</v>
      </c>
      <c r="D132" s="14" t="s">
        <v>310</v>
      </c>
      <c r="E132" s="76">
        <v>30000</v>
      </c>
    </row>
    <row r="133" spans="1:5" ht="12.75">
      <c r="A133" s="3"/>
      <c r="B133" s="3"/>
      <c r="C133" s="27"/>
      <c r="D133" s="40" t="s">
        <v>309</v>
      </c>
      <c r="E133" s="76"/>
    </row>
    <row r="134" spans="1:5" s="62" customFormat="1" ht="12.75">
      <c r="A134" s="63"/>
      <c r="B134" s="63">
        <v>75618</v>
      </c>
      <c r="C134" s="107"/>
      <c r="D134" s="115" t="s">
        <v>134</v>
      </c>
      <c r="E134" s="118">
        <f>SUM(E136:E141)</f>
        <v>1450000</v>
      </c>
    </row>
    <row r="135" ht="12.75">
      <c r="D135" s="12" t="s">
        <v>135</v>
      </c>
    </row>
    <row r="136" spans="3:5" ht="12.75">
      <c r="C136" s="28" t="s">
        <v>412</v>
      </c>
      <c r="D136" s="12" t="s">
        <v>413</v>
      </c>
      <c r="E136" s="73">
        <v>200000</v>
      </c>
    </row>
    <row r="137" ht="12.75">
      <c r="D137" s="12" t="s">
        <v>414</v>
      </c>
    </row>
    <row r="138" spans="3:5" ht="12.75">
      <c r="C138" s="28" t="s">
        <v>162</v>
      </c>
      <c r="D138" s="12" t="s">
        <v>83</v>
      </c>
      <c r="E138" s="73">
        <v>480000</v>
      </c>
    </row>
    <row r="139" spans="3:5" ht="12.75">
      <c r="C139" s="28" t="s">
        <v>163</v>
      </c>
      <c r="D139" s="12" t="s">
        <v>136</v>
      </c>
      <c r="E139" s="73">
        <v>700000</v>
      </c>
    </row>
    <row r="140" spans="1:5" ht="12.75">
      <c r="A140" s="42"/>
      <c r="B140" s="42"/>
      <c r="C140" s="35" t="s">
        <v>187</v>
      </c>
      <c r="D140" s="43" t="s">
        <v>226</v>
      </c>
      <c r="E140" s="77">
        <v>70000</v>
      </c>
    </row>
    <row r="141" ht="12.75">
      <c r="D141" s="12" t="s">
        <v>227</v>
      </c>
    </row>
    <row r="142" spans="1:5" s="62" customFormat="1" ht="12.75">
      <c r="A142" s="101"/>
      <c r="B142" s="101">
        <v>75621</v>
      </c>
      <c r="C142" s="100"/>
      <c r="D142" s="116" t="s">
        <v>399</v>
      </c>
      <c r="E142" s="72">
        <f>SUM(E143:E144)</f>
        <v>34706428</v>
      </c>
    </row>
    <row r="143" spans="1:5" ht="12.75">
      <c r="A143" s="3"/>
      <c r="B143" s="3"/>
      <c r="C143" s="27" t="s">
        <v>164</v>
      </c>
      <c r="D143" s="15" t="s">
        <v>80</v>
      </c>
      <c r="E143" s="74">
        <v>31188314</v>
      </c>
    </row>
    <row r="144" spans="1:5" ht="12.75">
      <c r="A144" s="18"/>
      <c r="B144" s="18"/>
      <c r="C144" s="32" t="s">
        <v>165</v>
      </c>
      <c r="D144" s="37" t="s">
        <v>313</v>
      </c>
      <c r="E144" s="75">
        <v>3518114</v>
      </c>
    </row>
    <row r="145" spans="1:5" ht="12.75">
      <c r="A145" s="49">
        <v>758</v>
      </c>
      <c r="B145" s="49"/>
      <c r="C145" s="60"/>
      <c r="D145" s="114" t="s">
        <v>84</v>
      </c>
      <c r="E145" s="112">
        <f>E146+E154+E158+E152+E149</f>
        <v>33894113</v>
      </c>
    </row>
    <row r="146" spans="1:5" s="62" customFormat="1" ht="12.75">
      <c r="A146" s="63"/>
      <c r="B146" s="63">
        <v>75801</v>
      </c>
      <c r="C146" s="107"/>
      <c r="D146" s="115" t="s">
        <v>85</v>
      </c>
      <c r="E146" s="118">
        <f>E148</f>
        <v>29562583</v>
      </c>
    </row>
    <row r="147" ht="12.75">
      <c r="D147" s="12" t="s">
        <v>86</v>
      </c>
    </row>
    <row r="148" spans="3:5" ht="12.75">
      <c r="C148" s="28" t="s">
        <v>166</v>
      </c>
      <c r="D148" s="12" t="s">
        <v>87</v>
      </c>
      <c r="E148" s="73">
        <v>29562583</v>
      </c>
    </row>
    <row r="149" spans="2:5" ht="12.75">
      <c r="B149" s="6">
        <v>75806</v>
      </c>
      <c r="D149" s="12" t="s">
        <v>498</v>
      </c>
      <c r="E149" s="73">
        <f>E151</f>
        <v>1579847</v>
      </c>
    </row>
    <row r="150" ht="12.75">
      <c r="D150" s="12" t="s">
        <v>86</v>
      </c>
    </row>
    <row r="151" spans="3:5" ht="12.75">
      <c r="C151" s="28" t="s">
        <v>166</v>
      </c>
      <c r="D151" s="12" t="s">
        <v>87</v>
      </c>
      <c r="E151" s="73">
        <v>1579847</v>
      </c>
    </row>
    <row r="152" spans="2:5" ht="12.75">
      <c r="B152" s="6">
        <v>75807</v>
      </c>
      <c r="D152" s="12" t="s">
        <v>440</v>
      </c>
      <c r="E152" s="73">
        <f>E153</f>
        <v>874312</v>
      </c>
    </row>
    <row r="153" spans="3:5" ht="12.75">
      <c r="C153" s="28" t="s">
        <v>166</v>
      </c>
      <c r="D153" s="12" t="s">
        <v>87</v>
      </c>
      <c r="E153" s="73">
        <v>874312</v>
      </c>
    </row>
    <row r="154" spans="1:5" s="62" customFormat="1" ht="12.75">
      <c r="A154" s="101"/>
      <c r="B154" s="101">
        <v>75814</v>
      </c>
      <c r="C154" s="100"/>
      <c r="D154" s="116" t="s">
        <v>88</v>
      </c>
      <c r="E154" s="72">
        <f>SUM(E155:E156)</f>
        <v>1570000</v>
      </c>
    </row>
    <row r="155" spans="1:5" ht="12.75">
      <c r="A155" s="3"/>
      <c r="B155" s="3"/>
      <c r="C155" s="27" t="s">
        <v>153</v>
      </c>
      <c r="D155" s="15" t="s">
        <v>314</v>
      </c>
      <c r="E155" s="74">
        <v>250000</v>
      </c>
    </row>
    <row r="156" spans="1:5" ht="12.75">
      <c r="A156" s="3"/>
      <c r="B156" s="3"/>
      <c r="C156" s="27" t="s">
        <v>423</v>
      </c>
      <c r="D156" s="14" t="s">
        <v>424</v>
      </c>
      <c r="E156" s="74">
        <v>1320000</v>
      </c>
    </row>
    <row r="157" spans="1:5" ht="12.75">
      <c r="A157" s="3"/>
      <c r="B157" s="3"/>
      <c r="C157" s="27"/>
      <c r="D157" s="40" t="s">
        <v>425</v>
      </c>
      <c r="E157" s="74"/>
    </row>
    <row r="158" spans="1:5" s="62" customFormat="1" ht="12.75">
      <c r="A158" s="101"/>
      <c r="B158" s="101">
        <v>75831</v>
      </c>
      <c r="C158" s="100"/>
      <c r="D158" s="116" t="s">
        <v>240</v>
      </c>
      <c r="E158" s="72">
        <f>E159</f>
        <v>307371</v>
      </c>
    </row>
    <row r="159" spans="1:5" ht="12.75">
      <c r="A159" s="18"/>
      <c r="B159" s="18"/>
      <c r="C159" s="32" t="s">
        <v>166</v>
      </c>
      <c r="D159" s="37" t="s">
        <v>87</v>
      </c>
      <c r="E159" s="75">
        <v>307371</v>
      </c>
    </row>
    <row r="160" spans="1:5" ht="12.75">
      <c r="A160" s="46">
        <v>801</v>
      </c>
      <c r="B160" s="46"/>
      <c r="C160" s="45"/>
      <c r="D160" s="56" t="s">
        <v>264</v>
      </c>
      <c r="E160" s="113">
        <f>E161</f>
        <v>3646787</v>
      </c>
    </row>
    <row r="161" spans="1:5" s="62" customFormat="1" ht="12.75">
      <c r="A161" s="101"/>
      <c r="B161" s="101">
        <v>80104</v>
      </c>
      <c r="C161" s="100"/>
      <c r="D161" s="116" t="s">
        <v>268</v>
      </c>
      <c r="E161" s="72">
        <f>SUM(E162:E167)</f>
        <v>3646787</v>
      </c>
    </row>
    <row r="162" spans="1:5" ht="12.75">
      <c r="A162" s="3"/>
      <c r="B162" s="3"/>
      <c r="C162" s="28" t="s">
        <v>149</v>
      </c>
      <c r="D162" s="12" t="s">
        <v>73</v>
      </c>
      <c r="E162" s="74">
        <v>650000</v>
      </c>
    </row>
    <row r="163" spans="1:5" ht="12.75">
      <c r="A163" s="3"/>
      <c r="B163" s="3"/>
      <c r="C163" s="27" t="s">
        <v>175</v>
      </c>
      <c r="D163" s="15" t="s">
        <v>352</v>
      </c>
      <c r="E163" s="74">
        <v>1496787</v>
      </c>
    </row>
    <row r="164" spans="1:5" ht="12.75">
      <c r="A164" s="3"/>
      <c r="B164" s="3"/>
      <c r="C164" s="27"/>
      <c r="D164" s="15" t="s">
        <v>176</v>
      </c>
      <c r="E164" s="74"/>
    </row>
    <row r="165" spans="1:5" ht="12.75">
      <c r="A165" s="3"/>
      <c r="B165" s="3"/>
      <c r="C165" s="27" t="s">
        <v>283</v>
      </c>
      <c r="D165" s="15" t="s">
        <v>284</v>
      </c>
      <c r="E165" s="74">
        <v>1500000</v>
      </c>
    </row>
    <row r="166" spans="1:5" ht="12.75">
      <c r="A166" s="3"/>
      <c r="B166" s="3"/>
      <c r="C166" s="27"/>
      <c r="D166" s="15" t="s">
        <v>285</v>
      </c>
      <c r="E166" s="74"/>
    </row>
    <row r="167" spans="1:5" ht="12.75">
      <c r="A167" s="18"/>
      <c r="B167" s="18"/>
      <c r="C167" s="32"/>
      <c r="D167" s="37" t="s">
        <v>286</v>
      </c>
      <c r="E167" s="75"/>
    </row>
    <row r="168" spans="1:5" ht="12.75">
      <c r="A168" s="49">
        <v>852</v>
      </c>
      <c r="B168" s="49"/>
      <c r="C168" s="60"/>
      <c r="D168" s="114" t="s">
        <v>169</v>
      </c>
      <c r="E168" s="113">
        <f>E178+E169+E173+E184+E193+E203+E187+E200</f>
        <v>2458662.61</v>
      </c>
    </row>
    <row r="169" spans="1:5" s="62" customFormat="1" ht="12.75">
      <c r="A169" s="63"/>
      <c r="B169" s="63">
        <v>85203</v>
      </c>
      <c r="C169" s="107"/>
      <c r="D169" s="115" t="s">
        <v>137</v>
      </c>
      <c r="E169" s="72">
        <f>SUM(E170:E172)</f>
        <v>675120</v>
      </c>
    </row>
    <row r="170" spans="3:5" ht="12.75">
      <c r="C170" s="28" t="s">
        <v>167</v>
      </c>
      <c r="D170" s="12" t="s">
        <v>90</v>
      </c>
      <c r="E170" s="74">
        <v>675120</v>
      </c>
    </row>
    <row r="171" spans="4:5" ht="12.75">
      <c r="D171" s="12" t="s">
        <v>91</v>
      </c>
      <c r="E171" s="74"/>
    </row>
    <row r="172" spans="4:5" ht="12.75">
      <c r="D172" s="12" t="s">
        <v>92</v>
      </c>
      <c r="E172" s="74"/>
    </row>
    <row r="173" spans="2:5" s="62" customFormat="1" ht="12" customHeight="1">
      <c r="B173" s="63">
        <v>85213</v>
      </c>
      <c r="C173" s="107"/>
      <c r="D173" s="115" t="s">
        <v>112</v>
      </c>
      <c r="E173" s="72">
        <f>SUM(E176:E177)</f>
        <v>60000</v>
      </c>
    </row>
    <row r="174" spans="1:5" ht="12.75">
      <c r="A174"/>
      <c r="D174" s="12" t="s">
        <v>373</v>
      </c>
      <c r="E174" s="74"/>
    </row>
    <row r="175" spans="1:5" ht="12.75">
      <c r="A175"/>
      <c r="D175" s="12" t="s">
        <v>374</v>
      </c>
      <c r="E175" s="74"/>
    </row>
    <row r="176" spans="3:5" ht="12.75">
      <c r="C176" s="27" t="s">
        <v>175</v>
      </c>
      <c r="D176" s="15" t="s">
        <v>352</v>
      </c>
      <c r="E176" s="74">
        <v>60000</v>
      </c>
    </row>
    <row r="177" spans="3:5" ht="12.75">
      <c r="C177" s="27"/>
      <c r="D177" s="15" t="s">
        <v>176</v>
      </c>
      <c r="E177" s="74"/>
    </row>
    <row r="178" spans="1:5" s="62" customFormat="1" ht="12.75">
      <c r="A178" s="101"/>
      <c r="B178" s="63">
        <v>85214</v>
      </c>
      <c r="C178" s="107"/>
      <c r="D178" s="115" t="s">
        <v>375</v>
      </c>
      <c r="E178" s="72">
        <f>SUM(E180:E182)</f>
        <v>375300</v>
      </c>
    </row>
    <row r="179" spans="1:5" ht="12.75">
      <c r="A179" s="3"/>
      <c r="D179" s="12" t="s">
        <v>203</v>
      </c>
      <c r="E179" s="74"/>
    </row>
    <row r="180" spans="1:5" ht="12.75">
      <c r="A180" s="3"/>
      <c r="B180" s="3"/>
      <c r="C180" s="27" t="s">
        <v>175</v>
      </c>
      <c r="D180" s="15" t="s">
        <v>352</v>
      </c>
      <c r="E180" s="74">
        <v>375000</v>
      </c>
    </row>
    <row r="181" spans="1:5" ht="12" customHeight="1">
      <c r="A181" s="3"/>
      <c r="B181" s="3"/>
      <c r="C181" s="27"/>
      <c r="D181" s="15" t="s">
        <v>176</v>
      </c>
      <c r="E181" s="74"/>
    </row>
    <row r="182" spans="1:5" ht="12" customHeight="1">
      <c r="A182" s="3"/>
      <c r="B182" s="3"/>
      <c r="C182" s="27" t="s">
        <v>423</v>
      </c>
      <c r="D182" s="14" t="s">
        <v>424</v>
      </c>
      <c r="E182" s="74">
        <v>300</v>
      </c>
    </row>
    <row r="183" spans="1:5" ht="12" customHeight="1">
      <c r="A183" s="3"/>
      <c r="B183" s="3"/>
      <c r="C183" s="27"/>
      <c r="D183" s="40" t="s">
        <v>425</v>
      </c>
      <c r="E183" s="74"/>
    </row>
    <row r="184" spans="1:5" s="62" customFormat="1" ht="12.75">
      <c r="A184" s="101"/>
      <c r="B184" s="101">
        <v>85216</v>
      </c>
      <c r="C184" s="100"/>
      <c r="D184" s="116" t="s">
        <v>239</v>
      </c>
      <c r="E184" s="72">
        <f>SUM(E185:E186)</f>
        <v>632500</v>
      </c>
    </row>
    <row r="185" spans="1:5" ht="12.75">
      <c r="A185" s="3"/>
      <c r="B185" s="3"/>
      <c r="C185" s="27" t="s">
        <v>175</v>
      </c>
      <c r="D185" s="15" t="s">
        <v>352</v>
      </c>
      <c r="E185" s="74">
        <v>632500</v>
      </c>
    </row>
    <row r="186" spans="1:5" ht="12.75">
      <c r="A186" s="3"/>
      <c r="B186" s="3"/>
      <c r="C186" s="27"/>
      <c r="D186" s="15" t="s">
        <v>176</v>
      </c>
      <c r="E186" s="74"/>
    </row>
    <row r="187" spans="1:5" ht="12.75">
      <c r="A187" s="3"/>
      <c r="B187" s="3">
        <v>85219</v>
      </c>
      <c r="C187" s="27"/>
      <c r="D187" s="15" t="s">
        <v>37</v>
      </c>
      <c r="E187" s="74">
        <f>SUM(E188:E191)</f>
        <v>193783</v>
      </c>
    </row>
    <row r="188" spans="1:5" ht="12.75">
      <c r="A188" s="3"/>
      <c r="B188" s="3"/>
      <c r="C188" s="28" t="s">
        <v>167</v>
      </c>
      <c r="D188" s="12" t="s">
        <v>90</v>
      </c>
      <c r="E188" s="74">
        <v>12000</v>
      </c>
    </row>
    <row r="189" spans="1:5" ht="12.75">
      <c r="A189" s="3"/>
      <c r="B189" s="3"/>
      <c r="C189" s="27"/>
      <c r="D189" s="15" t="s">
        <v>91</v>
      </c>
      <c r="E189" s="74"/>
    </row>
    <row r="190" spans="1:5" ht="12.75">
      <c r="A190" s="3"/>
      <c r="B190" s="3"/>
      <c r="C190" s="27"/>
      <c r="D190" s="15" t="s">
        <v>92</v>
      </c>
      <c r="E190" s="74"/>
    </row>
    <row r="191" spans="1:5" ht="12.75">
      <c r="A191" s="3"/>
      <c r="B191" s="3"/>
      <c r="C191" s="27" t="s">
        <v>175</v>
      </c>
      <c r="D191" s="15" t="s">
        <v>352</v>
      </c>
      <c r="E191" s="74">
        <v>181783</v>
      </c>
    </row>
    <row r="192" spans="1:5" ht="12.75">
      <c r="A192" s="3"/>
      <c r="B192" s="3"/>
      <c r="C192" s="27"/>
      <c r="D192" s="15" t="s">
        <v>176</v>
      </c>
      <c r="E192" s="74"/>
    </row>
    <row r="193" spans="1:5" s="62" customFormat="1" ht="12.75">
      <c r="A193" s="101"/>
      <c r="B193" s="101">
        <v>85228</v>
      </c>
      <c r="C193" s="100"/>
      <c r="D193" s="116" t="s">
        <v>267</v>
      </c>
      <c r="E193" s="72">
        <f>SUM(E194:E198)</f>
        <v>389067</v>
      </c>
    </row>
    <row r="194" spans="1:5" ht="12.75">
      <c r="A194" s="3"/>
      <c r="B194" s="3"/>
      <c r="C194" s="28" t="s">
        <v>167</v>
      </c>
      <c r="D194" s="12" t="s">
        <v>90</v>
      </c>
      <c r="E194" s="74">
        <v>388467</v>
      </c>
    </row>
    <row r="195" spans="1:5" ht="12.75">
      <c r="A195" s="3"/>
      <c r="B195" s="3"/>
      <c r="C195" s="27"/>
      <c r="D195" s="15" t="s">
        <v>91</v>
      </c>
      <c r="E195" s="74"/>
    </row>
    <row r="196" spans="1:5" ht="12.75">
      <c r="A196" s="3"/>
      <c r="B196" s="3"/>
      <c r="C196" s="27"/>
      <c r="D196" s="15" t="s">
        <v>92</v>
      </c>
      <c r="E196" s="74"/>
    </row>
    <row r="197" spans="1:5" ht="12.75">
      <c r="A197" s="3"/>
      <c r="B197" s="3"/>
      <c r="C197" s="27" t="s">
        <v>178</v>
      </c>
      <c r="D197" s="15" t="s">
        <v>179</v>
      </c>
      <c r="E197" s="74">
        <v>600</v>
      </c>
    </row>
    <row r="198" spans="1:5" ht="12.75">
      <c r="A198" s="3"/>
      <c r="B198" s="3"/>
      <c r="C198" s="27"/>
      <c r="D198" s="15" t="s">
        <v>245</v>
      </c>
      <c r="E198" s="74"/>
    </row>
    <row r="199" spans="1:5" ht="12.75">
      <c r="A199" s="3"/>
      <c r="B199" s="3"/>
      <c r="C199" s="27"/>
      <c r="D199" s="15" t="s">
        <v>180</v>
      </c>
      <c r="E199" s="74"/>
    </row>
    <row r="200" spans="1:5" ht="12.75">
      <c r="A200" s="3"/>
      <c r="B200" s="3">
        <v>85230</v>
      </c>
      <c r="C200" s="27"/>
      <c r="D200" s="15" t="s">
        <v>344</v>
      </c>
      <c r="E200" s="74">
        <f>E201</f>
        <v>83468.61</v>
      </c>
    </row>
    <row r="201" spans="1:5" ht="12.75">
      <c r="A201" s="3"/>
      <c r="B201" s="3"/>
      <c r="C201" s="27" t="s">
        <v>175</v>
      </c>
      <c r="D201" s="15" t="s">
        <v>352</v>
      </c>
      <c r="E201" s="74">
        <v>83468.61</v>
      </c>
    </row>
    <row r="202" spans="1:5" ht="12.75">
      <c r="A202" s="3"/>
      <c r="B202" s="3"/>
      <c r="C202" s="27"/>
      <c r="D202" s="15" t="s">
        <v>176</v>
      </c>
      <c r="E202" s="74"/>
    </row>
    <row r="203" spans="1:5" ht="12.75">
      <c r="A203" s="3"/>
      <c r="B203" s="3">
        <v>85295</v>
      </c>
      <c r="C203" s="27"/>
      <c r="D203" s="15" t="s">
        <v>419</v>
      </c>
      <c r="E203" s="74">
        <f>SUM(E204:E208)</f>
        <v>49424</v>
      </c>
    </row>
    <row r="204" spans="1:5" ht="12.75">
      <c r="A204" s="3"/>
      <c r="B204" s="3"/>
      <c r="C204" s="27" t="s">
        <v>167</v>
      </c>
      <c r="D204" s="15" t="s">
        <v>90</v>
      </c>
      <c r="E204" s="74">
        <v>8624</v>
      </c>
    </row>
    <row r="205" spans="1:5" ht="12.75">
      <c r="A205" s="3"/>
      <c r="B205" s="3"/>
      <c r="C205" s="27"/>
      <c r="D205" s="15" t="s">
        <v>91</v>
      </c>
      <c r="E205" s="74"/>
    </row>
    <row r="206" spans="1:5" ht="12.75">
      <c r="A206" s="3"/>
      <c r="B206" s="3"/>
      <c r="C206" s="27"/>
      <c r="D206" s="15" t="s">
        <v>92</v>
      </c>
      <c r="E206" s="74"/>
    </row>
    <row r="207" spans="1:5" ht="12.75">
      <c r="A207" s="3"/>
      <c r="B207" s="3"/>
      <c r="C207" s="119" t="s">
        <v>472</v>
      </c>
      <c r="D207" s="106" t="s">
        <v>473</v>
      </c>
      <c r="E207" s="74">
        <v>40800</v>
      </c>
    </row>
    <row r="208" spans="1:5" ht="12.75">
      <c r="A208" s="18"/>
      <c r="B208" s="18"/>
      <c r="C208" s="120"/>
      <c r="D208" s="121" t="s">
        <v>474</v>
      </c>
      <c r="E208" s="75"/>
    </row>
    <row r="209" spans="1:5" s="48" customFormat="1" ht="12.75">
      <c r="A209" s="46">
        <v>853</v>
      </c>
      <c r="B209" s="46"/>
      <c r="C209" s="45"/>
      <c r="D209" s="56" t="s">
        <v>421</v>
      </c>
      <c r="E209" s="113">
        <f>E210</f>
        <v>112320</v>
      </c>
    </row>
    <row r="210" spans="1:5" ht="12.75">
      <c r="A210" s="3"/>
      <c r="B210" s="3">
        <v>85395</v>
      </c>
      <c r="C210" s="27"/>
      <c r="D210" s="15" t="s">
        <v>419</v>
      </c>
      <c r="E210" s="74">
        <f>SUM(E211:E212)</f>
        <v>112320</v>
      </c>
    </row>
    <row r="211" spans="1:5" ht="12.75">
      <c r="A211" s="3"/>
      <c r="B211" s="3"/>
      <c r="C211" s="27" t="s">
        <v>423</v>
      </c>
      <c r="D211" s="14" t="s">
        <v>424</v>
      </c>
      <c r="E211" s="74">
        <v>112320</v>
      </c>
    </row>
    <row r="212" spans="1:5" ht="12.75">
      <c r="A212" s="18"/>
      <c r="B212" s="18"/>
      <c r="C212" s="32"/>
      <c r="D212" s="123" t="s">
        <v>425</v>
      </c>
      <c r="E212" s="75"/>
    </row>
    <row r="213" spans="1:5" s="62" customFormat="1" ht="12.75">
      <c r="A213" s="46">
        <v>854</v>
      </c>
      <c r="B213" s="101"/>
      <c r="C213" s="100"/>
      <c r="D213" s="126" t="s">
        <v>486</v>
      </c>
      <c r="E213" s="113">
        <f>E214</f>
        <v>200</v>
      </c>
    </row>
    <row r="214" spans="1:5" s="62" customFormat="1" ht="12.75">
      <c r="A214" s="101"/>
      <c r="B214" s="101">
        <v>85415</v>
      </c>
      <c r="C214" s="100"/>
      <c r="D214" s="104" t="s">
        <v>339</v>
      </c>
      <c r="E214" s="72">
        <f>E215</f>
        <v>200</v>
      </c>
    </row>
    <row r="215" spans="1:5" s="62" customFormat="1" ht="12.75">
      <c r="A215" s="122"/>
      <c r="B215" s="122"/>
      <c r="C215" s="32" t="s">
        <v>487</v>
      </c>
      <c r="D215" s="123" t="s">
        <v>488</v>
      </c>
      <c r="E215" s="99">
        <v>200</v>
      </c>
    </row>
    <row r="216" spans="1:5" ht="12.75">
      <c r="A216" s="46">
        <v>855</v>
      </c>
      <c r="B216" s="46"/>
      <c r="C216" s="45"/>
      <c r="D216" s="56" t="s">
        <v>332</v>
      </c>
      <c r="E216" s="113">
        <f>E217+E226+I238+E249+E257+E245</f>
        <v>10682296</v>
      </c>
    </row>
    <row r="217" spans="1:5" s="62" customFormat="1" ht="12.75">
      <c r="A217" s="101"/>
      <c r="B217" s="63">
        <v>85501</v>
      </c>
      <c r="C217" s="100"/>
      <c r="D217" s="106" t="s">
        <v>331</v>
      </c>
      <c r="E217" s="72">
        <f>SUM(E218:E222)</f>
        <v>35000</v>
      </c>
    </row>
    <row r="218" spans="1:5" ht="12.75">
      <c r="A218" s="3"/>
      <c r="C218" s="28" t="s">
        <v>244</v>
      </c>
      <c r="D218" s="12" t="s">
        <v>316</v>
      </c>
      <c r="E218" s="74">
        <v>5100</v>
      </c>
    </row>
    <row r="219" spans="1:5" ht="12.75">
      <c r="A219" s="3"/>
      <c r="D219" s="12" t="s">
        <v>315</v>
      </c>
      <c r="E219" s="74"/>
    </row>
    <row r="220" spans="1:5" ht="12.75">
      <c r="A220" s="3"/>
      <c r="D220" s="12" t="s">
        <v>253</v>
      </c>
      <c r="E220" s="74"/>
    </row>
    <row r="221" spans="1:5" ht="12.75">
      <c r="A221" s="3"/>
      <c r="D221" s="12" t="s">
        <v>254</v>
      </c>
      <c r="E221" s="74"/>
    </row>
    <row r="222" spans="1:5" ht="12.75">
      <c r="A222" s="3"/>
      <c r="B222" s="3"/>
      <c r="C222" s="27" t="s">
        <v>246</v>
      </c>
      <c r="D222" s="15" t="s">
        <v>400</v>
      </c>
      <c r="E222" s="74">
        <v>29900</v>
      </c>
    </row>
    <row r="223" spans="1:5" ht="12.75">
      <c r="A223" s="3"/>
      <c r="B223" s="3"/>
      <c r="C223" s="27"/>
      <c r="D223" s="15" t="s">
        <v>401</v>
      </c>
      <c r="E223" s="74"/>
    </row>
    <row r="224" spans="1:5" ht="12.75">
      <c r="A224" s="3"/>
      <c r="B224" s="3"/>
      <c r="C224" s="27"/>
      <c r="D224" s="15" t="s">
        <v>402</v>
      </c>
      <c r="E224" s="74"/>
    </row>
    <row r="225" spans="1:5" ht="12.75">
      <c r="A225" s="3"/>
      <c r="B225" s="3"/>
      <c r="C225" s="27"/>
      <c r="D225" s="15" t="s">
        <v>403</v>
      </c>
      <c r="E225" s="74"/>
    </row>
    <row r="226" spans="1:5" s="62" customFormat="1" ht="12.75">
      <c r="A226" s="101"/>
      <c r="B226" s="101">
        <v>85502</v>
      </c>
      <c r="C226" s="100"/>
      <c r="D226" s="115" t="s">
        <v>231</v>
      </c>
      <c r="E226" s="72">
        <f>SUM(E229:E241)</f>
        <v>9489007</v>
      </c>
    </row>
    <row r="227" spans="1:5" ht="12.75">
      <c r="A227" s="3"/>
      <c r="B227" s="3"/>
      <c r="C227" s="27"/>
      <c r="D227" s="12" t="s">
        <v>232</v>
      </c>
      <c r="E227" s="74"/>
    </row>
    <row r="228" spans="1:5" ht="12.75">
      <c r="A228" s="3"/>
      <c r="B228" s="3"/>
      <c r="C228" s="27"/>
      <c r="D228" s="12" t="s">
        <v>233</v>
      </c>
      <c r="E228" s="74"/>
    </row>
    <row r="229" spans="1:5" ht="12.75">
      <c r="A229" s="3"/>
      <c r="B229" s="3"/>
      <c r="C229" s="28" t="s">
        <v>244</v>
      </c>
      <c r="D229" s="12" t="s">
        <v>316</v>
      </c>
      <c r="E229" s="74">
        <v>15000</v>
      </c>
    </row>
    <row r="230" spans="1:5" ht="12.75">
      <c r="A230" s="3"/>
      <c r="B230" s="3"/>
      <c r="D230" s="12" t="s">
        <v>315</v>
      </c>
      <c r="E230" s="74"/>
    </row>
    <row r="231" spans="1:5" ht="12.75">
      <c r="A231" s="3"/>
      <c r="B231" s="3"/>
      <c r="D231" s="12" t="s">
        <v>253</v>
      </c>
      <c r="E231" s="74"/>
    </row>
    <row r="232" spans="1:5" ht="12.75">
      <c r="A232" s="3"/>
      <c r="B232" s="3"/>
      <c r="D232" s="12" t="s">
        <v>254</v>
      </c>
      <c r="E232" s="74"/>
    </row>
    <row r="233" spans="1:5" ht="12.75">
      <c r="A233" s="3"/>
      <c r="B233" s="3"/>
      <c r="C233" s="28" t="s">
        <v>167</v>
      </c>
      <c r="D233" s="12" t="s">
        <v>90</v>
      </c>
      <c r="E233" s="74">
        <v>9146007</v>
      </c>
    </row>
    <row r="234" spans="1:5" ht="12.75">
      <c r="A234" s="3"/>
      <c r="B234" s="3"/>
      <c r="D234" s="12" t="s">
        <v>91</v>
      </c>
      <c r="E234" s="74"/>
    </row>
    <row r="235" spans="1:5" ht="12.75">
      <c r="A235" s="3"/>
      <c r="B235" s="3"/>
      <c r="D235" s="12" t="s">
        <v>92</v>
      </c>
      <c r="E235" s="74"/>
    </row>
    <row r="236" spans="1:5" ht="12.75">
      <c r="A236" s="3"/>
      <c r="B236" s="3"/>
      <c r="C236" s="27" t="s">
        <v>423</v>
      </c>
      <c r="D236" s="14" t="s">
        <v>424</v>
      </c>
      <c r="E236" s="74">
        <v>180000</v>
      </c>
    </row>
    <row r="237" spans="1:5" ht="12.75">
      <c r="A237" s="3"/>
      <c r="B237" s="3"/>
      <c r="C237" s="27"/>
      <c r="D237" s="40" t="s">
        <v>425</v>
      </c>
      <c r="E237" s="74"/>
    </row>
    <row r="238" spans="1:5" ht="12.75">
      <c r="A238" s="3"/>
      <c r="B238" s="3"/>
      <c r="C238" s="27" t="s">
        <v>178</v>
      </c>
      <c r="D238" s="15" t="s">
        <v>179</v>
      </c>
      <c r="E238" s="74">
        <v>100000</v>
      </c>
    </row>
    <row r="239" spans="1:5" ht="12.75">
      <c r="A239" s="3"/>
      <c r="B239" s="3"/>
      <c r="C239" s="27"/>
      <c r="D239" s="15" t="s">
        <v>245</v>
      </c>
      <c r="E239" s="74"/>
    </row>
    <row r="240" spans="1:5" ht="12.75">
      <c r="A240" s="3"/>
      <c r="B240" s="3"/>
      <c r="C240" s="27"/>
      <c r="D240" s="15" t="s">
        <v>180</v>
      </c>
      <c r="E240" s="74"/>
    </row>
    <row r="241" spans="1:5" ht="12.75">
      <c r="A241" s="3"/>
      <c r="B241" s="3"/>
      <c r="C241" s="27" t="s">
        <v>246</v>
      </c>
      <c r="D241" s="15" t="s">
        <v>255</v>
      </c>
      <c r="E241" s="74">
        <v>48000</v>
      </c>
    </row>
    <row r="242" spans="1:5" ht="12.75">
      <c r="A242" s="3"/>
      <c r="B242" s="3"/>
      <c r="C242" s="27"/>
      <c r="D242" s="15" t="s">
        <v>256</v>
      </c>
      <c r="E242" s="74"/>
    </row>
    <row r="243" spans="1:5" ht="12.75">
      <c r="A243" s="3"/>
      <c r="B243" s="3"/>
      <c r="C243" s="27"/>
      <c r="D243" s="15" t="s">
        <v>368</v>
      </c>
      <c r="E243" s="74"/>
    </row>
    <row r="244" spans="1:5" ht="12.75">
      <c r="A244" s="3"/>
      <c r="B244" s="3"/>
      <c r="C244" s="27"/>
      <c r="D244" s="15" t="s">
        <v>360</v>
      </c>
      <c r="E244" s="74"/>
    </row>
    <row r="245" spans="1:5" ht="12.75">
      <c r="A245" s="3"/>
      <c r="B245" s="3">
        <v>85503</v>
      </c>
      <c r="C245" s="27"/>
      <c r="D245" s="15" t="s">
        <v>342</v>
      </c>
      <c r="E245" s="74">
        <f>E246</f>
        <v>1265</v>
      </c>
    </row>
    <row r="246" spans="1:5" ht="12.75">
      <c r="A246" s="3"/>
      <c r="B246" s="3"/>
      <c r="C246" s="28" t="s">
        <v>167</v>
      </c>
      <c r="D246" s="12" t="s">
        <v>90</v>
      </c>
      <c r="E246" s="74">
        <v>1265</v>
      </c>
    </row>
    <row r="247" spans="1:5" ht="12.75">
      <c r="A247" s="3"/>
      <c r="B247" s="3"/>
      <c r="D247" s="12" t="s">
        <v>91</v>
      </c>
      <c r="E247" s="74"/>
    </row>
    <row r="248" spans="1:5" ht="12.75">
      <c r="A248" s="3"/>
      <c r="B248" s="3"/>
      <c r="D248" s="12" t="s">
        <v>92</v>
      </c>
      <c r="E248" s="74"/>
    </row>
    <row r="249" spans="1:5" s="62" customFormat="1" ht="12.75">
      <c r="A249" s="101"/>
      <c r="B249" s="101">
        <v>85513</v>
      </c>
      <c r="C249" s="100"/>
      <c r="D249" s="116" t="s">
        <v>363</v>
      </c>
      <c r="E249" s="72">
        <f>E254</f>
        <v>179167</v>
      </c>
    </row>
    <row r="250" spans="1:5" ht="12.75">
      <c r="A250" s="3"/>
      <c r="B250" s="3"/>
      <c r="C250" s="27"/>
      <c r="D250" s="15" t="s">
        <v>364</v>
      </c>
      <c r="E250" s="74"/>
    </row>
    <row r="251" spans="1:5" ht="12.75">
      <c r="A251" s="3"/>
      <c r="B251" s="3"/>
      <c r="C251" s="27"/>
      <c r="D251" s="15" t="s">
        <v>365</v>
      </c>
      <c r="E251" s="74"/>
    </row>
    <row r="252" spans="1:5" ht="12.75">
      <c r="A252" s="3"/>
      <c r="B252" s="3"/>
      <c r="C252" s="27"/>
      <c r="D252" s="15" t="s">
        <v>366</v>
      </c>
      <c r="E252" s="74"/>
    </row>
    <row r="253" spans="1:5" ht="12.75">
      <c r="A253" s="3"/>
      <c r="B253" s="3"/>
      <c r="C253" s="27"/>
      <c r="D253" s="15" t="s">
        <v>367</v>
      </c>
      <c r="E253" s="74"/>
    </row>
    <row r="254" spans="1:5" ht="12.75">
      <c r="A254" s="3"/>
      <c r="B254" s="3"/>
      <c r="C254" s="28" t="s">
        <v>167</v>
      </c>
      <c r="D254" s="12" t="s">
        <v>90</v>
      </c>
      <c r="E254" s="74">
        <v>179167</v>
      </c>
    </row>
    <row r="255" spans="1:5" ht="12.75">
      <c r="A255" s="3"/>
      <c r="B255" s="3"/>
      <c r="C255" s="27"/>
      <c r="D255" s="15" t="s">
        <v>91</v>
      </c>
      <c r="E255" s="74"/>
    </row>
    <row r="256" spans="1:5" ht="12.75">
      <c r="A256" s="3"/>
      <c r="B256" s="3"/>
      <c r="C256" s="27"/>
      <c r="D256" s="15" t="s">
        <v>92</v>
      </c>
      <c r="E256" s="74"/>
    </row>
    <row r="257" spans="1:5" s="62" customFormat="1" ht="12.75">
      <c r="A257" s="101"/>
      <c r="B257" s="101">
        <v>85516</v>
      </c>
      <c r="C257" s="100"/>
      <c r="D257" s="116" t="s">
        <v>377</v>
      </c>
      <c r="E257" s="72">
        <f>SUM(E258:E267)</f>
        <v>977857</v>
      </c>
    </row>
    <row r="258" spans="1:5" ht="12.75">
      <c r="A258" s="3"/>
      <c r="B258" s="3"/>
      <c r="C258" s="27" t="s">
        <v>283</v>
      </c>
      <c r="D258" s="15" t="s">
        <v>284</v>
      </c>
      <c r="E258" s="74">
        <v>50000</v>
      </c>
    </row>
    <row r="259" spans="1:5" ht="12.75">
      <c r="A259" s="3"/>
      <c r="B259" s="3"/>
      <c r="C259" s="27"/>
      <c r="D259" s="15" t="s">
        <v>285</v>
      </c>
      <c r="E259" s="74"/>
    </row>
    <row r="260" spans="1:5" ht="12.75">
      <c r="A260" s="3"/>
      <c r="B260" s="3"/>
      <c r="C260" s="27"/>
      <c r="D260" s="15" t="s">
        <v>286</v>
      </c>
      <c r="E260" s="74"/>
    </row>
    <row r="261" spans="1:5" ht="12.75">
      <c r="A261" s="3"/>
      <c r="B261" s="3"/>
      <c r="C261" s="27" t="s">
        <v>378</v>
      </c>
      <c r="D261" s="15" t="s">
        <v>379</v>
      </c>
      <c r="E261" s="74">
        <v>806895</v>
      </c>
    </row>
    <row r="262" spans="1:5" ht="12.75">
      <c r="A262" s="3"/>
      <c r="B262" s="3"/>
      <c r="C262" s="27"/>
      <c r="D262" s="15" t="s">
        <v>380</v>
      </c>
      <c r="E262" s="74"/>
    </row>
    <row r="263" spans="1:5" ht="12.75">
      <c r="A263" s="3"/>
      <c r="B263" s="3"/>
      <c r="C263" s="27"/>
      <c r="D263" s="15" t="s">
        <v>381</v>
      </c>
      <c r="E263" s="74"/>
    </row>
    <row r="264" spans="1:5" ht="12.75">
      <c r="A264" s="3"/>
      <c r="B264" s="3"/>
      <c r="C264" s="27"/>
      <c r="D264" s="15" t="s">
        <v>382</v>
      </c>
      <c r="E264" s="74"/>
    </row>
    <row r="265" spans="1:5" ht="12.75">
      <c r="A265" s="3"/>
      <c r="B265" s="3"/>
      <c r="C265" s="27"/>
      <c r="D265" s="15" t="s">
        <v>207</v>
      </c>
      <c r="E265" s="74"/>
    </row>
    <row r="266" spans="1:5" ht="12.75">
      <c r="A266" s="3"/>
      <c r="B266" s="3"/>
      <c r="C266" s="27" t="s">
        <v>383</v>
      </c>
      <c r="D266" s="15" t="s">
        <v>379</v>
      </c>
      <c r="E266" s="74">
        <v>120962</v>
      </c>
    </row>
    <row r="267" spans="1:5" ht="12.75">
      <c r="A267" s="3"/>
      <c r="B267" s="3"/>
      <c r="C267" s="27"/>
      <c r="D267" s="15" t="s">
        <v>380</v>
      </c>
      <c r="E267" s="74"/>
    </row>
    <row r="268" spans="1:5" ht="12.75">
      <c r="A268" s="3"/>
      <c r="B268" s="3"/>
      <c r="C268" s="27"/>
      <c r="D268" s="15" t="s">
        <v>381</v>
      </c>
      <c r="E268" s="74"/>
    </row>
    <row r="269" spans="1:5" ht="12.75">
      <c r="A269" s="3"/>
      <c r="B269" s="3"/>
      <c r="C269" s="27"/>
      <c r="D269" s="15" t="s">
        <v>382</v>
      </c>
      <c r="E269" s="74"/>
    </row>
    <row r="270" spans="1:5" ht="12.75">
      <c r="A270" s="18"/>
      <c r="B270" s="18"/>
      <c r="C270" s="32"/>
      <c r="D270" s="37" t="s">
        <v>207</v>
      </c>
      <c r="E270" s="75"/>
    </row>
    <row r="271" spans="1:5" ht="12.75">
      <c r="A271" s="3">
        <v>900</v>
      </c>
      <c r="B271" s="46"/>
      <c r="C271" s="45"/>
      <c r="D271" s="56" t="s">
        <v>247</v>
      </c>
      <c r="E271" s="113">
        <f>E288+E272+E284+E291+E279</f>
        <v>11850395</v>
      </c>
    </row>
    <row r="272" spans="1:5" s="62" customFormat="1" ht="12.75">
      <c r="A272" s="101"/>
      <c r="B272" s="101">
        <v>90002</v>
      </c>
      <c r="C272" s="100"/>
      <c r="D272" s="116" t="s">
        <v>317</v>
      </c>
      <c r="E272" s="72">
        <f>SUM(E273:E277)</f>
        <v>8410000</v>
      </c>
    </row>
    <row r="273" spans="1:5" ht="12.75">
      <c r="A273" s="3"/>
      <c r="B273" s="3"/>
      <c r="C273" s="35" t="s">
        <v>187</v>
      </c>
      <c r="D273" s="43" t="s">
        <v>226</v>
      </c>
      <c r="E273" s="74">
        <v>8400000</v>
      </c>
    </row>
    <row r="274" spans="1:5" ht="12.75">
      <c r="A274" s="3"/>
      <c r="B274" s="3"/>
      <c r="C274" s="27"/>
      <c r="D274" s="15" t="s">
        <v>227</v>
      </c>
      <c r="E274" s="74"/>
    </row>
    <row r="275" spans="1:5" ht="12.75">
      <c r="A275" s="3"/>
      <c r="B275" s="3"/>
      <c r="C275" s="27" t="s">
        <v>349</v>
      </c>
      <c r="D275" s="15" t="s">
        <v>350</v>
      </c>
      <c r="E275" s="74">
        <v>4000</v>
      </c>
    </row>
    <row r="276" spans="1:5" ht="12.75">
      <c r="A276" s="3"/>
      <c r="B276" s="3"/>
      <c r="C276" s="27"/>
      <c r="D276" s="15" t="s">
        <v>351</v>
      </c>
      <c r="E276" s="74"/>
    </row>
    <row r="277" spans="1:5" ht="12.75">
      <c r="A277" s="3"/>
      <c r="B277" s="3"/>
      <c r="C277" s="27" t="s">
        <v>159</v>
      </c>
      <c r="D277" s="14" t="s">
        <v>310</v>
      </c>
      <c r="E277" s="74">
        <v>6000</v>
      </c>
    </row>
    <row r="278" spans="1:5" ht="12.75">
      <c r="A278" s="3"/>
      <c r="B278" s="3"/>
      <c r="C278" s="27"/>
      <c r="D278" s="40" t="s">
        <v>309</v>
      </c>
      <c r="E278" s="74"/>
    </row>
    <row r="279" spans="1:5" ht="12.75">
      <c r="A279" s="3"/>
      <c r="B279" s="3">
        <v>90004</v>
      </c>
      <c r="C279" s="27"/>
      <c r="D279" s="57" t="s">
        <v>67</v>
      </c>
      <c r="E279" s="74">
        <f>E280</f>
        <v>1297607</v>
      </c>
    </row>
    <row r="280" spans="1:5" ht="12.75">
      <c r="A280" s="3"/>
      <c r="B280" s="3"/>
      <c r="C280" s="27" t="s">
        <v>378</v>
      </c>
      <c r="D280" s="15" t="s">
        <v>379</v>
      </c>
      <c r="E280" s="74">
        <v>1297607</v>
      </c>
    </row>
    <row r="281" spans="1:5" ht="12.75">
      <c r="A281" s="3"/>
      <c r="B281" s="3"/>
      <c r="C281" s="27"/>
      <c r="D281" s="15" t="s">
        <v>380</v>
      </c>
      <c r="E281" s="74"/>
    </row>
    <row r="282" spans="1:5" ht="12.75">
      <c r="A282" s="3"/>
      <c r="B282" s="3"/>
      <c r="C282" s="27"/>
      <c r="D282" s="15" t="s">
        <v>381</v>
      </c>
      <c r="E282" s="74"/>
    </row>
    <row r="283" spans="1:5" ht="12.75">
      <c r="A283" s="3"/>
      <c r="B283" s="3"/>
      <c r="C283" s="27"/>
      <c r="D283" s="15" t="s">
        <v>382</v>
      </c>
      <c r="E283" s="74"/>
    </row>
    <row r="284" spans="1:5" s="62" customFormat="1" ht="12.75">
      <c r="A284" s="101"/>
      <c r="B284" s="101">
        <v>90005</v>
      </c>
      <c r="C284" s="27"/>
      <c r="D284" s="15" t="s">
        <v>207</v>
      </c>
      <c r="E284" s="72">
        <f>SUM(E285:E285)</f>
        <v>35000</v>
      </c>
    </row>
    <row r="285" spans="1:5" ht="12.75">
      <c r="A285" s="3"/>
      <c r="B285" s="3"/>
      <c r="C285" s="27" t="s">
        <v>404</v>
      </c>
      <c r="D285" s="15" t="s">
        <v>405</v>
      </c>
      <c r="E285" s="74">
        <v>35000</v>
      </c>
    </row>
    <row r="286" spans="1:5" ht="12.75">
      <c r="A286" s="3"/>
      <c r="B286" s="3"/>
      <c r="C286" s="27"/>
      <c r="D286" s="15" t="s">
        <v>406</v>
      </c>
      <c r="E286" s="74"/>
    </row>
    <row r="287" spans="1:5" ht="12.75">
      <c r="A287" s="3"/>
      <c r="B287" s="3"/>
      <c r="C287" s="27"/>
      <c r="D287" s="15" t="s">
        <v>407</v>
      </c>
      <c r="E287" s="74"/>
    </row>
    <row r="288" spans="1:5" s="62" customFormat="1" ht="12.75">
      <c r="A288" s="101"/>
      <c r="B288" s="101">
        <v>90019</v>
      </c>
      <c r="C288" s="100"/>
      <c r="D288" s="116" t="s">
        <v>265</v>
      </c>
      <c r="E288" s="72">
        <f>E290</f>
        <v>50000</v>
      </c>
    </row>
    <row r="289" spans="1:5" ht="12.75">
      <c r="A289" s="3"/>
      <c r="B289" s="3"/>
      <c r="C289" s="27"/>
      <c r="D289" s="15" t="s">
        <v>266</v>
      </c>
      <c r="E289" s="74"/>
    </row>
    <row r="290" spans="1:5" ht="12.75">
      <c r="A290" s="3"/>
      <c r="B290" s="3"/>
      <c r="C290" s="27" t="s">
        <v>224</v>
      </c>
      <c r="D290" s="15" t="s">
        <v>225</v>
      </c>
      <c r="E290" s="74">
        <v>50000</v>
      </c>
    </row>
    <row r="291" spans="1:5" ht="12.75">
      <c r="A291" s="3"/>
      <c r="B291" s="3">
        <v>90095</v>
      </c>
      <c r="C291" s="27"/>
      <c r="D291" s="15" t="s">
        <v>419</v>
      </c>
      <c r="E291" s="74">
        <f>SUM(E292:E303)</f>
        <v>2057788</v>
      </c>
    </row>
    <row r="292" spans="1:5" ht="12.75">
      <c r="A292" s="3"/>
      <c r="B292" s="3"/>
      <c r="C292" s="27" t="s">
        <v>441</v>
      </c>
      <c r="D292" s="15" t="s">
        <v>379</v>
      </c>
      <c r="E292" s="74">
        <v>30891</v>
      </c>
    </row>
    <row r="293" spans="1:5" ht="12.75">
      <c r="A293" s="3"/>
      <c r="B293" s="3"/>
      <c r="C293" s="27"/>
      <c r="D293" s="15" t="s">
        <v>380</v>
      </c>
      <c r="E293" s="74"/>
    </row>
    <row r="294" spans="1:5" ht="12.75">
      <c r="A294" s="3"/>
      <c r="B294" s="3"/>
      <c r="C294" s="27"/>
      <c r="D294" s="15" t="s">
        <v>381</v>
      </c>
      <c r="E294" s="74"/>
    </row>
    <row r="295" spans="1:5" ht="12.75">
      <c r="A295" s="3"/>
      <c r="B295" s="3"/>
      <c r="C295" s="27"/>
      <c r="D295" s="15" t="s">
        <v>382</v>
      </c>
      <c r="E295" s="74"/>
    </row>
    <row r="296" spans="1:5" ht="12.75">
      <c r="A296" s="3"/>
      <c r="B296" s="3"/>
      <c r="C296" s="27"/>
      <c r="D296" s="15" t="s">
        <v>207</v>
      </c>
      <c r="E296" s="74"/>
    </row>
    <row r="297" spans="1:5" ht="12.75">
      <c r="A297" s="3"/>
      <c r="B297" s="3"/>
      <c r="C297" s="27" t="s">
        <v>404</v>
      </c>
      <c r="D297" s="15" t="s">
        <v>405</v>
      </c>
      <c r="E297" s="74">
        <v>86670</v>
      </c>
    </row>
    <row r="298" spans="1:5" ht="12.75">
      <c r="A298" s="3"/>
      <c r="B298" s="3"/>
      <c r="C298" s="27"/>
      <c r="D298" s="15" t="s">
        <v>406</v>
      </c>
      <c r="E298" s="74"/>
    </row>
    <row r="299" spans="1:5" ht="12.75">
      <c r="A299" s="3"/>
      <c r="B299" s="3"/>
      <c r="C299" s="27"/>
      <c r="D299" s="15" t="s">
        <v>407</v>
      </c>
      <c r="E299" s="74"/>
    </row>
    <row r="300" spans="1:5" ht="12.75">
      <c r="A300" s="3"/>
      <c r="B300" s="3"/>
      <c r="C300" s="27" t="s">
        <v>442</v>
      </c>
      <c r="D300" s="15" t="s">
        <v>405</v>
      </c>
      <c r="E300" s="74">
        <v>140227</v>
      </c>
    </row>
    <row r="301" spans="1:5" ht="12.75">
      <c r="A301" s="3"/>
      <c r="B301" s="3"/>
      <c r="C301" s="27"/>
      <c r="D301" s="15" t="s">
        <v>406</v>
      </c>
      <c r="E301" s="74"/>
    </row>
    <row r="302" spans="1:5" ht="12.75">
      <c r="A302" s="3"/>
      <c r="B302" s="3"/>
      <c r="C302" s="27"/>
      <c r="D302" s="15" t="s">
        <v>407</v>
      </c>
      <c r="E302" s="74"/>
    </row>
    <row r="303" spans="1:5" ht="12.75">
      <c r="A303" s="3"/>
      <c r="B303" s="3"/>
      <c r="C303" s="119" t="s">
        <v>437</v>
      </c>
      <c r="D303" s="106" t="s">
        <v>439</v>
      </c>
      <c r="E303" s="74">
        <v>1800000</v>
      </c>
    </row>
    <row r="304" spans="1:5" ht="12.75">
      <c r="A304" s="3"/>
      <c r="B304" s="3"/>
      <c r="C304" s="119"/>
      <c r="D304" s="106" t="s">
        <v>438</v>
      </c>
      <c r="E304" s="74"/>
    </row>
    <row r="305" spans="1:5" ht="12.75">
      <c r="A305" s="3"/>
      <c r="B305" s="3"/>
      <c r="C305" s="27"/>
      <c r="D305" s="15"/>
      <c r="E305" s="74"/>
    </row>
    <row r="306" spans="1:5" ht="12.75">
      <c r="A306" s="3"/>
      <c r="B306" s="3"/>
      <c r="C306" s="27"/>
      <c r="D306" s="15"/>
      <c r="E306" s="74"/>
    </row>
    <row r="307" spans="1:5" ht="12.75">
      <c r="A307" s="3"/>
      <c r="B307" s="3"/>
      <c r="C307" s="27"/>
      <c r="D307" s="15"/>
      <c r="E307" s="74"/>
    </row>
    <row r="308" spans="1:5" ht="12.75">
      <c r="A308" s="3"/>
      <c r="B308" s="3"/>
      <c r="C308" s="27"/>
      <c r="D308" s="15"/>
      <c r="E308" s="74"/>
    </row>
    <row r="309" spans="3:4" ht="13.5" customHeight="1">
      <c r="C309" s="27"/>
      <c r="D309" s="15"/>
    </row>
    <row r="310" spans="3:4" ht="13.5" customHeight="1">
      <c r="C310" s="27"/>
      <c r="D310" s="14"/>
    </row>
    <row r="311" spans="3:4" ht="13.5" customHeight="1">
      <c r="C311" s="27"/>
      <c r="D311" s="40"/>
    </row>
    <row r="312" spans="3:4" ht="13.5" customHeight="1">
      <c r="C312" s="27"/>
      <c r="D312" s="15"/>
    </row>
    <row r="313" spans="3:4" ht="13.5" customHeight="1">
      <c r="C313" s="27"/>
      <c r="D313" s="15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480"/>
  <sheetViews>
    <sheetView tabSelected="1" zoomScale="130" zoomScaleNormal="130" zoomScalePageLayoutView="0" workbookViewId="0" topLeftCell="A411">
      <selection activeCell="D426" sqref="D426"/>
    </sheetView>
  </sheetViews>
  <sheetFormatPr defaultColWidth="9.00390625" defaultRowHeight="12.75"/>
  <cols>
    <col min="1" max="1" width="4.25390625" style="31" customWidth="1"/>
    <col min="2" max="2" width="6.375" style="31" customWidth="1"/>
    <col min="3" max="3" width="6.00390625" style="6" customWidth="1"/>
    <col min="4" max="4" width="48.00390625" style="0" customWidth="1"/>
    <col min="5" max="5" width="22.875" style="83" customWidth="1"/>
  </cols>
  <sheetData>
    <row r="2" spans="1:10" ht="12.75">
      <c r="A2" s="29"/>
      <c r="B2" s="30"/>
      <c r="C2" s="19"/>
      <c r="D2" s="16" t="s">
        <v>15</v>
      </c>
      <c r="E2" s="82" t="s">
        <v>221</v>
      </c>
      <c r="F2" s="3"/>
      <c r="G2" s="3"/>
      <c r="H2" s="3"/>
      <c r="I2" s="14"/>
      <c r="J2" s="9"/>
    </row>
    <row r="3" spans="1:10" ht="12.75">
      <c r="A3" s="20"/>
      <c r="B3" s="27"/>
      <c r="C3" s="3"/>
      <c r="D3" s="14" t="s">
        <v>21</v>
      </c>
      <c r="E3" s="65" t="s">
        <v>502</v>
      </c>
      <c r="F3" s="3"/>
      <c r="G3" s="3"/>
      <c r="H3" s="3"/>
      <c r="I3" s="14"/>
      <c r="J3" s="9"/>
    </row>
    <row r="4" spans="1:10" ht="12.75">
      <c r="A4" s="20"/>
      <c r="B4" s="27"/>
      <c r="C4" s="3"/>
      <c r="D4" s="14"/>
      <c r="E4" s="65" t="s">
        <v>141</v>
      </c>
      <c r="F4" s="3"/>
      <c r="G4" s="3"/>
      <c r="H4" s="3"/>
      <c r="I4" s="14"/>
      <c r="J4" s="9"/>
    </row>
    <row r="5" spans="1:10" ht="12.75">
      <c r="A5" s="20"/>
      <c r="B5" s="27"/>
      <c r="C5" s="3"/>
      <c r="D5" s="14"/>
      <c r="E5" s="66" t="s">
        <v>503</v>
      </c>
      <c r="F5" s="3"/>
      <c r="G5" s="3"/>
      <c r="H5" s="3"/>
      <c r="I5" s="14"/>
      <c r="J5" s="9"/>
    </row>
    <row r="6" spans="1:10" ht="12.75">
      <c r="A6" s="24" t="s">
        <v>16</v>
      </c>
      <c r="B6" s="25" t="s">
        <v>17</v>
      </c>
      <c r="C6" s="1"/>
      <c r="D6" s="1" t="s">
        <v>18</v>
      </c>
      <c r="E6" s="84" t="s">
        <v>467</v>
      </c>
      <c r="F6" s="3"/>
      <c r="G6" s="3"/>
      <c r="H6" s="3"/>
      <c r="I6" s="3"/>
      <c r="J6" s="10"/>
    </row>
    <row r="7" spans="1:10" ht="12.75">
      <c r="A7" s="21" t="s">
        <v>43</v>
      </c>
      <c r="B7" s="26"/>
      <c r="C7" s="13"/>
      <c r="D7" s="34" t="s">
        <v>54</v>
      </c>
      <c r="E7" s="85">
        <f>SUM(+E8+E15+E51+E41+E61)</f>
        <v>15157474.2</v>
      </c>
      <c r="F7" s="14"/>
      <c r="G7" s="14"/>
      <c r="H7" s="14"/>
      <c r="I7" s="14"/>
      <c r="J7" s="9"/>
    </row>
    <row r="8" spans="1:10" ht="12.75">
      <c r="A8" s="20"/>
      <c r="B8" s="45" t="s">
        <v>47</v>
      </c>
      <c r="C8" s="46"/>
      <c r="D8" s="58" t="s">
        <v>217</v>
      </c>
      <c r="E8" s="87">
        <f>SUM(E9:E14)</f>
        <v>569000</v>
      </c>
      <c r="F8" s="14"/>
      <c r="G8" s="14"/>
      <c r="H8" s="14"/>
      <c r="I8" s="14"/>
      <c r="J8" s="9"/>
    </row>
    <row r="9" spans="1:10" ht="12.75">
      <c r="A9" s="20"/>
      <c r="B9" s="27"/>
      <c r="C9" s="3">
        <v>3030</v>
      </c>
      <c r="D9" s="14" t="s">
        <v>35</v>
      </c>
      <c r="E9" s="83">
        <v>530000</v>
      </c>
      <c r="F9" s="14"/>
      <c r="G9" s="14"/>
      <c r="H9" s="14"/>
      <c r="I9" s="14"/>
      <c r="J9" s="9"/>
    </row>
    <row r="10" spans="1:10" ht="12.75">
      <c r="A10" s="20"/>
      <c r="B10" s="27"/>
      <c r="C10" s="3">
        <v>4210</v>
      </c>
      <c r="D10" s="14" t="s">
        <v>26</v>
      </c>
      <c r="E10" s="83">
        <v>7000</v>
      </c>
      <c r="F10" s="14"/>
      <c r="G10" s="14"/>
      <c r="H10" s="14"/>
      <c r="I10" s="14"/>
      <c r="J10" s="9"/>
    </row>
    <row r="11" spans="1:10" ht="12.75">
      <c r="A11" s="20"/>
      <c r="B11" s="27"/>
      <c r="C11" s="3">
        <v>4220</v>
      </c>
      <c r="D11" s="40" t="s">
        <v>34</v>
      </c>
      <c r="E11" s="83">
        <v>4000</v>
      </c>
      <c r="F11" s="14"/>
      <c r="G11" s="14"/>
      <c r="H11" s="14"/>
      <c r="I11" s="14"/>
      <c r="J11" s="9"/>
    </row>
    <row r="12" spans="1:10" ht="12.75">
      <c r="A12" s="20"/>
      <c r="B12" s="27"/>
      <c r="C12" s="6">
        <v>4270</v>
      </c>
      <c r="D12" t="s">
        <v>28</v>
      </c>
      <c r="E12" s="83">
        <v>2000</v>
      </c>
      <c r="F12" s="14"/>
      <c r="G12" s="14"/>
      <c r="H12" s="14"/>
      <c r="I12" s="14"/>
      <c r="J12" s="9"/>
    </row>
    <row r="13" spans="1:10" ht="12.75">
      <c r="A13" s="20"/>
      <c r="B13" s="27"/>
      <c r="C13" s="3">
        <v>4300</v>
      </c>
      <c r="D13" s="14" t="s">
        <v>29</v>
      </c>
      <c r="E13" s="83">
        <v>25000</v>
      </c>
      <c r="F13" s="14"/>
      <c r="G13" s="14"/>
      <c r="H13" s="14"/>
      <c r="I13" s="14"/>
      <c r="J13" s="9"/>
    </row>
    <row r="14" spans="1:10" ht="12.75">
      <c r="A14" s="20"/>
      <c r="B14" s="27"/>
      <c r="C14" s="6">
        <v>4360</v>
      </c>
      <c r="D14" t="s">
        <v>258</v>
      </c>
      <c r="E14" s="83">
        <v>1000</v>
      </c>
      <c r="F14" s="14"/>
      <c r="G14" s="14"/>
      <c r="H14" s="14"/>
      <c r="I14" s="14"/>
      <c r="J14" s="9"/>
    </row>
    <row r="15" spans="1:10" ht="12.75">
      <c r="A15" s="20"/>
      <c r="B15" s="45" t="s">
        <v>48</v>
      </c>
      <c r="C15" s="46"/>
      <c r="D15" s="58" t="s">
        <v>49</v>
      </c>
      <c r="E15" s="87">
        <f>SUM(E16:E40)</f>
        <v>12970032</v>
      </c>
      <c r="F15" s="14"/>
      <c r="G15" s="14"/>
      <c r="H15" s="14"/>
      <c r="I15" s="14"/>
      <c r="J15" s="9"/>
    </row>
    <row r="16" spans="1:10" ht="12.75">
      <c r="A16" s="20"/>
      <c r="B16" s="27"/>
      <c r="C16" s="6">
        <v>3020</v>
      </c>
      <c r="D16" t="s">
        <v>340</v>
      </c>
      <c r="E16" s="83">
        <v>157000</v>
      </c>
      <c r="F16" s="14"/>
      <c r="G16" s="14"/>
      <c r="H16" s="14"/>
      <c r="I16" s="14"/>
      <c r="J16" s="9"/>
    </row>
    <row r="17" spans="1:10" ht="12.75">
      <c r="A17" s="20"/>
      <c r="B17" s="27"/>
      <c r="C17" s="6">
        <v>4010</v>
      </c>
      <c r="D17" t="s">
        <v>23</v>
      </c>
      <c r="E17" s="83">
        <v>8737293</v>
      </c>
      <c r="F17" s="14"/>
      <c r="G17" s="14"/>
      <c r="H17" s="14"/>
      <c r="I17" s="14"/>
      <c r="J17" s="9"/>
    </row>
    <row r="18" spans="1:10" ht="12.75">
      <c r="A18" s="20"/>
      <c r="B18" s="27"/>
      <c r="C18" s="6">
        <v>4040</v>
      </c>
      <c r="D18" t="s">
        <v>24</v>
      </c>
      <c r="E18" s="83">
        <v>575500</v>
      </c>
      <c r="F18" s="14"/>
      <c r="G18" s="14"/>
      <c r="H18" s="14"/>
      <c r="I18" s="14"/>
      <c r="J18" s="9"/>
    </row>
    <row r="19" spans="1:10" ht="12.75">
      <c r="A19" s="20"/>
      <c r="B19" s="27"/>
      <c r="C19" s="6">
        <v>4110</v>
      </c>
      <c r="D19" t="s">
        <v>25</v>
      </c>
      <c r="E19" s="83">
        <v>1480960</v>
      </c>
      <c r="F19" s="14"/>
      <c r="G19" s="14"/>
      <c r="H19" s="14"/>
      <c r="I19" s="14"/>
      <c r="J19" s="9"/>
    </row>
    <row r="20" spans="1:10" ht="12.75">
      <c r="A20" s="20"/>
      <c r="B20" s="27"/>
      <c r="C20" s="6">
        <v>4120</v>
      </c>
      <c r="D20" t="s">
        <v>388</v>
      </c>
      <c r="E20" s="83">
        <v>184692</v>
      </c>
      <c r="F20" s="14"/>
      <c r="G20" s="14"/>
      <c r="H20" s="14"/>
      <c r="I20" s="14"/>
      <c r="J20" s="9"/>
    </row>
    <row r="21" spans="1:10" ht="12.75">
      <c r="A21" s="20"/>
      <c r="B21" s="27"/>
      <c r="C21" s="3">
        <v>4170</v>
      </c>
      <c r="D21" s="14" t="s">
        <v>193</v>
      </c>
      <c r="E21" s="83">
        <v>129350</v>
      </c>
      <c r="F21" s="14"/>
      <c r="G21" s="14"/>
      <c r="H21" s="14"/>
      <c r="I21" s="14"/>
      <c r="J21" s="9"/>
    </row>
    <row r="22" spans="1:10" ht="12.75">
      <c r="A22" s="20"/>
      <c r="B22" s="27"/>
      <c r="C22" s="6">
        <v>4210</v>
      </c>
      <c r="D22" t="s">
        <v>26</v>
      </c>
      <c r="E22" s="83">
        <v>160000</v>
      </c>
      <c r="F22" s="14"/>
      <c r="G22" s="14"/>
      <c r="H22" s="14"/>
      <c r="I22" s="14"/>
      <c r="J22" s="9"/>
    </row>
    <row r="23" spans="1:10" ht="12.75">
      <c r="A23" s="20"/>
      <c r="B23" s="27"/>
      <c r="C23" s="3">
        <v>4220</v>
      </c>
      <c r="D23" s="40" t="s">
        <v>34</v>
      </c>
      <c r="E23" s="83">
        <v>10000</v>
      </c>
      <c r="F23" s="14"/>
      <c r="G23" s="14"/>
      <c r="H23" s="14"/>
      <c r="I23" s="14"/>
      <c r="J23" s="9"/>
    </row>
    <row r="24" spans="1:10" ht="12.75">
      <c r="A24" s="20"/>
      <c r="B24" s="27"/>
      <c r="C24" s="6">
        <v>4260</v>
      </c>
      <c r="D24" t="s">
        <v>27</v>
      </c>
      <c r="E24" s="83">
        <v>485000</v>
      </c>
      <c r="F24" s="14"/>
      <c r="G24" s="14"/>
      <c r="H24" s="14"/>
      <c r="I24" s="14"/>
      <c r="J24" s="9"/>
    </row>
    <row r="25" spans="1:10" ht="12.75">
      <c r="A25" s="23"/>
      <c r="B25" s="17"/>
      <c r="C25" s="6">
        <v>4270</v>
      </c>
      <c r="D25" t="s">
        <v>28</v>
      </c>
      <c r="E25" s="83">
        <v>60000</v>
      </c>
      <c r="F25" s="14"/>
      <c r="G25" s="14"/>
      <c r="H25" s="14"/>
      <c r="I25" s="14"/>
      <c r="J25" s="9"/>
    </row>
    <row r="26" spans="1:5" ht="12.75">
      <c r="A26" s="23"/>
      <c r="B26" s="17"/>
      <c r="C26" s="6">
        <v>4280</v>
      </c>
      <c r="D26" t="s">
        <v>211</v>
      </c>
      <c r="E26" s="83">
        <v>15000</v>
      </c>
    </row>
    <row r="27" spans="1:5" ht="12.75">
      <c r="A27" s="23"/>
      <c r="B27" s="27"/>
      <c r="C27" s="6">
        <v>4300</v>
      </c>
      <c r="D27" t="s">
        <v>29</v>
      </c>
      <c r="E27" s="83">
        <v>500993</v>
      </c>
    </row>
    <row r="28" spans="1:5" ht="12.75">
      <c r="A28" s="17"/>
      <c r="B28" s="27"/>
      <c r="C28" s="6">
        <v>4360</v>
      </c>
      <c r="D28" t="s">
        <v>258</v>
      </c>
      <c r="E28" s="83">
        <v>90000</v>
      </c>
    </row>
    <row r="29" spans="1:5" ht="12.75">
      <c r="A29" s="27"/>
      <c r="B29" s="27"/>
      <c r="C29" s="6">
        <v>4410</v>
      </c>
      <c r="D29" t="s">
        <v>30</v>
      </c>
      <c r="E29" s="83">
        <v>42000</v>
      </c>
    </row>
    <row r="30" spans="1:5" ht="12.75">
      <c r="A30" s="27"/>
      <c r="B30" s="27"/>
      <c r="C30" s="6">
        <v>4420</v>
      </c>
      <c r="D30" t="s">
        <v>50</v>
      </c>
      <c r="E30" s="83">
        <v>5000</v>
      </c>
    </row>
    <row r="31" spans="1:5" ht="12.75">
      <c r="A31" s="20"/>
      <c r="B31" s="27"/>
      <c r="C31" s="6">
        <v>4430</v>
      </c>
      <c r="D31" t="s">
        <v>31</v>
      </c>
      <c r="E31" s="83">
        <v>100000</v>
      </c>
    </row>
    <row r="32" spans="1:5" ht="12.75">
      <c r="A32" s="20"/>
      <c r="B32" s="27"/>
      <c r="C32" s="6">
        <v>4440</v>
      </c>
      <c r="D32" t="s">
        <v>51</v>
      </c>
      <c r="E32" s="83">
        <v>197337</v>
      </c>
    </row>
    <row r="33" spans="1:5" ht="12.75">
      <c r="A33" s="20"/>
      <c r="B33" s="27"/>
      <c r="C33" s="6">
        <v>4530</v>
      </c>
      <c r="D33" t="s">
        <v>218</v>
      </c>
      <c r="E33" s="83">
        <v>5000</v>
      </c>
    </row>
    <row r="34" spans="1:5" ht="12.75">
      <c r="A34" s="20"/>
      <c r="B34" s="27"/>
      <c r="C34" s="6">
        <v>4560</v>
      </c>
      <c r="D34" s="57" t="s">
        <v>263</v>
      </c>
      <c r="E34" s="83">
        <v>7</v>
      </c>
    </row>
    <row r="35" spans="1:4" ht="12.75">
      <c r="A35" s="20"/>
      <c r="B35" s="27"/>
      <c r="D35" s="57" t="s">
        <v>260</v>
      </c>
    </row>
    <row r="36" spans="1:4" ht="12.75">
      <c r="A36" s="20"/>
      <c r="B36" s="27"/>
      <c r="D36" s="15" t="s">
        <v>261</v>
      </c>
    </row>
    <row r="37" spans="1:4" ht="12.75">
      <c r="A37" s="20"/>
      <c r="B37" s="27"/>
      <c r="D37" s="15" t="s">
        <v>272</v>
      </c>
    </row>
    <row r="38" spans="1:5" ht="12.75">
      <c r="A38" s="20"/>
      <c r="B38" s="27"/>
      <c r="C38" s="6">
        <v>4700</v>
      </c>
      <c r="D38" t="s">
        <v>329</v>
      </c>
      <c r="E38" s="83">
        <v>13000</v>
      </c>
    </row>
    <row r="39" spans="1:5" ht="12.75">
      <c r="A39" s="20"/>
      <c r="B39" s="27"/>
      <c r="C39" s="6">
        <v>4710</v>
      </c>
      <c r="D39" t="s">
        <v>376</v>
      </c>
      <c r="E39" s="83">
        <v>21900</v>
      </c>
    </row>
    <row r="40" spans="1:5" ht="12.75">
      <c r="A40" s="20"/>
      <c r="B40" s="27"/>
      <c r="C40" s="6">
        <v>6060</v>
      </c>
      <c r="D40" t="s">
        <v>52</v>
      </c>
      <c r="E40" s="83">
        <v>0</v>
      </c>
    </row>
    <row r="41" spans="1:5" ht="12.75">
      <c r="A41" s="20"/>
      <c r="B41" s="45" t="s">
        <v>48</v>
      </c>
      <c r="C41" s="46"/>
      <c r="D41" s="58" t="s">
        <v>49</v>
      </c>
      <c r="E41" s="87">
        <f>SUM(E43:E50)</f>
        <v>317413</v>
      </c>
    </row>
    <row r="42" spans="1:4" ht="12.75">
      <c r="A42" s="20"/>
      <c r="B42" s="27"/>
      <c r="D42" s="110" t="s">
        <v>418</v>
      </c>
    </row>
    <row r="43" spans="1:5" ht="12.75">
      <c r="A43" s="20"/>
      <c r="B43" s="27"/>
      <c r="C43" s="6">
        <v>3020</v>
      </c>
      <c r="D43" t="s">
        <v>340</v>
      </c>
      <c r="E43" s="83">
        <v>3000</v>
      </c>
    </row>
    <row r="44" spans="1:6" ht="12.75">
      <c r="A44" s="20"/>
      <c r="B44" s="27"/>
      <c r="C44" s="6">
        <v>4010</v>
      </c>
      <c r="D44" t="s">
        <v>23</v>
      </c>
      <c r="E44" s="83">
        <v>232907</v>
      </c>
      <c r="F44" s="31"/>
    </row>
    <row r="45" spans="1:5" ht="12.75">
      <c r="A45" s="20"/>
      <c r="B45" s="27"/>
      <c r="C45" s="6">
        <v>4040</v>
      </c>
      <c r="D45" t="s">
        <v>24</v>
      </c>
      <c r="E45" s="83">
        <v>18000</v>
      </c>
    </row>
    <row r="46" spans="1:5" ht="12.75">
      <c r="A46" s="20"/>
      <c r="B46" s="27"/>
      <c r="C46" s="6">
        <v>4110</v>
      </c>
      <c r="D46" t="s">
        <v>25</v>
      </c>
      <c r="E46" s="83">
        <v>43630</v>
      </c>
    </row>
    <row r="47" spans="1:5" ht="12.75">
      <c r="A47" s="20"/>
      <c r="B47" s="27"/>
      <c r="C47" s="6">
        <v>4120</v>
      </c>
      <c r="D47" t="s">
        <v>388</v>
      </c>
      <c r="E47" s="83">
        <v>6218</v>
      </c>
    </row>
    <row r="48" spans="1:5" ht="12.75">
      <c r="A48" s="20"/>
      <c r="B48" s="27"/>
      <c r="C48" s="6">
        <v>4440</v>
      </c>
      <c r="D48" t="s">
        <v>51</v>
      </c>
      <c r="E48" s="83">
        <v>7658</v>
      </c>
    </row>
    <row r="49" spans="1:5" ht="12.75">
      <c r="A49" s="20"/>
      <c r="B49" s="27"/>
      <c r="C49" s="6">
        <v>4700</v>
      </c>
      <c r="D49" t="s">
        <v>329</v>
      </c>
      <c r="E49" s="83">
        <v>2000</v>
      </c>
    </row>
    <row r="50" spans="1:5" ht="12.75">
      <c r="A50" s="20"/>
      <c r="B50" s="27"/>
      <c r="C50" s="6">
        <v>4710</v>
      </c>
      <c r="D50" t="s">
        <v>376</v>
      </c>
      <c r="E50" s="83">
        <v>4000</v>
      </c>
    </row>
    <row r="51" spans="1:5" ht="12.75">
      <c r="A51" s="20"/>
      <c r="B51" s="45" t="s">
        <v>53</v>
      </c>
      <c r="C51" s="49"/>
      <c r="D51" s="48" t="s">
        <v>1</v>
      </c>
      <c r="E51" s="87">
        <f>SUM(E52:E60)</f>
        <v>754590.2</v>
      </c>
    </row>
    <row r="52" spans="1:5" ht="12.75">
      <c r="A52" s="20"/>
      <c r="B52" s="27"/>
      <c r="C52" s="6">
        <v>2900</v>
      </c>
      <c r="D52" t="s">
        <v>355</v>
      </c>
      <c r="E52" s="83">
        <v>1000</v>
      </c>
    </row>
    <row r="53" spans="1:4" ht="12.75">
      <c r="A53" s="20"/>
      <c r="B53" s="27"/>
      <c r="D53" t="s">
        <v>356</v>
      </c>
    </row>
    <row r="54" spans="1:4" ht="12.75">
      <c r="A54" s="20"/>
      <c r="B54" s="27"/>
      <c r="D54" t="s">
        <v>357</v>
      </c>
    </row>
    <row r="55" spans="1:4" ht="12.75">
      <c r="A55" s="20"/>
      <c r="B55" s="27"/>
      <c r="D55" t="s">
        <v>358</v>
      </c>
    </row>
    <row r="56" spans="1:5" ht="12.75">
      <c r="A56" s="20"/>
      <c r="B56" s="27"/>
      <c r="C56" s="3">
        <v>3030</v>
      </c>
      <c r="D56" s="14" t="s">
        <v>35</v>
      </c>
      <c r="E56" s="83">
        <v>36100</v>
      </c>
    </row>
    <row r="57" spans="1:5" ht="12.75">
      <c r="A57" s="20"/>
      <c r="B57" s="27"/>
      <c r="C57" s="6">
        <v>4210</v>
      </c>
      <c r="D57" t="s">
        <v>26</v>
      </c>
      <c r="E57" s="83">
        <v>4000</v>
      </c>
    </row>
    <row r="58" spans="1:5" ht="12.75">
      <c r="A58" s="20"/>
      <c r="B58" s="27"/>
      <c r="C58" s="6">
        <v>4220</v>
      </c>
      <c r="D58" s="2" t="s">
        <v>34</v>
      </c>
      <c r="E58" s="83">
        <v>2000</v>
      </c>
    </row>
    <row r="59" spans="1:5" ht="12.75">
      <c r="A59" s="20"/>
      <c r="B59" s="27"/>
      <c r="C59" s="6">
        <v>4300</v>
      </c>
      <c r="D59" t="s">
        <v>118</v>
      </c>
      <c r="E59" s="83">
        <v>6490.2</v>
      </c>
    </row>
    <row r="60" spans="1:5" ht="12.75">
      <c r="A60" s="20"/>
      <c r="B60" s="27"/>
      <c r="C60" s="63">
        <v>6059</v>
      </c>
      <c r="D60" s="11" t="s">
        <v>210</v>
      </c>
      <c r="E60" s="83">
        <v>705000</v>
      </c>
    </row>
    <row r="61" spans="1:5" ht="12.75">
      <c r="A61" s="20"/>
      <c r="B61" s="45" t="s">
        <v>53</v>
      </c>
      <c r="C61" s="49"/>
      <c r="D61" s="48" t="s">
        <v>499</v>
      </c>
      <c r="E61" s="87">
        <f>SUM(E62:E69)</f>
        <v>546439</v>
      </c>
    </row>
    <row r="62" spans="1:5" ht="12.75">
      <c r="A62" s="20"/>
      <c r="B62" s="27"/>
      <c r="C62" s="6">
        <v>4217</v>
      </c>
      <c r="D62" t="s">
        <v>26</v>
      </c>
      <c r="E62" s="83">
        <v>104420</v>
      </c>
    </row>
    <row r="63" spans="1:5" ht="12.75">
      <c r="A63" s="20"/>
      <c r="B63" s="27"/>
      <c r="C63" s="63">
        <v>4219</v>
      </c>
      <c r="D63" t="s">
        <v>26</v>
      </c>
      <c r="E63" s="83">
        <v>35185</v>
      </c>
    </row>
    <row r="64" spans="1:5" ht="12.75">
      <c r="A64" s="20"/>
      <c r="B64" s="27"/>
      <c r="C64" s="63">
        <v>4307</v>
      </c>
      <c r="D64" t="s">
        <v>118</v>
      </c>
      <c r="E64" s="83">
        <v>23000</v>
      </c>
    </row>
    <row r="65" spans="1:5" ht="12.75">
      <c r="A65" s="20"/>
      <c r="B65" s="27"/>
      <c r="C65" s="63">
        <v>4309</v>
      </c>
      <c r="D65" t="s">
        <v>118</v>
      </c>
      <c r="E65" s="83">
        <v>7750</v>
      </c>
    </row>
    <row r="66" spans="1:5" ht="12.75">
      <c r="A66" s="20"/>
      <c r="B66" s="27"/>
      <c r="C66" s="63">
        <v>4707</v>
      </c>
      <c r="D66" t="s">
        <v>329</v>
      </c>
      <c r="E66" s="83">
        <v>39560</v>
      </c>
    </row>
    <row r="67" spans="1:5" ht="12.75">
      <c r="A67" s="20"/>
      <c r="B67" s="27"/>
      <c r="C67" s="63">
        <v>4709</v>
      </c>
      <c r="D67" t="s">
        <v>329</v>
      </c>
      <c r="E67" s="83">
        <v>3440</v>
      </c>
    </row>
    <row r="68" spans="1:5" ht="12.75">
      <c r="A68" s="20"/>
      <c r="B68" s="27"/>
      <c r="C68" s="63">
        <v>6067</v>
      </c>
      <c r="D68" t="s">
        <v>52</v>
      </c>
      <c r="E68" s="83">
        <v>249136</v>
      </c>
    </row>
    <row r="69" spans="1:5" ht="12.75">
      <c r="A69" s="20"/>
      <c r="B69" s="27"/>
      <c r="C69" s="63">
        <v>6069</v>
      </c>
      <c r="D69" t="s">
        <v>52</v>
      </c>
      <c r="E69" s="83">
        <v>83948</v>
      </c>
    </row>
    <row r="70" spans="1:5" ht="12.75">
      <c r="A70" s="21" t="s">
        <v>43</v>
      </c>
      <c r="B70" s="26"/>
      <c r="C70" s="13"/>
      <c r="D70" s="34" t="s">
        <v>194</v>
      </c>
      <c r="E70" s="85">
        <f>E71+E78</f>
        <v>464054.18</v>
      </c>
    </row>
    <row r="71" spans="1:5" ht="12.75">
      <c r="A71" s="20"/>
      <c r="B71" s="45" t="s">
        <v>55</v>
      </c>
      <c r="C71" s="46"/>
      <c r="D71" s="58" t="s">
        <v>89</v>
      </c>
      <c r="E71" s="87">
        <f>SUM(E72:E77)</f>
        <v>463982</v>
      </c>
    </row>
    <row r="72" spans="1:5" ht="12.75">
      <c r="A72" s="20"/>
      <c r="B72" s="27"/>
      <c r="C72" s="6">
        <v>4010</v>
      </c>
      <c r="D72" t="s">
        <v>23</v>
      </c>
      <c r="E72" s="83">
        <v>336913</v>
      </c>
    </row>
    <row r="73" spans="1:5" ht="12.75">
      <c r="A73" s="27"/>
      <c r="B73" s="27"/>
      <c r="C73" s="6">
        <v>4040</v>
      </c>
      <c r="D73" t="s">
        <v>24</v>
      </c>
      <c r="E73" s="83">
        <v>42358</v>
      </c>
    </row>
    <row r="74" spans="1:5" ht="12.75">
      <c r="A74" s="27"/>
      <c r="B74" s="27"/>
      <c r="C74" s="6">
        <v>4110</v>
      </c>
      <c r="D74" t="s">
        <v>25</v>
      </c>
      <c r="E74" s="83">
        <v>56173</v>
      </c>
    </row>
    <row r="75" spans="1:5" ht="12.75">
      <c r="A75" s="27"/>
      <c r="B75" s="27"/>
      <c r="C75" s="6">
        <v>4120</v>
      </c>
      <c r="D75" t="s">
        <v>388</v>
      </c>
      <c r="E75" s="83">
        <v>7951</v>
      </c>
    </row>
    <row r="76" spans="1:5" ht="12.75">
      <c r="A76" s="27"/>
      <c r="B76" s="27"/>
      <c r="C76" s="6">
        <v>4440</v>
      </c>
      <c r="D76" t="s">
        <v>51</v>
      </c>
      <c r="E76" s="83">
        <v>18187</v>
      </c>
    </row>
    <row r="77" spans="1:5" ht="12.75">
      <c r="A77" s="27"/>
      <c r="B77" s="27"/>
      <c r="C77" s="6">
        <v>4710</v>
      </c>
      <c r="D77" t="s">
        <v>376</v>
      </c>
      <c r="E77" s="83">
        <v>2400</v>
      </c>
    </row>
    <row r="78" spans="1:5" ht="12.75">
      <c r="A78" s="27"/>
      <c r="B78" s="45" t="s">
        <v>55</v>
      </c>
      <c r="C78" s="46"/>
      <c r="D78" s="58" t="s">
        <v>501</v>
      </c>
      <c r="E78" s="87">
        <f>E79</f>
        <v>72.18</v>
      </c>
    </row>
    <row r="79" spans="1:5" ht="12.75">
      <c r="A79" s="27"/>
      <c r="B79" s="27"/>
      <c r="C79" s="6">
        <v>4740</v>
      </c>
      <c r="D79" s="104" t="s">
        <v>427</v>
      </c>
      <c r="E79" s="83">
        <v>72.18</v>
      </c>
    </row>
    <row r="80" spans="1:4" ht="12.75">
      <c r="A80" s="27"/>
      <c r="B80" s="27"/>
      <c r="D80" s="104" t="s">
        <v>426</v>
      </c>
    </row>
    <row r="81" spans="1:2" ht="12.75">
      <c r="A81" s="27"/>
      <c r="B81" s="27"/>
    </row>
    <row r="82" spans="1:5" ht="12.75">
      <c r="A82" s="21" t="s">
        <v>44</v>
      </c>
      <c r="B82" s="26"/>
      <c r="C82" s="13"/>
      <c r="D82" s="34" t="s">
        <v>63</v>
      </c>
      <c r="E82" s="87">
        <f>E83</f>
        <v>264600</v>
      </c>
    </row>
    <row r="83" spans="1:5" ht="12.75">
      <c r="A83" s="59"/>
      <c r="B83" s="45" t="s">
        <v>269</v>
      </c>
      <c r="C83" s="46"/>
      <c r="D83" s="58" t="s">
        <v>270</v>
      </c>
      <c r="E83" s="87">
        <f>SUM(E84:E90)</f>
        <v>264600</v>
      </c>
    </row>
    <row r="84" spans="1:5" ht="12.75">
      <c r="A84" s="27"/>
      <c r="B84" s="27"/>
      <c r="C84" s="6">
        <v>4010</v>
      </c>
      <c r="D84" t="s">
        <v>23</v>
      </c>
      <c r="E84" s="83">
        <v>183406</v>
      </c>
    </row>
    <row r="85" spans="1:5" ht="12.75">
      <c r="A85" s="27"/>
      <c r="B85" s="27"/>
      <c r="C85" s="6">
        <v>4040</v>
      </c>
      <c r="D85" t="s">
        <v>24</v>
      </c>
      <c r="E85" s="83">
        <v>16204</v>
      </c>
    </row>
    <row r="86" spans="1:5" ht="12.75">
      <c r="A86" s="27"/>
      <c r="B86" s="27"/>
      <c r="C86" s="6">
        <v>4110</v>
      </c>
      <c r="D86" t="s">
        <v>25</v>
      </c>
      <c r="E86" s="83">
        <v>38832</v>
      </c>
    </row>
    <row r="87" spans="1:5" ht="12.75">
      <c r="A87" s="27"/>
      <c r="B87" s="27"/>
      <c r="C87" s="6">
        <v>4120</v>
      </c>
      <c r="D87" t="s">
        <v>388</v>
      </c>
      <c r="E87" s="83">
        <v>5500</v>
      </c>
    </row>
    <row r="88" spans="1:5" ht="12.75">
      <c r="A88" s="27"/>
      <c r="B88" s="27"/>
      <c r="C88" s="6">
        <v>4260</v>
      </c>
      <c r="D88" t="s">
        <v>27</v>
      </c>
      <c r="E88" s="83">
        <v>3000</v>
      </c>
    </row>
    <row r="89" spans="1:5" ht="12.75">
      <c r="A89" s="27"/>
      <c r="B89" s="27"/>
      <c r="C89" s="6">
        <v>4300</v>
      </c>
      <c r="D89" t="s">
        <v>118</v>
      </c>
      <c r="E89" s="83">
        <v>10000</v>
      </c>
    </row>
    <row r="90" spans="1:5" ht="12.75">
      <c r="A90" s="27"/>
      <c r="B90" s="27"/>
      <c r="C90" s="6">
        <v>4440</v>
      </c>
      <c r="D90" t="s">
        <v>51</v>
      </c>
      <c r="E90" s="83">
        <v>7658</v>
      </c>
    </row>
    <row r="91" spans="1:5" ht="13.5" customHeight="1">
      <c r="A91" s="26" t="s">
        <v>59</v>
      </c>
      <c r="B91" s="26"/>
      <c r="C91" s="7"/>
      <c r="D91" s="5" t="s">
        <v>129</v>
      </c>
      <c r="E91" s="85">
        <f>SUM(E93+E99)</f>
        <v>92611</v>
      </c>
    </row>
    <row r="92" spans="1:5" ht="12.75">
      <c r="A92" s="26"/>
      <c r="B92" s="26"/>
      <c r="C92" s="7"/>
      <c r="D92" s="5" t="s">
        <v>130</v>
      </c>
      <c r="E92" s="85"/>
    </row>
    <row r="93" spans="1:5" ht="12.75">
      <c r="A93" s="27"/>
      <c r="B93" s="45" t="s">
        <v>60</v>
      </c>
      <c r="C93" s="49"/>
      <c r="D93" s="48" t="s">
        <v>61</v>
      </c>
      <c r="E93" s="87">
        <f>SUM(E95:E98)</f>
        <v>5342</v>
      </c>
    </row>
    <row r="94" spans="1:4" ht="12.75">
      <c r="A94" s="27"/>
      <c r="B94" s="27"/>
      <c r="D94" s="48" t="s">
        <v>62</v>
      </c>
    </row>
    <row r="95" spans="1:5" ht="12.75">
      <c r="A95" s="27"/>
      <c r="B95" s="27"/>
      <c r="C95" s="6">
        <v>4110</v>
      </c>
      <c r="D95" t="s">
        <v>25</v>
      </c>
      <c r="E95" s="83">
        <v>722</v>
      </c>
    </row>
    <row r="96" spans="1:5" ht="12.75">
      <c r="A96" s="27"/>
      <c r="B96" s="27"/>
      <c r="C96" s="6">
        <v>4120</v>
      </c>
      <c r="D96" t="s">
        <v>388</v>
      </c>
      <c r="E96" s="83">
        <v>103</v>
      </c>
    </row>
    <row r="97" spans="1:5" ht="12.75">
      <c r="A97" s="27"/>
      <c r="B97" s="27"/>
      <c r="C97" s="6">
        <v>4170</v>
      </c>
      <c r="D97" s="40" t="s">
        <v>193</v>
      </c>
      <c r="E97" s="83">
        <v>4200</v>
      </c>
    </row>
    <row r="98" spans="1:5" ht="12.75">
      <c r="A98" s="27"/>
      <c r="B98" s="27"/>
      <c r="C98" s="6">
        <v>4210</v>
      </c>
      <c r="D98" s="2" t="s">
        <v>26</v>
      </c>
      <c r="E98" s="83">
        <v>317</v>
      </c>
    </row>
    <row r="99" spans="1:5" ht="12.75">
      <c r="A99" s="27"/>
      <c r="B99" s="27" t="s">
        <v>489</v>
      </c>
      <c r="D99" s="106" t="s">
        <v>490</v>
      </c>
      <c r="E99" s="83">
        <f>SUM(E102:E107)</f>
        <v>87269</v>
      </c>
    </row>
    <row r="100" spans="1:4" ht="12.75">
      <c r="A100" s="27"/>
      <c r="B100" s="27"/>
      <c r="D100" s="106" t="s">
        <v>492</v>
      </c>
    </row>
    <row r="101" spans="1:4" ht="12.75">
      <c r="A101" s="27"/>
      <c r="B101" s="27"/>
      <c r="D101" s="106" t="s">
        <v>491</v>
      </c>
    </row>
    <row r="102" spans="1:5" ht="12.75">
      <c r="A102" s="27"/>
      <c r="B102" s="27"/>
      <c r="C102" s="6">
        <v>4110</v>
      </c>
      <c r="D102" t="s">
        <v>25</v>
      </c>
      <c r="E102" s="83">
        <v>6103</v>
      </c>
    </row>
    <row r="103" spans="1:5" ht="12.75">
      <c r="A103" s="27"/>
      <c r="B103" s="27"/>
      <c r="C103" s="6">
        <v>4120</v>
      </c>
      <c r="D103" t="s">
        <v>388</v>
      </c>
      <c r="E103" s="83">
        <v>868</v>
      </c>
    </row>
    <row r="104" spans="1:5" ht="12.75">
      <c r="A104" s="27"/>
      <c r="B104" s="27"/>
      <c r="C104" s="6">
        <v>4170</v>
      </c>
      <c r="D104" s="40" t="s">
        <v>193</v>
      </c>
      <c r="E104" s="83">
        <v>35500</v>
      </c>
    </row>
    <row r="105" spans="1:5" ht="12.75">
      <c r="A105" s="27"/>
      <c r="B105" s="27"/>
      <c r="C105" s="6">
        <v>4210</v>
      </c>
      <c r="D105" s="2" t="s">
        <v>26</v>
      </c>
      <c r="E105" s="83">
        <v>7080</v>
      </c>
    </row>
    <row r="106" spans="1:5" ht="12.75">
      <c r="A106" s="27"/>
      <c r="B106" s="27"/>
      <c r="C106" s="6">
        <v>4300</v>
      </c>
      <c r="D106" t="s">
        <v>118</v>
      </c>
      <c r="E106" s="83">
        <v>37618</v>
      </c>
    </row>
    <row r="107" spans="1:5" ht="12.75">
      <c r="A107" s="27"/>
      <c r="B107" s="27"/>
      <c r="C107" s="6">
        <v>4710</v>
      </c>
      <c r="D107" t="s">
        <v>376</v>
      </c>
      <c r="E107" s="83">
        <v>100</v>
      </c>
    </row>
    <row r="108" spans="1:4" ht="12.75">
      <c r="A108" s="27"/>
      <c r="B108" s="27"/>
      <c r="D108" s="2"/>
    </row>
    <row r="109" spans="1:4" ht="12.75">
      <c r="A109" s="27"/>
      <c r="B109" s="27"/>
      <c r="D109" s="2"/>
    </row>
    <row r="110" spans="1:4" ht="12.75">
      <c r="A110" s="27"/>
      <c r="B110" s="27"/>
      <c r="D110" s="2"/>
    </row>
    <row r="111" spans="1:4" ht="12.75">
      <c r="A111" s="27"/>
      <c r="B111" s="27"/>
      <c r="D111" s="2"/>
    </row>
    <row r="112" spans="1:4" ht="12.75">
      <c r="A112" s="27"/>
      <c r="B112" s="27"/>
      <c r="D112" s="2"/>
    </row>
    <row r="113" spans="1:4" ht="12.75">
      <c r="A113" s="27"/>
      <c r="B113" s="27"/>
      <c r="D113" s="2"/>
    </row>
    <row r="114" spans="1:4" ht="12.75">
      <c r="A114" s="27"/>
      <c r="B114" s="27"/>
      <c r="D114" s="2"/>
    </row>
    <row r="115" spans="1:5" ht="12.75">
      <c r="A115" s="27"/>
      <c r="B115" s="27"/>
      <c r="D115" s="16" t="s">
        <v>15</v>
      </c>
      <c r="E115" s="82" t="s">
        <v>221</v>
      </c>
    </row>
    <row r="116" spans="1:5" ht="12.75">
      <c r="A116" s="27"/>
      <c r="B116" s="27"/>
      <c r="D116" s="8" t="s">
        <v>318</v>
      </c>
      <c r="E116" s="65" t="s">
        <v>502</v>
      </c>
    </row>
    <row r="117" spans="1:5" ht="12.75">
      <c r="A117" s="27"/>
      <c r="B117" s="27"/>
      <c r="D117" s="8"/>
      <c r="E117" s="65" t="s">
        <v>141</v>
      </c>
    </row>
    <row r="118" spans="1:5" ht="12.75">
      <c r="A118" s="27"/>
      <c r="B118" s="27"/>
      <c r="D118" s="5"/>
      <c r="E118" s="66" t="s">
        <v>503</v>
      </c>
    </row>
    <row r="119" spans="1:5" ht="12.75">
      <c r="A119" s="24" t="s">
        <v>16</v>
      </c>
      <c r="B119" s="25" t="s">
        <v>17</v>
      </c>
      <c r="C119" s="1"/>
      <c r="D119" s="1" t="s">
        <v>18</v>
      </c>
      <c r="E119" s="84" t="s">
        <v>467</v>
      </c>
    </row>
    <row r="120" spans="1:5" ht="12.75">
      <c r="A120" s="21" t="s">
        <v>43</v>
      </c>
      <c r="B120" s="26"/>
      <c r="C120" s="13"/>
      <c r="D120" s="34" t="s">
        <v>143</v>
      </c>
      <c r="E120" s="85">
        <f>E121+E125+E137</f>
        <v>528500</v>
      </c>
    </row>
    <row r="121" spans="1:5" ht="12.75">
      <c r="A121" s="27"/>
      <c r="B121" s="45" t="s">
        <v>53</v>
      </c>
      <c r="C121" s="49"/>
      <c r="D121" s="48" t="s">
        <v>1</v>
      </c>
      <c r="E121" s="87">
        <f>SUM(E122:E124)</f>
        <v>128000</v>
      </c>
    </row>
    <row r="122" spans="1:5" ht="12.75">
      <c r="A122" s="27"/>
      <c r="B122" s="27"/>
      <c r="C122" s="6">
        <v>4170</v>
      </c>
      <c r="D122" s="40" t="s">
        <v>193</v>
      </c>
      <c r="E122" s="88">
        <v>1000</v>
      </c>
    </row>
    <row r="123" spans="1:5" ht="12.75">
      <c r="A123" s="27"/>
      <c r="B123" s="27"/>
      <c r="C123" s="6">
        <v>4210</v>
      </c>
      <c r="D123" t="s">
        <v>26</v>
      </c>
      <c r="E123" s="88">
        <v>3000</v>
      </c>
    </row>
    <row r="124" spans="1:5" ht="12.75">
      <c r="A124" s="27"/>
      <c r="B124" s="27"/>
      <c r="C124" s="6">
        <v>4300</v>
      </c>
      <c r="D124" t="s">
        <v>29</v>
      </c>
      <c r="E124" s="83">
        <v>124000</v>
      </c>
    </row>
    <row r="125" spans="1:5" ht="12" customHeight="1">
      <c r="A125" s="26"/>
      <c r="B125" s="45" t="s">
        <v>200</v>
      </c>
      <c r="C125" s="49"/>
      <c r="D125" s="48" t="s">
        <v>201</v>
      </c>
      <c r="E125" s="87">
        <f>SUM(E126:E136)</f>
        <v>376500</v>
      </c>
    </row>
    <row r="126" spans="1:5" ht="12" customHeight="1">
      <c r="A126" s="26"/>
      <c r="B126" s="27"/>
      <c r="C126" s="6">
        <v>4110</v>
      </c>
      <c r="D126" t="s">
        <v>25</v>
      </c>
      <c r="E126" s="83">
        <v>1000</v>
      </c>
    </row>
    <row r="127" spans="1:5" ht="12" customHeight="1">
      <c r="A127" s="26"/>
      <c r="B127" s="27"/>
      <c r="C127" s="6">
        <v>4120</v>
      </c>
      <c r="D127" t="s">
        <v>388</v>
      </c>
      <c r="E127" s="83">
        <v>500</v>
      </c>
    </row>
    <row r="128" spans="1:5" ht="12" customHeight="1">
      <c r="A128" s="26"/>
      <c r="B128" s="27"/>
      <c r="C128" s="3">
        <v>4170</v>
      </c>
      <c r="D128" s="40" t="s">
        <v>193</v>
      </c>
      <c r="E128" s="83">
        <v>8000</v>
      </c>
    </row>
    <row r="129" spans="1:5" ht="12" customHeight="1">
      <c r="A129" s="26"/>
      <c r="B129" s="27"/>
      <c r="C129" s="6">
        <v>4190</v>
      </c>
      <c r="D129" t="s">
        <v>330</v>
      </c>
      <c r="E129" s="83">
        <v>5000</v>
      </c>
    </row>
    <row r="130" spans="1:5" ht="12.75">
      <c r="A130" s="27"/>
      <c r="B130" s="27"/>
      <c r="C130" s="6">
        <v>4210</v>
      </c>
      <c r="D130" t="s">
        <v>26</v>
      </c>
      <c r="E130" s="83">
        <v>15000</v>
      </c>
    </row>
    <row r="131" spans="1:5" ht="12.75">
      <c r="A131" s="27"/>
      <c r="B131" s="27"/>
      <c r="C131" s="6">
        <v>4220</v>
      </c>
      <c r="D131" t="s">
        <v>34</v>
      </c>
      <c r="E131" s="83">
        <v>7000</v>
      </c>
    </row>
    <row r="132" spans="1:5" ht="12.75">
      <c r="A132" s="27"/>
      <c r="B132" s="27"/>
      <c r="C132" s="6">
        <v>4300</v>
      </c>
      <c r="D132" t="s">
        <v>29</v>
      </c>
      <c r="E132" s="83">
        <v>165000</v>
      </c>
    </row>
    <row r="133" spans="1:5" ht="12.75">
      <c r="A133" s="27"/>
      <c r="B133" s="27"/>
      <c r="C133" s="6">
        <v>4360</v>
      </c>
      <c r="D133" t="s">
        <v>258</v>
      </c>
      <c r="E133" s="83">
        <v>8000</v>
      </c>
    </row>
    <row r="134" spans="1:5" s="5" customFormat="1" ht="12.75">
      <c r="A134" s="27"/>
      <c r="B134" s="27"/>
      <c r="C134" s="6">
        <v>4430</v>
      </c>
      <c r="D134" t="s">
        <v>202</v>
      </c>
      <c r="E134" s="83">
        <v>5000</v>
      </c>
    </row>
    <row r="135" spans="1:5" s="5" customFormat="1" ht="12.75">
      <c r="A135" s="27"/>
      <c r="B135" s="27"/>
      <c r="C135" s="3">
        <v>4510</v>
      </c>
      <c r="D135" s="17" t="s">
        <v>199</v>
      </c>
      <c r="E135" s="83">
        <v>2000</v>
      </c>
    </row>
    <row r="136" spans="1:5" s="5" customFormat="1" ht="12.75">
      <c r="A136" s="27"/>
      <c r="B136" s="27"/>
      <c r="C136" s="42">
        <v>6050</v>
      </c>
      <c r="D136" s="11" t="s">
        <v>210</v>
      </c>
      <c r="E136" s="83">
        <v>160000</v>
      </c>
    </row>
    <row r="137" spans="1:5" s="5" customFormat="1" ht="12.75">
      <c r="A137" s="27"/>
      <c r="B137" s="45" t="s">
        <v>48</v>
      </c>
      <c r="C137" s="46"/>
      <c r="D137" s="58" t="s">
        <v>49</v>
      </c>
      <c r="E137" s="87">
        <f>SUM(E139:E142)</f>
        <v>24000</v>
      </c>
    </row>
    <row r="138" spans="1:5" s="5" customFormat="1" ht="12.75">
      <c r="A138" s="27"/>
      <c r="B138" s="27"/>
      <c r="C138" s="6"/>
      <c r="D138" s="110" t="s">
        <v>457</v>
      </c>
      <c r="E138" s="83"/>
    </row>
    <row r="139" spans="1:5" s="5" customFormat="1" ht="12.75">
      <c r="A139" s="27"/>
      <c r="B139" s="27"/>
      <c r="C139" s="6">
        <v>4010</v>
      </c>
      <c r="D139" t="s">
        <v>23</v>
      </c>
      <c r="E139" s="83">
        <v>19800</v>
      </c>
    </row>
    <row r="140" spans="1:5" s="5" customFormat="1" ht="12.75">
      <c r="A140" s="27"/>
      <c r="B140" s="27"/>
      <c r="C140" s="6">
        <v>4110</v>
      </c>
      <c r="D140" t="s">
        <v>25</v>
      </c>
      <c r="E140" s="83">
        <v>3410</v>
      </c>
    </row>
    <row r="141" spans="1:5" s="5" customFormat="1" ht="12.75">
      <c r="A141" s="27"/>
      <c r="B141" s="27"/>
      <c r="C141" s="6">
        <v>4120</v>
      </c>
      <c r="D141" t="s">
        <v>388</v>
      </c>
      <c r="E141" s="83">
        <v>490</v>
      </c>
    </row>
    <row r="142" spans="1:5" ht="13.5" customHeight="1">
      <c r="A142" s="26"/>
      <c r="B142" s="27"/>
      <c r="C142" s="6">
        <v>4710</v>
      </c>
      <c r="D142" t="s">
        <v>376</v>
      </c>
      <c r="E142" s="83">
        <v>300</v>
      </c>
    </row>
    <row r="143" spans="1:2" ht="13.5" customHeight="1">
      <c r="A143" s="26"/>
      <c r="B143" s="27"/>
    </row>
    <row r="144" spans="1:5" ht="13.5" customHeight="1">
      <c r="A144" s="21" t="s">
        <v>44</v>
      </c>
      <c r="B144" s="26"/>
      <c r="C144" s="13"/>
      <c r="D144" s="34" t="s">
        <v>63</v>
      </c>
      <c r="E144" s="87">
        <f>E145</f>
        <v>96300</v>
      </c>
    </row>
    <row r="145" spans="1:5" ht="13.5" customHeight="1">
      <c r="A145" s="26"/>
      <c r="B145" s="45" t="s">
        <v>230</v>
      </c>
      <c r="C145" s="46"/>
      <c r="D145" s="47" t="s">
        <v>462</v>
      </c>
      <c r="E145" s="87">
        <f>SUM(E146:E150)</f>
        <v>96300</v>
      </c>
    </row>
    <row r="146" spans="1:5" ht="13.5" customHeight="1">
      <c r="A146" s="26"/>
      <c r="B146" s="27"/>
      <c r="C146" s="6">
        <v>4010</v>
      </c>
      <c r="D146" t="s">
        <v>23</v>
      </c>
      <c r="E146" s="83">
        <v>13440</v>
      </c>
    </row>
    <row r="147" spans="1:5" ht="13.5" customHeight="1">
      <c r="A147" s="26"/>
      <c r="B147" s="27"/>
      <c r="C147" s="6">
        <v>4110</v>
      </c>
      <c r="D147" t="s">
        <v>25</v>
      </c>
      <c r="E147" s="83">
        <v>2310</v>
      </c>
    </row>
    <row r="148" spans="1:5" ht="13.5" customHeight="1">
      <c r="A148" s="26"/>
      <c r="B148" s="27"/>
      <c r="C148" s="6">
        <v>4120</v>
      </c>
      <c r="D148" t="s">
        <v>388</v>
      </c>
      <c r="E148" s="83">
        <v>330</v>
      </c>
    </row>
    <row r="149" spans="1:5" ht="13.5" customHeight="1">
      <c r="A149" s="26"/>
      <c r="B149" s="27"/>
      <c r="C149" s="6">
        <v>4300</v>
      </c>
      <c r="D149" t="s">
        <v>29</v>
      </c>
      <c r="E149" s="83">
        <v>80200</v>
      </c>
    </row>
    <row r="150" spans="1:5" ht="13.5" customHeight="1">
      <c r="A150" s="26"/>
      <c r="B150" s="27"/>
      <c r="C150" s="6">
        <v>4710</v>
      </c>
      <c r="D150" t="s">
        <v>376</v>
      </c>
      <c r="E150" s="83">
        <v>20</v>
      </c>
    </row>
    <row r="151" spans="1:2" ht="13.5" customHeight="1">
      <c r="A151" s="26"/>
      <c r="B151" s="27"/>
    </row>
    <row r="152" spans="1:2" ht="13.5" customHeight="1">
      <c r="A152" s="52"/>
      <c r="B152" s="17"/>
    </row>
    <row r="153" spans="1:2" ht="13.5" customHeight="1">
      <c r="A153" s="27"/>
      <c r="B153" s="27"/>
    </row>
    <row r="154" spans="1:2" ht="13.5" customHeight="1">
      <c r="A154" s="27"/>
      <c r="B154" s="27"/>
    </row>
    <row r="155" spans="1:2" ht="13.5" customHeight="1">
      <c r="A155" s="27"/>
      <c r="B155" s="27"/>
    </row>
    <row r="156" spans="1:5" ht="13.5" customHeight="1">
      <c r="A156" s="20"/>
      <c r="B156" s="27"/>
      <c r="D156" s="16" t="s">
        <v>15</v>
      </c>
      <c r="E156" s="92" t="s">
        <v>221</v>
      </c>
    </row>
    <row r="157" spans="1:5" ht="12.75">
      <c r="A157" s="20"/>
      <c r="B157" s="27"/>
      <c r="C157" s="3"/>
      <c r="D157" s="3" t="s">
        <v>142</v>
      </c>
      <c r="E157" s="65" t="s">
        <v>502</v>
      </c>
    </row>
    <row r="158" spans="1:5" ht="12.75">
      <c r="A158" s="20"/>
      <c r="B158" s="27"/>
      <c r="C158" s="3"/>
      <c r="D158" s="3"/>
      <c r="E158" s="65" t="s">
        <v>141</v>
      </c>
    </row>
    <row r="159" spans="1:5" s="48" customFormat="1" ht="12.75">
      <c r="A159" s="20"/>
      <c r="B159" s="27"/>
      <c r="C159" s="3"/>
      <c r="D159" s="3"/>
      <c r="E159" s="66" t="s">
        <v>503</v>
      </c>
    </row>
    <row r="160" spans="1:5" ht="12.75">
      <c r="A160" s="24" t="s">
        <v>16</v>
      </c>
      <c r="B160" s="25" t="s">
        <v>17</v>
      </c>
      <c r="C160" s="1"/>
      <c r="D160" s="1" t="s">
        <v>18</v>
      </c>
      <c r="E160" s="84" t="s">
        <v>467</v>
      </c>
    </row>
    <row r="161" spans="1:5" ht="12.75">
      <c r="A161" s="26" t="s">
        <v>132</v>
      </c>
      <c r="B161" s="26"/>
      <c r="C161" s="13"/>
      <c r="D161" s="22" t="s">
        <v>7</v>
      </c>
      <c r="E161" s="93">
        <f>E168+E190+E181+E162+E165+E176+E179+E186</f>
        <v>7778652</v>
      </c>
    </row>
    <row r="162" spans="1:5" s="62" customFormat="1" ht="12.75">
      <c r="A162" s="100"/>
      <c r="B162" s="45" t="s">
        <v>354</v>
      </c>
      <c r="C162" s="46"/>
      <c r="D162" s="56" t="s">
        <v>2</v>
      </c>
      <c r="E162" s="89">
        <f>SUM(E163:E163)</f>
        <v>116208</v>
      </c>
    </row>
    <row r="163" spans="1:5" ht="12.75">
      <c r="A163" s="26"/>
      <c r="B163" s="26"/>
      <c r="C163" s="53">
        <v>2540</v>
      </c>
      <c r="D163" s="55" t="s">
        <v>237</v>
      </c>
      <c r="E163" s="94">
        <v>116208</v>
      </c>
    </row>
    <row r="164" spans="1:5" ht="12.75">
      <c r="A164" s="26"/>
      <c r="B164" s="26"/>
      <c r="C164" s="53"/>
      <c r="D164" s="55" t="s">
        <v>238</v>
      </c>
      <c r="E164" s="93"/>
    </row>
    <row r="165" spans="1:5" ht="12.75">
      <c r="A165" s="26"/>
      <c r="B165" s="45" t="s">
        <v>384</v>
      </c>
      <c r="C165" s="46"/>
      <c r="D165" s="56" t="s">
        <v>385</v>
      </c>
      <c r="E165" s="89">
        <f>E166</f>
        <v>30748</v>
      </c>
    </row>
    <row r="166" spans="1:5" ht="12.75">
      <c r="A166" s="26"/>
      <c r="B166" s="26"/>
      <c r="C166" s="8">
        <v>4330</v>
      </c>
      <c r="D166" s="2" t="s">
        <v>190</v>
      </c>
      <c r="E166" s="94">
        <v>30748</v>
      </c>
    </row>
    <row r="167" spans="1:5" ht="12.75">
      <c r="A167" s="26"/>
      <c r="B167" s="26"/>
      <c r="D167" t="s">
        <v>191</v>
      </c>
      <c r="E167" s="93"/>
    </row>
    <row r="168" spans="1:5" ht="12.75">
      <c r="A168" s="52"/>
      <c r="B168" s="45" t="s">
        <v>271</v>
      </c>
      <c r="C168" s="46"/>
      <c r="D168" s="56" t="s">
        <v>268</v>
      </c>
      <c r="E168" s="89">
        <f>SUM(E169:E174)</f>
        <v>5630787</v>
      </c>
    </row>
    <row r="169" spans="1:5" ht="12.75">
      <c r="A169" s="52"/>
      <c r="B169" s="52"/>
      <c r="C169" s="53">
        <v>2310</v>
      </c>
      <c r="D169" s="15" t="s">
        <v>369</v>
      </c>
      <c r="E169" s="91">
        <v>8319</v>
      </c>
    </row>
    <row r="170" spans="1:5" ht="12.75">
      <c r="A170" s="52"/>
      <c r="B170" s="52"/>
      <c r="C170" s="53"/>
      <c r="D170" s="15" t="s">
        <v>285</v>
      </c>
      <c r="E170" s="91"/>
    </row>
    <row r="171" spans="1:5" ht="12.75">
      <c r="A171" s="52"/>
      <c r="B171" s="52"/>
      <c r="C171" s="53"/>
      <c r="D171" s="15" t="s">
        <v>286</v>
      </c>
      <c r="E171" s="91"/>
    </row>
    <row r="172" spans="1:5" ht="12.75">
      <c r="A172" s="26"/>
      <c r="B172" s="26"/>
      <c r="C172" s="53">
        <v>2540</v>
      </c>
      <c r="D172" s="55" t="s">
        <v>237</v>
      </c>
      <c r="E172" s="91">
        <v>5575200</v>
      </c>
    </row>
    <row r="173" spans="1:5" ht="12.75">
      <c r="A173" s="26"/>
      <c r="B173" s="26"/>
      <c r="C173" s="53"/>
      <c r="D173" s="55" t="s">
        <v>238</v>
      </c>
      <c r="E173" s="93"/>
    </row>
    <row r="174" spans="1:5" ht="12.75">
      <c r="A174" s="26"/>
      <c r="B174" s="26"/>
      <c r="C174" s="8">
        <v>4330</v>
      </c>
      <c r="D174" s="2" t="s">
        <v>190</v>
      </c>
      <c r="E174" s="94">
        <v>47268</v>
      </c>
    </row>
    <row r="175" spans="1:5" s="2" customFormat="1" ht="12.75">
      <c r="A175" s="26"/>
      <c r="B175" s="26"/>
      <c r="C175" s="6"/>
      <c r="D175" t="s">
        <v>191</v>
      </c>
      <c r="E175" s="93"/>
    </row>
    <row r="176" spans="1:5" s="2" customFormat="1" ht="12.75">
      <c r="A176" s="26"/>
      <c r="B176" s="45" t="s">
        <v>271</v>
      </c>
      <c r="C176" s="46"/>
      <c r="D176" s="56" t="s">
        <v>447</v>
      </c>
      <c r="E176" s="93">
        <f>E177</f>
        <v>20000</v>
      </c>
    </row>
    <row r="177" spans="1:5" s="2" customFormat="1" ht="12.75">
      <c r="A177" s="26"/>
      <c r="B177" s="26"/>
      <c r="C177" s="6">
        <v>2580</v>
      </c>
      <c r="D177" t="s">
        <v>448</v>
      </c>
      <c r="E177" s="94">
        <v>20000</v>
      </c>
    </row>
    <row r="178" spans="1:5" s="2" customFormat="1" ht="12.75">
      <c r="A178" s="26"/>
      <c r="B178" s="26"/>
      <c r="C178" s="6"/>
      <c r="D178" t="s">
        <v>449</v>
      </c>
      <c r="E178" s="93"/>
    </row>
    <row r="179" spans="1:5" s="2" customFormat="1" ht="12.75">
      <c r="A179" s="26"/>
      <c r="B179" s="26" t="s">
        <v>450</v>
      </c>
      <c r="C179" s="6"/>
      <c r="D179" s="111" t="s">
        <v>451</v>
      </c>
      <c r="E179" s="93">
        <f>E180</f>
        <v>47000</v>
      </c>
    </row>
    <row r="180" spans="1:5" s="2" customFormat="1" ht="12.75">
      <c r="A180" s="26"/>
      <c r="B180" s="26"/>
      <c r="C180" s="8">
        <v>4330</v>
      </c>
      <c r="D180" s="2" t="s">
        <v>190</v>
      </c>
      <c r="E180" s="94">
        <v>47000</v>
      </c>
    </row>
    <row r="181" spans="1:5" ht="12.75">
      <c r="A181" s="52"/>
      <c r="B181" s="45" t="s">
        <v>319</v>
      </c>
      <c r="C181" s="46"/>
      <c r="D181" s="56" t="s">
        <v>320</v>
      </c>
      <c r="E181" s="89">
        <f>E185</f>
        <v>1850000</v>
      </c>
    </row>
    <row r="182" spans="1:5" ht="12.75">
      <c r="A182" s="52"/>
      <c r="B182" s="52"/>
      <c r="C182" s="53"/>
      <c r="D182" s="15" t="s">
        <v>321</v>
      </c>
      <c r="E182" s="91"/>
    </row>
    <row r="183" spans="1:5" ht="12.75">
      <c r="A183" s="52"/>
      <c r="B183" s="52"/>
      <c r="C183" s="53"/>
      <c r="D183" s="15" t="s">
        <v>322</v>
      </c>
      <c r="E183" s="91"/>
    </row>
    <row r="184" spans="1:5" ht="12.75">
      <c r="A184" s="52"/>
      <c r="B184" s="52"/>
      <c r="C184" s="53"/>
      <c r="D184" s="15" t="s">
        <v>323</v>
      </c>
      <c r="E184" s="91"/>
    </row>
    <row r="185" spans="1:5" ht="12.75">
      <c r="A185" s="52"/>
      <c r="B185" s="52"/>
      <c r="C185" s="53">
        <v>2540</v>
      </c>
      <c r="D185" s="55" t="s">
        <v>237</v>
      </c>
      <c r="E185" s="91">
        <v>1850000</v>
      </c>
    </row>
    <row r="186" spans="1:5" ht="12.75">
      <c r="A186" s="52"/>
      <c r="B186" s="45" t="s">
        <v>452</v>
      </c>
      <c r="C186" s="53"/>
      <c r="D186" s="56" t="s">
        <v>453</v>
      </c>
      <c r="E186" s="89">
        <f>E189</f>
        <v>68109</v>
      </c>
    </row>
    <row r="187" spans="1:5" ht="12.75">
      <c r="A187" s="52"/>
      <c r="B187" s="52"/>
      <c r="C187" s="53"/>
      <c r="D187" s="56" t="s">
        <v>454</v>
      </c>
      <c r="E187" s="91"/>
    </row>
    <row r="188" spans="1:5" ht="12.75">
      <c r="A188" s="52"/>
      <c r="B188" s="52"/>
      <c r="C188" s="53"/>
      <c r="D188" s="56" t="s">
        <v>455</v>
      </c>
      <c r="E188" s="91"/>
    </row>
    <row r="189" spans="1:5" ht="12.75">
      <c r="A189" s="52"/>
      <c r="B189" s="52"/>
      <c r="C189" s="53">
        <v>2540</v>
      </c>
      <c r="D189" s="55" t="s">
        <v>237</v>
      </c>
      <c r="E189" s="91">
        <v>68109</v>
      </c>
    </row>
    <row r="190" spans="1:5" ht="12.75">
      <c r="A190" s="27"/>
      <c r="B190" s="45" t="s">
        <v>173</v>
      </c>
      <c r="C190" s="46"/>
      <c r="D190" s="56" t="s">
        <v>1</v>
      </c>
      <c r="E190" s="89">
        <f>SUM(E191:E202)</f>
        <v>15800</v>
      </c>
    </row>
    <row r="191" spans="1:5" ht="12.75">
      <c r="A191" s="27"/>
      <c r="B191" s="27"/>
      <c r="C191" s="6">
        <v>2360</v>
      </c>
      <c r="D191" t="s">
        <v>275</v>
      </c>
      <c r="E191" s="90">
        <v>5000</v>
      </c>
    </row>
    <row r="192" spans="1:5" ht="12.75">
      <c r="A192" s="27"/>
      <c r="B192" s="27"/>
      <c r="D192" t="s">
        <v>276</v>
      </c>
      <c r="E192" s="90"/>
    </row>
    <row r="193" spans="1:5" ht="12.75">
      <c r="A193" s="27"/>
      <c r="B193" s="27"/>
      <c r="D193" t="s">
        <v>277</v>
      </c>
      <c r="E193" s="90"/>
    </row>
    <row r="194" spans="1:5" ht="12.75">
      <c r="A194" s="27"/>
      <c r="B194" s="27"/>
      <c r="D194" t="s">
        <v>278</v>
      </c>
      <c r="E194" s="90"/>
    </row>
    <row r="195" spans="1:5" ht="12.75">
      <c r="A195" s="27"/>
      <c r="B195" s="27"/>
      <c r="D195" t="s">
        <v>279</v>
      </c>
      <c r="E195" s="90"/>
    </row>
    <row r="196" spans="1:5" ht="12.75">
      <c r="A196" s="27"/>
      <c r="B196" s="27"/>
      <c r="C196" s="6">
        <v>4110</v>
      </c>
      <c r="D196" t="s">
        <v>25</v>
      </c>
      <c r="E196" s="90">
        <v>300</v>
      </c>
    </row>
    <row r="197" spans="1:5" ht="12.75">
      <c r="A197" s="27"/>
      <c r="B197" s="27"/>
      <c r="C197" s="6">
        <v>4170</v>
      </c>
      <c r="D197" t="s">
        <v>193</v>
      </c>
      <c r="E197" s="90">
        <v>4000</v>
      </c>
    </row>
    <row r="198" spans="1:5" ht="12.75">
      <c r="A198" s="27"/>
      <c r="B198" s="27"/>
      <c r="C198" s="6">
        <v>4190</v>
      </c>
      <c r="D198" t="s">
        <v>330</v>
      </c>
      <c r="E198" s="90">
        <v>2000</v>
      </c>
    </row>
    <row r="199" spans="1:5" ht="12.75">
      <c r="A199" s="27"/>
      <c r="B199" s="27"/>
      <c r="C199" s="6">
        <v>4210</v>
      </c>
      <c r="D199" s="2" t="s">
        <v>26</v>
      </c>
      <c r="E199" s="90">
        <v>2500</v>
      </c>
    </row>
    <row r="200" spans="1:5" ht="12.75">
      <c r="A200" s="27"/>
      <c r="B200" s="27"/>
      <c r="C200" s="6">
        <v>4220</v>
      </c>
      <c r="D200" t="s">
        <v>34</v>
      </c>
      <c r="E200" s="90">
        <v>1000</v>
      </c>
    </row>
    <row r="201" spans="1:5" ht="13.5" customHeight="1">
      <c r="A201" s="27"/>
      <c r="B201" s="27"/>
      <c r="C201" s="3">
        <v>4300</v>
      </c>
      <c r="D201" s="14" t="s">
        <v>29</v>
      </c>
      <c r="E201" s="90">
        <v>500</v>
      </c>
    </row>
    <row r="202" spans="1:5" ht="12.75">
      <c r="A202" s="27"/>
      <c r="B202" s="27"/>
      <c r="C202" s="3">
        <v>4610</v>
      </c>
      <c r="D202" s="15" t="s">
        <v>229</v>
      </c>
      <c r="E202" s="90">
        <v>500</v>
      </c>
    </row>
    <row r="203" spans="1:5" ht="12.75">
      <c r="A203" s="26" t="s">
        <v>117</v>
      </c>
      <c r="B203" s="26"/>
      <c r="C203" s="7"/>
      <c r="D203" s="5" t="s">
        <v>12</v>
      </c>
      <c r="E203" s="85">
        <f>E212+E224+E204</f>
        <v>487013.14</v>
      </c>
    </row>
    <row r="204" spans="1:5" ht="12.75">
      <c r="A204" s="35"/>
      <c r="B204" s="45" t="s">
        <v>204</v>
      </c>
      <c r="C204" s="49"/>
      <c r="D204" s="48" t="s">
        <v>205</v>
      </c>
      <c r="E204" s="87">
        <f>SUM(E205:E211)</f>
        <v>23000</v>
      </c>
    </row>
    <row r="205" spans="1:5" ht="12.75">
      <c r="A205" s="35"/>
      <c r="B205" s="35"/>
      <c r="C205" s="6">
        <v>2360</v>
      </c>
      <c r="D205" t="s">
        <v>275</v>
      </c>
      <c r="E205" s="86">
        <v>15000</v>
      </c>
    </row>
    <row r="206" spans="1:5" ht="12.75">
      <c r="A206" s="35"/>
      <c r="B206" s="35"/>
      <c r="D206" t="s">
        <v>276</v>
      </c>
      <c r="E206" s="86"/>
    </row>
    <row r="207" spans="1:5" ht="12.75">
      <c r="A207" s="35"/>
      <c r="B207" s="35"/>
      <c r="D207" t="s">
        <v>277</v>
      </c>
      <c r="E207" s="86"/>
    </row>
    <row r="208" spans="1:5" ht="12.75">
      <c r="A208" s="35"/>
      <c r="B208" s="35"/>
      <c r="D208" t="s">
        <v>278</v>
      </c>
      <c r="E208" s="86"/>
    </row>
    <row r="209" spans="1:5" ht="12.75">
      <c r="A209" s="35"/>
      <c r="B209" s="35"/>
      <c r="D209" t="s">
        <v>279</v>
      </c>
      <c r="E209" s="86"/>
    </row>
    <row r="210" spans="1:5" ht="12.75">
      <c r="A210" s="35"/>
      <c r="B210" s="35"/>
      <c r="C210" s="6">
        <v>4210</v>
      </c>
      <c r="D210" s="2" t="s">
        <v>26</v>
      </c>
      <c r="E210" s="86">
        <v>6000</v>
      </c>
    </row>
    <row r="211" spans="1:5" ht="12.75">
      <c r="A211" s="35"/>
      <c r="B211" s="35"/>
      <c r="C211" s="3">
        <v>4300</v>
      </c>
      <c r="D211" s="14" t="s">
        <v>29</v>
      </c>
      <c r="E211" s="86">
        <v>2000</v>
      </c>
    </row>
    <row r="212" spans="1:5" ht="12.75">
      <c r="A212" s="27"/>
      <c r="B212" s="45" t="s">
        <v>109</v>
      </c>
      <c r="C212" s="49"/>
      <c r="D212" s="48" t="s">
        <v>13</v>
      </c>
      <c r="E212" s="87">
        <f>SUM(E213:E223)</f>
        <v>438813.14</v>
      </c>
    </row>
    <row r="213" spans="1:5" ht="12.75">
      <c r="A213" s="27"/>
      <c r="B213" s="27"/>
      <c r="C213" s="6">
        <v>2360</v>
      </c>
      <c r="D213" t="s">
        <v>275</v>
      </c>
      <c r="E213" s="83">
        <v>200000</v>
      </c>
    </row>
    <row r="214" spans="1:4" ht="12.75">
      <c r="A214" s="27"/>
      <c r="B214" s="27"/>
      <c r="D214" t="s">
        <v>276</v>
      </c>
    </row>
    <row r="215" spans="1:4" ht="12.75">
      <c r="A215" s="27"/>
      <c r="B215" s="27"/>
      <c r="D215" t="s">
        <v>277</v>
      </c>
    </row>
    <row r="216" spans="1:4" ht="12.75">
      <c r="A216" s="27"/>
      <c r="B216" s="27"/>
      <c r="D216" t="s">
        <v>278</v>
      </c>
    </row>
    <row r="217" spans="1:4" ht="12.75">
      <c r="A217" s="27"/>
      <c r="B217" s="27"/>
      <c r="D217" t="s">
        <v>279</v>
      </c>
    </row>
    <row r="218" spans="1:5" ht="12.75">
      <c r="A218" s="27"/>
      <c r="B218" s="27"/>
      <c r="C218" s="6">
        <v>4170</v>
      </c>
      <c r="D218" t="s">
        <v>193</v>
      </c>
      <c r="E218" s="83">
        <v>50000</v>
      </c>
    </row>
    <row r="219" spans="1:5" ht="12.75">
      <c r="A219" s="27"/>
      <c r="B219" s="27"/>
      <c r="C219" s="6">
        <v>4190</v>
      </c>
      <c r="D219" t="s">
        <v>330</v>
      </c>
      <c r="E219" s="83">
        <v>16000</v>
      </c>
    </row>
    <row r="220" spans="1:5" ht="12.75">
      <c r="A220" s="27"/>
      <c r="B220" s="27"/>
      <c r="C220" s="6">
        <v>4210</v>
      </c>
      <c r="D220" s="2" t="s">
        <v>26</v>
      </c>
      <c r="E220" s="83">
        <v>18000</v>
      </c>
    </row>
    <row r="221" spans="1:5" ht="12.75">
      <c r="A221" s="27"/>
      <c r="B221" s="27"/>
      <c r="C221" s="6">
        <v>4220</v>
      </c>
      <c r="D221" t="s">
        <v>34</v>
      </c>
      <c r="E221" s="83">
        <v>18000</v>
      </c>
    </row>
    <row r="222" spans="1:5" ht="12.75">
      <c r="A222" s="27"/>
      <c r="B222" s="27"/>
      <c r="C222" s="3">
        <v>4300</v>
      </c>
      <c r="D222" s="14" t="s">
        <v>29</v>
      </c>
      <c r="E222" s="83">
        <v>130813.14</v>
      </c>
    </row>
    <row r="223" spans="1:5" ht="12.75">
      <c r="A223" s="27"/>
      <c r="B223" s="27"/>
      <c r="C223" s="3">
        <v>4610</v>
      </c>
      <c r="D223" s="15" t="s">
        <v>229</v>
      </c>
      <c r="E223" s="83">
        <v>6000</v>
      </c>
    </row>
    <row r="224" spans="1:5" ht="12.75">
      <c r="A224" s="27"/>
      <c r="B224" s="45" t="s">
        <v>144</v>
      </c>
      <c r="C224" s="49"/>
      <c r="D224" s="48" t="s">
        <v>1</v>
      </c>
      <c r="E224" s="87">
        <f>SUM(E225:E236)</f>
        <v>25200</v>
      </c>
    </row>
    <row r="225" spans="1:5" ht="12.75">
      <c r="A225" s="27"/>
      <c r="B225" s="27"/>
      <c r="C225" s="6">
        <v>2360</v>
      </c>
      <c r="D225" t="s">
        <v>275</v>
      </c>
      <c r="E225" s="83">
        <v>10000</v>
      </c>
    </row>
    <row r="226" spans="1:4" ht="12.75">
      <c r="A226" s="27"/>
      <c r="B226" s="27"/>
      <c r="D226" t="s">
        <v>276</v>
      </c>
    </row>
    <row r="227" spans="1:4" ht="12.75">
      <c r="A227" s="27"/>
      <c r="B227" s="27"/>
      <c r="D227" t="s">
        <v>277</v>
      </c>
    </row>
    <row r="228" spans="1:4" ht="12.75">
      <c r="A228" s="27"/>
      <c r="B228" s="27"/>
      <c r="D228" t="s">
        <v>278</v>
      </c>
    </row>
    <row r="229" spans="1:4" ht="12.75">
      <c r="A229" s="27"/>
      <c r="B229" s="27"/>
      <c r="D229" t="s">
        <v>279</v>
      </c>
    </row>
    <row r="230" spans="1:5" ht="12.75">
      <c r="A230" s="27"/>
      <c r="B230" s="27"/>
      <c r="C230" s="6">
        <v>2710</v>
      </c>
      <c r="D230" t="s">
        <v>435</v>
      </c>
      <c r="E230" s="83">
        <v>6000</v>
      </c>
    </row>
    <row r="231" spans="1:4" ht="12.75">
      <c r="A231" s="27"/>
      <c r="B231" s="27"/>
      <c r="D231" t="s">
        <v>476</v>
      </c>
    </row>
    <row r="232" spans="1:4" ht="12.75">
      <c r="A232" s="27"/>
      <c r="B232" s="27"/>
      <c r="D232" t="s">
        <v>477</v>
      </c>
    </row>
    <row r="233" spans="1:5" ht="12.75">
      <c r="A233" s="27"/>
      <c r="B233" s="27"/>
      <c r="C233" s="6">
        <v>4210</v>
      </c>
      <c r="D233" s="2" t="s">
        <v>26</v>
      </c>
      <c r="E233" s="83">
        <v>2000</v>
      </c>
    </row>
    <row r="234" spans="1:5" ht="12.75">
      <c r="A234" s="27"/>
      <c r="B234" s="27"/>
      <c r="C234" s="6">
        <v>4220</v>
      </c>
      <c r="D234" t="s">
        <v>34</v>
      </c>
      <c r="E234" s="83">
        <v>2000</v>
      </c>
    </row>
    <row r="235" spans="1:5" ht="12.75">
      <c r="A235" s="27"/>
      <c r="B235" s="27"/>
      <c r="C235" s="3">
        <v>4300</v>
      </c>
      <c r="D235" s="14" t="s">
        <v>29</v>
      </c>
      <c r="E235" s="83">
        <v>5000</v>
      </c>
    </row>
    <row r="236" spans="1:5" ht="12.75">
      <c r="A236" s="27"/>
      <c r="B236" s="27"/>
      <c r="C236" s="3">
        <v>4430</v>
      </c>
      <c r="D236" s="40" t="s">
        <v>177</v>
      </c>
      <c r="E236" s="83">
        <v>200</v>
      </c>
    </row>
    <row r="237" spans="1:5" ht="12.75">
      <c r="A237" s="26" t="s">
        <v>172</v>
      </c>
      <c r="B237" s="26"/>
      <c r="C237" s="13"/>
      <c r="D237" s="34" t="s">
        <v>168</v>
      </c>
      <c r="E237" s="85">
        <f>E244+E238</f>
        <v>46000</v>
      </c>
    </row>
    <row r="238" spans="1:5" s="62" customFormat="1" ht="12.75">
      <c r="A238" s="100"/>
      <c r="B238" s="45" t="s">
        <v>327</v>
      </c>
      <c r="C238" s="46"/>
      <c r="D238" s="58" t="s">
        <v>328</v>
      </c>
      <c r="E238" s="87">
        <f>E239</f>
        <v>2000</v>
      </c>
    </row>
    <row r="239" spans="1:5" s="62" customFormat="1" ht="12.75">
      <c r="A239" s="100"/>
      <c r="B239" s="100"/>
      <c r="C239" s="6">
        <v>2360</v>
      </c>
      <c r="D239" t="s">
        <v>275</v>
      </c>
      <c r="E239" s="95">
        <v>2000</v>
      </c>
    </row>
    <row r="240" spans="1:5" s="62" customFormat="1" ht="12.75">
      <c r="A240" s="100"/>
      <c r="B240" s="100"/>
      <c r="C240" s="6"/>
      <c r="D240" t="s">
        <v>276</v>
      </c>
      <c r="E240" s="95"/>
    </row>
    <row r="241" spans="1:5" ht="12.75">
      <c r="A241" s="26"/>
      <c r="B241" s="26"/>
      <c r="D241" t="s">
        <v>277</v>
      </c>
      <c r="E241" s="85"/>
    </row>
    <row r="242" spans="1:5" ht="12.75">
      <c r="A242" s="26"/>
      <c r="B242" s="26"/>
      <c r="D242" t="s">
        <v>278</v>
      </c>
      <c r="E242" s="85"/>
    </row>
    <row r="243" spans="1:5" ht="12.75">
      <c r="A243" s="26"/>
      <c r="B243" s="26"/>
      <c r="D243" t="s">
        <v>279</v>
      </c>
      <c r="E243" s="85"/>
    </row>
    <row r="244" spans="1:5" ht="12.75">
      <c r="A244" s="27"/>
      <c r="B244" s="45" t="s">
        <v>206</v>
      </c>
      <c r="C244" s="46"/>
      <c r="D244" s="47" t="s">
        <v>1</v>
      </c>
      <c r="E244" s="87">
        <f>SUM(E245:E254)</f>
        <v>44000</v>
      </c>
    </row>
    <row r="245" spans="1:5" ht="12.75">
      <c r="A245" s="27"/>
      <c r="B245" s="27"/>
      <c r="C245" s="6">
        <v>2360</v>
      </c>
      <c r="D245" t="s">
        <v>275</v>
      </c>
      <c r="E245" s="83">
        <v>30000</v>
      </c>
    </row>
    <row r="246" spans="1:4" ht="12.75">
      <c r="A246" s="27"/>
      <c r="B246" s="27"/>
      <c r="D246" t="s">
        <v>276</v>
      </c>
    </row>
    <row r="247" spans="1:4" ht="12.75">
      <c r="A247" s="27"/>
      <c r="B247" s="27"/>
      <c r="D247" t="s">
        <v>277</v>
      </c>
    </row>
    <row r="248" spans="1:4" ht="12.75">
      <c r="A248" s="27"/>
      <c r="B248" s="27"/>
      <c r="D248" t="s">
        <v>278</v>
      </c>
    </row>
    <row r="249" spans="1:4" ht="12.75">
      <c r="A249" s="27"/>
      <c r="B249" s="27"/>
      <c r="D249" t="s">
        <v>279</v>
      </c>
    </row>
    <row r="250" spans="1:5" ht="12.75">
      <c r="A250" s="27"/>
      <c r="B250" s="27"/>
      <c r="C250" s="6">
        <v>4170</v>
      </c>
      <c r="D250" t="s">
        <v>193</v>
      </c>
      <c r="E250" s="83">
        <v>1000</v>
      </c>
    </row>
    <row r="251" spans="1:5" ht="12.75">
      <c r="A251" s="27"/>
      <c r="B251" s="27"/>
      <c r="C251" s="6">
        <v>4190</v>
      </c>
      <c r="D251" t="s">
        <v>330</v>
      </c>
      <c r="E251" s="83">
        <v>2000</v>
      </c>
    </row>
    <row r="252" spans="1:5" ht="12.75">
      <c r="A252" s="27"/>
      <c r="B252" s="27"/>
      <c r="C252" s="6">
        <v>4210</v>
      </c>
      <c r="D252" s="2" t="s">
        <v>26</v>
      </c>
      <c r="E252" s="83">
        <v>3000</v>
      </c>
    </row>
    <row r="253" spans="1:5" ht="12.75">
      <c r="A253" s="27"/>
      <c r="B253" s="27"/>
      <c r="C253" s="6">
        <v>4220</v>
      </c>
      <c r="D253" s="2" t="s">
        <v>34</v>
      </c>
      <c r="E253" s="83">
        <v>1000</v>
      </c>
    </row>
    <row r="254" spans="1:5" ht="12.75">
      <c r="A254" s="27"/>
      <c r="B254" s="27"/>
      <c r="C254" s="3">
        <v>4300</v>
      </c>
      <c r="D254" s="14" t="s">
        <v>29</v>
      </c>
      <c r="E254" s="83">
        <v>7000</v>
      </c>
    </row>
    <row r="255" spans="1:5" ht="12.75">
      <c r="A255" s="45" t="s">
        <v>336</v>
      </c>
      <c r="B255" s="45"/>
      <c r="C255" s="49"/>
      <c r="D255" s="48" t="s">
        <v>337</v>
      </c>
      <c r="E255" s="87">
        <f>E262+E256+E258</f>
        <v>271765</v>
      </c>
    </row>
    <row r="256" spans="1:5" ht="12.75">
      <c r="A256" s="45"/>
      <c r="B256" s="45" t="s">
        <v>341</v>
      </c>
      <c r="C256" s="49"/>
      <c r="D256" s="48" t="s">
        <v>342</v>
      </c>
      <c r="E256" s="87">
        <f>E257</f>
        <v>500</v>
      </c>
    </row>
    <row r="257" spans="1:5" ht="12.75">
      <c r="A257" s="45"/>
      <c r="B257" s="45"/>
      <c r="C257" s="3">
        <v>4300</v>
      </c>
      <c r="D257" s="14" t="s">
        <v>29</v>
      </c>
      <c r="E257" s="95">
        <v>500</v>
      </c>
    </row>
    <row r="258" spans="1:5" ht="12.75">
      <c r="A258" s="45"/>
      <c r="B258" s="45" t="s">
        <v>341</v>
      </c>
      <c r="C258" s="49"/>
      <c r="D258" s="48" t="s">
        <v>493</v>
      </c>
      <c r="E258" s="87">
        <f>SUM(E259:E261)</f>
        <v>1265</v>
      </c>
    </row>
    <row r="259" spans="1:5" ht="12.75">
      <c r="A259" s="45"/>
      <c r="B259" s="45"/>
      <c r="C259" s="6">
        <v>4010</v>
      </c>
      <c r="D259" t="s">
        <v>23</v>
      </c>
      <c r="E259" s="95">
        <v>1055</v>
      </c>
    </row>
    <row r="260" spans="1:5" ht="12.75">
      <c r="A260" s="45"/>
      <c r="B260" s="45"/>
      <c r="C260" s="6">
        <v>4110</v>
      </c>
      <c r="D260" t="s">
        <v>25</v>
      </c>
      <c r="E260" s="95">
        <v>183</v>
      </c>
    </row>
    <row r="261" spans="1:5" ht="12.75">
      <c r="A261" s="45"/>
      <c r="B261" s="45"/>
      <c r="C261" s="6">
        <v>4120</v>
      </c>
      <c r="D261" t="s">
        <v>388</v>
      </c>
      <c r="E261" s="95">
        <v>27</v>
      </c>
    </row>
    <row r="262" spans="1:5" ht="12.75">
      <c r="A262" s="27"/>
      <c r="B262" s="45" t="s">
        <v>386</v>
      </c>
      <c r="C262" s="49"/>
      <c r="D262" s="48" t="s">
        <v>387</v>
      </c>
      <c r="E262" s="87">
        <f>SUM(E263:E266)</f>
        <v>270000</v>
      </c>
    </row>
    <row r="263" spans="1:5" ht="12.75">
      <c r="A263" s="27"/>
      <c r="B263" s="27"/>
      <c r="C263" s="6">
        <v>2830</v>
      </c>
      <c r="D263" t="s">
        <v>131</v>
      </c>
      <c r="E263" s="83">
        <v>270000</v>
      </c>
    </row>
    <row r="264" spans="1:4" ht="12.75">
      <c r="A264" s="27"/>
      <c r="B264" s="27"/>
      <c r="D264" t="s">
        <v>140</v>
      </c>
    </row>
    <row r="265" spans="1:4" ht="12.75">
      <c r="A265" s="27"/>
      <c r="B265" s="27"/>
      <c r="D265" t="s">
        <v>223</v>
      </c>
    </row>
    <row r="266" spans="1:4" ht="12.75">
      <c r="A266" s="27"/>
      <c r="B266" s="27"/>
      <c r="D266" t="s">
        <v>222</v>
      </c>
    </row>
    <row r="267" spans="1:5" ht="12.75">
      <c r="A267" s="7">
        <v>854</v>
      </c>
      <c r="B267" s="7"/>
      <c r="C267" s="7"/>
      <c r="D267" s="5" t="s">
        <v>33</v>
      </c>
      <c r="E267" s="85">
        <f>E268+E270</f>
        <v>295000</v>
      </c>
    </row>
    <row r="268" spans="1:5" ht="12.75">
      <c r="A268" s="7"/>
      <c r="B268" s="45" t="s">
        <v>338</v>
      </c>
      <c r="C268" s="46"/>
      <c r="D268" s="47" t="s">
        <v>475</v>
      </c>
      <c r="E268" s="87">
        <f>E269</f>
        <v>200000</v>
      </c>
    </row>
    <row r="269" spans="1:5" ht="12.75">
      <c r="A269" s="7"/>
      <c r="B269" s="27"/>
      <c r="C269" s="53">
        <v>2540</v>
      </c>
      <c r="D269" s="55" t="s">
        <v>237</v>
      </c>
      <c r="E269" s="83">
        <v>200000</v>
      </c>
    </row>
    <row r="270" spans="1:5" ht="12.75">
      <c r="A270" s="7"/>
      <c r="B270" s="45" t="s">
        <v>392</v>
      </c>
      <c r="C270" s="46"/>
      <c r="D270" s="56" t="s">
        <v>393</v>
      </c>
      <c r="E270" s="87">
        <f>E272</f>
        <v>95000</v>
      </c>
    </row>
    <row r="271" spans="1:4" ht="12.75">
      <c r="A271" s="7"/>
      <c r="B271" s="27"/>
      <c r="C271" s="53"/>
      <c r="D271" s="56" t="s">
        <v>394</v>
      </c>
    </row>
    <row r="272" spans="1:5" ht="12.75">
      <c r="A272" s="7"/>
      <c r="B272" s="27"/>
      <c r="C272" s="6">
        <v>3240</v>
      </c>
      <c r="D272" t="s">
        <v>192</v>
      </c>
      <c r="E272" s="83">
        <v>95000</v>
      </c>
    </row>
    <row r="273" spans="1:5" ht="12.75">
      <c r="A273" s="21" t="s">
        <v>45</v>
      </c>
      <c r="B273" s="26"/>
      <c r="C273" s="13"/>
      <c r="D273" s="34" t="s">
        <v>38</v>
      </c>
      <c r="E273" s="85">
        <f>E274+E290+E293+E296</f>
        <v>3378400</v>
      </c>
    </row>
    <row r="274" spans="1:5" ht="12.75">
      <c r="A274" s="20"/>
      <c r="B274" s="45" t="s">
        <v>195</v>
      </c>
      <c r="C274" s="46"/>
      <c r="D274" s="58" t="s">
        <v>196</v>
      </c>
      <c r="E274" s="87">
        <f>SUM(E275:E289)</f>
        <v>193400</v>
      </c>
    </row>
    <row r="275" spans="1:5" ht="12.75">
      <c r="A275" s="20"/>
      <c r="B275" s="27"/>
      <c r="C275" s="6">
        <v>2360</v>
      </c>
      <c r="D275" t="s">
        <v>275</v>
      </c>
      <c r="E275" s="83">
        <v>30000</v>
      </c>
    </row>
    <row r="276" spans="1:4" ht="12.75">
      <c r="A276" s="20"/>
      <c r="B276" s="27"/>
      <c r="D276" t="s">
        <v>276</v>
      </c>
    </row>
    <row r="277" spans="1:4" ht="12.75">
      <c r="A277" s="20"/>
      <c r="B277" s="27"/>
      <c r="D277" t="s">
        <v>277</v>
      </c>
    </row>
    <row r="278" spans="1:4" ht="12.75">
      <c r="A278" s="20"/>
      <c r="B278" s="27"/>
      <c r="D278" t="s">
        <v>278</v>
      </c>
    </row>
    <row r="279" spans="1:4" ht="12.75">
      <c r="A279" s="20"/>
      <c r="B279" s="27"/>
      <c r="D279" t="s">
        <v>279</v>
      </c>
    </row>
    <row r="280" spans="1:5" ht="12.75">
      <c r="A280" s="20"/>
      <c r="B280" s="27"/>
      <c r="C280" s="6">
        <v>3040</v>
      </c>
      <c r="D280" s="2" t="s">
        <v>234</v>
      </c>
      <c r="E280" s="83">
        <v>2500</v>
      </c>
    </row>
    <row r="281" spans="1:4" ht="12.75">
      <c r="A281" s="20"/>
      <c r="B281" s="27"/>
      <c r="D281" s="2" t="s">
        <v>228</v>
      </c>
    </row>
    <row r="282" spans="1:5" ht="12.75">
      <c r="A282" s="20"/>
      <c r="B282" s="27"/>
      <c r="C282" s="6">
        <v>4110</v>
      </c>
      <c r="D282" t="s">
        <v>25</v>
      </c>
      <c r="E282" s="83">
        <v>1000</v>
      </c>
    </row>
    <row r="283" spans="1:5" ht="12.75">
      <c r="A283" s="20"/>
      <c r="B283" s="27"/>
      <c r="C283" s="6">
        <v>4120</v>
      </c>
      <c r="D283" t="s">
        <v>388</v>
      </c>
      <c r="E283" s="83">
        <v>200</v>
      </c>
    </row>
    <row r="284" spans="1:5" ht="12.75">
      <c r="A284" s="20"/>
      <c r="B284" s="27"/>
      <c r="C284" s="6">
        <v>4170</v>
      </c>
      <c r="D284" t="s">
        <v>193</v>
      </c>
      <c r="E284" s="83">
        <v>5000</v>
      </c>
    </row>
    <row r="285" spans="1:5" ht="12.75">
      <c r="A285" s="20"/>
      <c r="B285" s="27"/>
      <c r="C285" s="6">
        <v>4190</v>
      </c>
      <c r="D285" t="s">
        <v>330</v>
      </c>
      <c r="E285" s="83">
        <v>5000</v>
      </c>
    </row>
    <row r="286" spans="1:5" ht="12.75">
      <c r="A286" s="20"/>
      <c r="B286" s="27"/>
      <c r="C286" s="6">
        <v>4210</v>
      </c>
      <c r="D286" s="2" t="s">
        <v>26</v>
      </c>
      <c r="E286" s="83">
        <v>4000</v>
      </c>
    </row>
    <row r="287" spans="1:5" ht="12.75">
      <c r="A287" s="20"/>
      <c r="B287" s="27"/>
      <c r="C287" s="6">
        <v>4220</v>
      </c>
      <c r="D287" s="2" t="s">
        <v>34</v>
      </c>
      <c r="E287" s="83">
        <v>2000</v>
      </c>
    </row>
    <row r="288" spans="1:5" ht="12.75">
      <c r="A288" s="20"/>
      <c r="B288" s="27"/>
      <c r="C288" s="3">
        <v>4260</v>
      </c>
      <c r="D288" s="14" t="s">
        <v>27</v>
      </c>
      <c r="E288" s="83">
        <v>700</v>
      </c>
    </row>
    <row r="289" spans="1:5" ht="12.75">
      <c r="A289" s="20"/>
      <c r="B289" s="27"/>
      <c r="C289" s="3">
        <v>4300</v>
      </c>
      <c r="D289" s="14" t="s">
        <v>29</v>
      </c>
      <c r="E289" s="83">
        <v>143000</v>
      </c>
    </row>
    <row r="290" spans="1:5" ht="12.75">
      <c r="A290" s="20"/>
      <c r="B290" s="6">
        <v>92109</v>
      </c>
      <c r="D290" t="s">
        <v>39</v>
      </c>
      <c r="E290" s="79">
        <f>SUM(E291:E292)</f>
        <v>1053000</v>
      </c>
    </row>
    <row r="291" spans="1:5" ht="12.75">
      <c r="A291" s="20"/>
      <c r="B291" s="6"/>
      <c r="C291" s="6">
        <v>2480</v>
      </c>
      <c r="D291" t="s">
        <v>215</v>
      </c>
      <c r="E291" s="65">
        <v>1053000</v>
      </c>
    </row>
    <row r="292" spans="1:5" ht="12.75">
      <c r="A292" s="20"/>
      <c r="B292" s="6"/>
      <c r="D292" t="s">
        <v>189</v>
      </c>
      <c r="E292" s="65"/>
    </row>
    <row r="293" spans="1:5" ht="12.75">
      <c r="A293" s="20"/>
      <c r="B293" s="6">
        <v>92116</v>
      </c>
      <c r="D293" t="s">
        <v>216</v>
      </c>
      <c r="E293" s="79">
        <f>SUM(E294:E295)</f>
        <v>1050000</v>
      </c>
    </row>
    <row r="294" spans="1:5" ht="12.75">
      <c r="A294" s="20"/>
      <c r="B294" s="6"/>
      <c r="C294" s="6">
        <v>2480</v>
      </c>
      <c r="D294" t="s">
        <v>215</v>
      </c>
      <c r="E294" s="65">
        <v>1050000</v>
      </c>
    </row>
    <row r="295" spans="1:5" ht="12.75">
      <c r="A295" s="20"/>
      <c r="B295" s="6"/>
      <c r="D295" t="s">
        <v>189</v>
      </c>
      <c r="E295" s="65"/>
    </row>
    <row r="296" spans="1:5" ht="12.75">
      <c r="A296" s="20"/>
      <c r="B296" s="6">
        <v>92118</v>
      </c>
      <c r="D296" t="s">
        <v>14</v>
      </c>
      <c r="E296" s="79">
        <f>SUM(E297:E298)</f>
        <v>1082000</v>
      </c>
    </row>
    <row r="297" spans="1:5" ht="12.75">
      <c r="A297" s="20"/>
      <c r="B297" s="6"/>
      <c r="C297" s="6">
        <v>2480</v>
      </c>
      <c r="D297" t="s">
        <v>188</v>
      </c>
      <c r="E297" s="65">
        <v>1082000</v>
      </c>
    </row>
    <row r="298" spans="1:5" ht="12.75">
      <c r="A298" s="20"/>
      <c r="B298" s="6"/>
      <c r="D298" t="s">
        <v>189</v>
      </c>
      <c r="E298" s="65"/>
    </row>
    <row r="299" spans="1:5" ht="12.75">
      <c r="A299" s="21" t="s">
        <v>46</v>
      </c>
      <c r="B299" s="26"/>
      <c r="C299" s="13"/>
      <c r="D299" s="34" t="s">
        <v>273</v>
      </c>
      <c r="E299" s="85">
        <f>E300</f>
        <v>161550</v>
      </c>
    </row>
    <row r="300" spans="1:5" ht="12.75">
      <c r="A300" s="20"/>
      <c r="B300" s="45" t="s">
        <v>197</v>
      </c>
      <c r="C300" s="46"/>
      <c r="D300" s="58" t="s">
        <v>274</v>
      </c>
      <c r="E300" s="87">
        <f>SUM(E301:E316)</f>
        <v>161550</v>
      </c>
    </row>
    <row r="301" spans="1:5" ht="12.75">
      <c r="A301" s="20"/>
      <c r="B301" s="27"/>
      <c r="C301" s="6">
        <v>2360</v>
      </c>
      <c r="D301" t="s">
        <v>275</v>
      </c>
      <c r="E301" s="83">
        <v>110000</v>
      </c>
    </row>
    <row r="302" spans="1:4" ht="12.75">
      <c r="A302" s="20"/>
      <c r="B302" s="27"/>
      <c r="D302" t="s">
        <v>276</v>
      </c>
    </row>
    <row r="303" spans="1:4" ht="12.75">
      <c r="A303" s="20"/>
      <c r="B303" s="27"/>
      <c r="D303" t="s">
        <v>277</v>
      </c>
    </row>
    <row r="304" spans="1:4" ht="12.75">
      <c r="A304" s="20"/>
      <c r="B304" s="27"/>
      <c r="D304" t="s">
        <v>278</v>
      </c>
    </row>
    <row r="305" spans="1:4" ht="12.75">
      <c r="A305" s="20"/>
      <c r="B305" s="27"/>
      <c r="D305" t="s">
        <v>279</v>
      </c>
    </row>
    <row r="306" spans="1:5" ht="12.75">
      <c r="A306" s="20"/>
      <c r="B306" s="27"/>
      <c r="C306" s="6">
        <v>3030</v>
      </c>
      <c r="D306" t="s">
        <v>35</v>
      </c>
      <c r="E306" s="83">
        <v>5000</v>
      </c>
    </row>
    <row r="307" spans="1:5" ht="12.75">
      <c r="A307" s="20"/>
      <c r="B307" s="27"/>
      <c r="C307" s="6">
        <v>3040</v>
      </c>
      <c r="D307" s="2" t="s">
        <v>234</v>
      </c>
      <c r="E307" s="83">
        <v>2000</v>
      </c>
    </row>
    <row r="308" spans="1:4" ht="12.75">
      <c r="A308" s="20"/>
      <c r="B308" s="27"/>
      <c r="D308" s="2" t="s">
        <v>228</v>
      </c>
    </row>
    <row r="309" spans="1:5" ht="12.75">
      <c r="A309" s="20"/>
      <c r="B309" s="27"/>
      <c r="C309" s="6">
        <v>4110</v>
      </c>
      <c r="D309" t="s">
        <v>25</v>
      </c>
      <c r="E309" s="83">
        <v>500</v>
      </c>
    </row>
    <row r="310" spans="1:5" ht="12.75">
      <c r="A310" s="20"/>
      <c r="B310" s="27"/>
      <c r="C310" s="6">
        <v>4120</v>
      </c>
      <c r="D310" t="s">
        <v>388</v>
      </c>
      <c r="E310" s="83">
        <v>50</v>
      </c>
    </row>
    <row r="311" spans="1:5" ht="12.75">
      <c r="A311" s="20"/>
      <c r="B311" s="27"/>
      <c r="C311" s="6">
        <v>4170</v>
      </c>
      <c r="D311" t="s">
        <v>193</v>
      </c>
      <c r="E311" s="83">
        <v>6000</v>
      </c>
    </row>
    <row r="312" spans="1:5" ht="12.75">
      <c r="A312" s="20"/>
      <c r="B312" s="27"/>
      <c r="C312" s="6">
        <v>4190</v>
      </c>
      <c r="D312" t="s">
        <v>330</v>
      </c>
      <c r="E312" s="83">
        <v>5000</v>
      </c>
    </row>
    <row r="313" spans="1:5" ht="12.75">
      <c r="A313" s="20"/>
      <c r="B313" s="27"/>
      <c r="C313" s="6">
        <v>4210</v>
      </c>
      <c r="D313" s="2" t="s">
        <v>26</v>
      </c>
      <c r="E313" s="83">
        <v>12000</v>
      </c>
    </row>
    <row r="314" spans="1:5" ht="12.75">
      <c r="A314" s="20"/>
      <c r="B314" s="27"/>
      <c r="C314" s="6">
        <v>4220</v>
      </c>
      <c r="D314" s="2" t="s">
        <v>34</v>
      </c>
      <c r="E314" s="83">
        <v>5000</v>
      </c>
    </row>
    <row r="315" spans="1:5" ht="12.75">
      <c r="A315" s="20"/>
      <c r="B315" s="27"/>
      <c r="C315" s="3">
        <v>4300</v>
      </c>
      <c r="D315" s="14" t="s">
        <v>29</v>
      </c>
      <c r="E315" s="83">
        <v>15000</v>
      </c>
    </row>
    <row r="316" spans="1:5" ht="12.75">
      <c r="A316" s="27"/>
      <c r="B316" s="27"/>
      <c r="C316" s="3">
        <v>4430</v>
      </c>
      <c r="D316" s="40" t="s">
        <v>177</v>
      </c>
      <c r="E316" s="76">
        <v>1000</v>
      </c>
    </row>
    <row r="317" spans="1:5" ht="12.75">
      <c r="A317" s="27"/>
      <c r="B317" s="27"/>
      <c r="C317" s="3"/>
      <c r="D317" s="40"/>
      <c r="E317"/>
    </row>
    <row r="318" spans="1:5" s="48" customFormat="1" ht="12.75">
      <c r="A318" s="27"/>
      <c r="B318" s="27"/>
      <c r="C318" s="3"/>
      <c r="D318" s="40"/>
      <c r="E318"/>
    </row>
    <row r="319" spans="1:5" ht="12.75">
      <c r="A319" s="27"/>
      <c r="B319" s="27"/>
      <c r="C319" s="3"/>
      <c r="D319" s="40"/>
      <c r="E319"/>
    </row>
    <row r="320" spans="1:5" ht="12.75">
      <c r="A320" s="27"/>
      <c r="B320" s="27"/>
      <c r="C320" s="3"/>
      <c r="D320" s="40"/>
      <c r="E320"/>
    </row>
    <row r="321" spans="1:5" ht="12.75">
      <c r="A321" s="27"/>
      <c r="B321" s="27"/>
      <c r="C321" s="3"/>
      <c r="D321" s="40"/>
      <c r="E321"/>
    </row>
    <row r="322" spans="1:5" ht="12.75">
      <c r="A322" s="20"/>
      <c r="B322" s="27"/>
      <c r="D322" s="16" t="s">
        <v>15</v>
      </c>
      <c r="E322" s="92" t="s">
        <v>221</v>
      </c>
    </row>
    <row r="323" spans="1:5" ht="12.75">
      <c r="A323" s="20"/>
      <c r="B323" s="27"/>
      <c r="C323" s="3"/>
      <c r="D323" s="3" t="s">
        <v>324</v>
      </c>
      <c r="E323" s="65" t="s">
        <v>502</v>
      </c>
    </row>
    <row r="324" spans="1:5" ht="12.75">
      <c r="A324" s="20"/>
      <c r="B324" s="27"/>
      <c r="C324" s="3"/>
      <c r="D324" s="3"/>
      <c r="E324" s="65" t="s">
        <v>141</v>
      </c>
    </row>
    <row r="325" spans="1:5" ht="12.75">
      <c r="A325" s="20"/>
      <c r="B325" s="27"/>
      <c r="C325" s="3"/>
      <c r="D325" s="3"/>
      <c r="E325" s="66" t="s">
        <v>503</v>
      </c>
    </row>
    <row r="326" spans="1:5" ht="12.75">
      <c r="A326" s="24" t="s">
        <v>16</v>
      </c>
      <c r="B326" s="25" t="s">
        <v>17</v>
      </c>
      <c r="C326" s="1"/>
      <c r="D326" s="1" t="s">
        <v>18</v>
      </c>
      <c r="E326" s="84" t="s">
        <v>467</v>
      </c>
    </row>
    <row r="327" spans="1:5" ht="12.75">
      <c r="A327" s="46">
        <v>400</v>
      </c>
      <c r="B327" s="46"/>
      <c r="C327" s="45"/>
      <c r="D327" s="56" t="s">
        <v>458</v>
      </c>
      <c r="E327" s="89">
        <f>E329</f>
        <v>1000000</v>
      </c>
    </row>
    <row r="328" spans="1:5" ht="12.75">
      <c r="A328" s="46"/>
      <c r="B328" s="46"/>
      <c r="C328" s="45"/>
      <c r="D328" s="56" t="s">
        <v>459</v>
      </c>
      <c r="E328" s="89"/>
    </row>
    <row r="329" spans="1:5" ht="12.75">
      <c r="A329" s="20"/>
      <c r="B329" s="27" t="s">
        <v>460</v>
      </c>
      <c r="C329" s="3"/>
      <c r="D329" s="15" t="s">
        <v>461</v>
      </c>
      <c r="E329" s="89">
        <f>E330</f>
        <v>1000000</v>
      </c>
    </row>
    <row r="330" spans="1:5" ht="12.75">
      <c r="A330" s="20"/>
      <c r="B330" s="27"/>
      <c r="C330" s="3">
        <v>4300</v>
      </c>
      <c r="D330" s="15" t="s">
        <v>29</v>
      </c>
      <c r="E330" s="90">
        <v>1000000</v>
      </c>
    </row>
    <row r="331" spans="1:5" ht="12.75">
      <c r="A331" s="20"/>
      <c r="B331" s="27"/>
      <c r="C331" s="3"/>
      <c r="D331" s="3"/>
      <c r="E331" s="124"/>
    </row>
    <row r="332" spans="1:5" ht="12.75">
      <c r="A332" s="21" t="s">
        <v>42</v>
      </c>
      <c r="B332" s="26"/>
      <c r="C332" s="13"/>
      <c r="D332" s="22" t="s">
        <v>58</v>
      </c>
      <c r="E332" s="93">
        <f>SUM(E333+E337+E343+E341+E345)</f>
        <v>723689</v>
      </c>
    </row>
    <row r="333" spans="1:5" ht="12.75">
      <c r="A333" s="20"/>
      <c r="B333" s="45" t="s">
        <v>57</v>
      </c>
      <c r="C333" s="46"/>
      <c r="D333" s="56" t="s">
        <v>20</v>
      </c>
      <c r="E333" s="89">
        <f>SUM(E334:E336)</f>
        <v>157192</v>
      </c>
    </row>
    <row r="334" spans="1:5" ht="12.75">
      <c r="A334" s="20"/>
      <c r="B334" s="45"/>
      <c r="C334" s="6">
        <v>4170</v>
      </c>
      <c r="D334" t="s">
        <v>193</v>
      </c>
      <c r="E334" s="94">
        <v>1400</v>
      </c>
    </row>
    <row r="335" spans="1:5" ht="12.75">
      <c r="A335" s="20"/>
      <c r="B335" s="27"/>
      <c r="C335" s="3">
        <v>4270</v>
      </c>
      <c r="D335" s="15" t="s">
        <v>28</v>
      </c>
      <c r="E335" s="90">
        <v>122689</v>
      </c>
    </row>
    <row r="336" spans="1:5" ht="12.75">
      <c r="A336" s="20"/>
      <c r="B336" s="27"/>
      <c r="C336" s="3">
        <v>4300</v>
      </c>
      <c r="D336" s="15" t="s">
        <v>29</v>
      </c>
      <c r="E336" s="90">
        <v>33103</v>
      </c>
    </row>
    <row r="337" spans="1:5" ht="12.75">
      <c r="A337" s="20"/>
      <c r="B337" s="45" t="s">
        <v>120</v>
      </c>
      <c r="C337" s="46"/>
      <c r="D337" s="56" t="s">
        <v>121</v>
      </c>
      <c r="E337" s="89">
        <f>SUM(E338:E340)</f>
        <v>105700</v>
      </c>
    </row>
    <row r="338" spans="1:5" ht="12.75">
      <c r="A338" s="20"/>
      <c r="B338" s="45"/>
      <c r="C338" s="6">
        <v>4170</v>
      </c>
      <c r="D338" t="s">
        <v>193</v>
      </c>
      <c r="E338" s="94">
        <v>700</v>
      </c>
    </row>
    <row r="339" spans="1:5" ht="12.75">
      <c r="A339" s="20"/>
      <c r="B339" s="27"/>
      <c r="C339" s="3">
        <v>4270</v>
      </c>
      <c r="D339" s="15" t="s">
        <v>28</v>
      </c>
      <c r="E339" s="90">
        <v>80000</v>
      </c>
    </row>
    <row r="340" spans="1:5" ht="12.75">
      <c r="A340" s="20"/>
      <c r="B340" s="27"/>
      <c r="C340" s="3">
        <v>4300</v>
      </c>
      <c r="D340" s="15" t="s">
        <v>29</v>
      </c>
      <c r="E340" s="90">
        <v>25000</v>
      </c>
    </row>
    <row r="341" spans="1:5" s="48" customFormat="1" ht="12.75">
      <c r="A341" s="102"/>
      <c r="B341" s="45" t="s">
        <v>415</v>
      </c>
      <c r="C341" s="46"/>
      <c r="D341" s="56" t="s">
        <v>408</v>
      </c>
      <c r="E341" s="89">
        <f>E342</f>
        <v>452000</v>
      </c>
    </row>
    <row r="342" spans="1:5" ht="12.75">
      <c r="A342" s="20"/>
      <c r="B342" s="27"/>
      <c r="C342" s="6">
        <v>4300</v>
      </c>
      <c r="D342" t="s">
        <v>29</v>
      </c>
      <c r="E342" s="90">
        <v>452000</v>
      </c>
    </row>
    <row r="343" spans="1:5" ht="12.75">
      <c r="A343" s="20"/>
      <c r="B343" s="45" t="s">
        <v>416</v>
      </c>
      <c r="C343" s="46"/>
      <c r="D343" s="56" t="s">
        <v>417</v>
      </c>
      <c r="E343" s="89">
        <f>SUM(E344:E344)</f>
        <v>2000</v>
      </c>
    </row>
    <row r="344" spans="1:5" ht="12.75">
      <c r="A344" s="20"/>
      <c r="B344" s="27"/>
      <c r="C344" s="3">
        <v>4270</v>
      </c>
      <c r="D344" s="15" t="s">
        <v>28</v>
      </c>
      <c r="E344" s="90">
        <v>2000</v>
      </c>
    </row>
    <row r="345" spans="1:5" s="48" customFormat="1" ht="12.75">
      <c r="A345" s="102"/>
      <c r="B345" s="45" t="s">
        <v>422</v>
      </c>
      <c r="C345" s="46"/>
      <c r="D345" s="56" t="s">
        <v>419</v>
      </c>
      <c r="E345" s="89">
        <f>SUM(E346:E347)</f>
        <v>6797</v>
      </c>
    </row>
    <row r="346" spans="1:5" ht="12.75">
      <c r="A346" s="20"/>
      <c r="B346" s="27"/>
      <c r="C346" s="6">
        <v>4210</v>
      </c>
      <c r="D346" s="2" t="s">
        <v>26</v>
      </c>
      <c r="E346" s="90">
        <v>2000</v>
      </c>
    </row>
    <row r="347" spans="1:5" ht="12.75">
      <c r="A347" s="20"/>
      <c r="B347" s="27"/>
      <c r="C347" s="6">
        <v>4300</v>
      </c>
      <c r="D347" t="s">
        <v>29</v>
      </c>
      <c r="E347" s="90">
        <v>4797</v>
      </c>
    </row>
    <row r="348" spans="1:5" ht="12.75">
      <c r="A348" s="20"/>
      <c r="B348" s="27"/>
      <c r="C348" s="3"/>
      <c r="D348" s="15"/>
      <c r="E348" s="90"/>
    </row>
    <row r="349" spans="1:5" ht="12.75">
      <c r="A349" s="21" t="s">
        <v>122</v>
      </c>
      <c r="B349" s="26"/>
      <c r="C349" s="13"/>
      <c r="D349" s="22" t="s">
        <v>123</v>
      </c>
      <c r="E349" s="93">
        <f>E350+E354</f>
        <v>319000</v>
      </c>
    </row>
    <row r="350" spans="1:5" s="62" customFormat="1" ht="12.75">
      <c r="A350" s="108"/>
      <c r="B350" s="45" t="s">
        <v>325</v>
      </c>
      <c r="C350" s="46"/>
      <c r="D350" s="56" t="s">
        <v>326</v>
      </c>
      <c r="E350" s="89">
        <f>SUM(E351:E353)</f>
        <v>311000</v>
      </c>
    </row>
    <row r="351" spans="1:5" ht="12.75">
      <c r="A351" s="21"/>
      <c r="B351" s="26"/>
      <c r="C351" s="3">
        <v>4300</v>
      </c>
      <c r="D351" s="15" t="s">
        <v>29</v>
      </c>
      <c r="E351" s="94">
        <v>306800</v>
      </c>
    </row>
    <row r="352" spans="1:5" ht="12.75">
      <c r="A352" s="21"/>
      <c r="B352" s="26"/>
      <c r="C352" s="6">
        <v>4530</v>
      </c>
      <c r="D352" t="s">
        <v>218</v>
      </c>
      <c r="E352" s="94">
        <v>3900</v>
      </c>
    </row>
    <row r="353" spans="1:5" ht="12.75">
      <c r="A353" s="20"/>
      <c r="B353" s="27"/>
      <c r="C353" s="3">
        <v>4610</v>
      </c>
      <c r="D353" s="15" t="s">
        <v>229</v>
      </c>
      <c r="E353" s="90">
        <v>300</v>
      </c>
    </row>
    <row r="354" spans="1:5" ht="12.75">
      <c r="A354" s="20"/>
      <c r="B354" s="45" t="s">
        <v>325</v>
      </c>
      <c r="C354" s="46"/>
      <c r="D354" s="56" t="s">
        <v>508</v>
      </c>
      <c r="E354" s="89">
        <f>E355</f>
        <v>8000</v>
      </c>
    </row>
    <row r="355" spans="1:5" ht="12.75">
      <c r="A355" s="20"/>
      <c r="B355" s="26"/>
      <c r="C355" s="3">
        <v>4300</v>
      </c>
      <c r="D355" s="15" t="s">
        <v>29</v>
      </c>
      <c r="E355" s="90">
        <v>8000</v>
      </c>
    </row>
    <row r="356" spans="1:5" ht="12.75">
      <c r="A356" s="20"/>
      <c r="B356" s="27"/>
      <c r="C356" s="3"/>
      <c r="D356" s="15"/>
      <c r="E356" s="90"/>
    </row>
    <row r="357" spans="1:5" ht="12.75">
      <c r="A357" s="21" t="s">
        <v>43</v>
      </c>
      <c r="B357" s="26"/>
      <c r="C357" s="13"/>
      <c r="D357" s="34" t="s">
        <v>143</v>
      </c>
      <c r="E357" s="89">
        <f>E358</f>
        <v>5000</v>
      </c>
    </row>
    <row r="358" spans="1:5" ht="12.75">
      <c r="A358" s="20"/>
      <c r="B358" s="45" t="s">
        <v>48</v>
      </c>
      <c r="C358" s="46"/>
      <c r="D358" s="58" t="s">
        <v>49</v>
      </c>
      <c r="E358" s="90">
        <f>E359</f>
        <v>5000</v>
      </c>
    </row>
    <row r="359" spans="1:5" ht="12.75">
      <c r="A359" s="20"/>
      <c r="B359" s="27"/>
      <c r="C359" s="3">
        <v>4300</v>
      </c>
      <c r="D359" s="14" t="s">
        <v>29</v>
      </c>
      <c r="E359" s="90">
        <v>5000</v>
      </c>
    </row>
    <row r="360" spans="1:5" ht="12.75">
      <c r="A360" s="20"/>
      <c r="B360" s="27"/>
      <c r="C360" s="3"/>
      <c r="D360" s="15"/>
      <c r="E360" s="90"/>
    </row>
    <row r="361" spans="1:5" ht="12.75">
      <c r="A361" s="21" t="s">
        <v>44</v>
      </c>
      <c r="B361" s="26"/>
      <c r="C361" s="13"/>
      <c r="D361" s="34" t="s">
        <v>63</v>
      </c>
      <c r="E361" s="85">
        <f>E364+E368+E379+E382+E386+E362+E373+E393</f>
        <v>6750745</v>
      </c>
    </row>
    <row r="362" spans="1:5" s="62" customFormat="1" ht="12.75">
      <c r="A362" s="108"/>
      <c r="B362" s="45" t="s">
        <v>361</v>
      </c>
      <c r="C362" s="46"/>
      <c r="D362" s="58" t="s">
        <v>362</v>
      </c>
      <c r="E362" s="87">
        <f>E363</f>
        <v>5000</v>
      </c>
    </row>
    <row r="363" spans="1:5" ht="12.75">
      <c r="A363" s="21"/>
      <c r="B363" s="26"/>
      <c r="C363" s="3">
        <v>4510</v>
      </c>
      <c r="D363" s="17" t="s">
        <v>199</v>
      </c>
      <c r="E363" s="95">
        <v>5000</v>
      </c>
    </row>
    <row r="364" spans="1:5" ht="12.75">
      <c r="A364" s="20"/>
      <c r="B364" s="45" t="s">
        <v>64</v>
      </c>
      <c r="C364" s="46"/>
      <c r="D364" s="58" t="s">
        <v>65</v>
      </c>
      <c r="E364" s="87">
        <f>SUM(E365:E367)</f>
        <v>2209300</v>
      </c>
    </row>
    <row r="365" spans="1:5" ht="12.75">
      <c r="A365" s="20"/>
      <c r="B365" s="45"/>
      <c r="C365" s="6">
        <v>4210</v>
      </c>
      <c r="D365" s="2" t="s">
        <v>26</v>
      </c>
      <c r="E365" s="95">
        <v>4300</v>
      </c>
    </row>
    <row r="366" spans="1:6" ht="12.75">
      <c r="A366" s="20"/>
      <c r="B366" s="27"/>
      <c r="C366" s="3">
        <v>4270</v>
      </c>
      <c r="D366" s="15" t="s">
        <v>28</v>
      </c>
      <c r="E366" s="86">
        <v>5000</v>
      </c>
      <c r="F366" s="4"/>
    </row>
    <row r="367" spans="1:6" ht="12.75">
      <c r="A367" s="20"/>
      <c r="B367" s="27"/>
      <c r="C367" s="3">
        <v>4300</v>
      </c>
      <c r="D367" s="14" t="s">
        <v>29</v>
      </c>
      <c r="E367" s="86">
        <v>2200000</v>
      </c>
      <c r="F367" s="4"/>
    </row>
    <row r="368" spans="1:6" ht="12.75">
      <c r="A368" s="20"/>
      <c r="B368" s="45" t="s">
        <v>66</v>
      </c>
      <c r="C368" s="46"/>
      <c r="D368" s="58" t="s">
        <v>67</v>
      </c>
      <c r="E368" s="87">
        <f>SUM(E369:E372)</f>
        <v>693000</v>
      </c>
      <c r="F368" s="4"/>
    </row>
    <row r="369" spans="1:5" ht="12.75">
      <c r="A369" s="20"/>
      <c r="B369" s="27"/>
      <c r="C369" s="6">
        <v>4210</v>
      </c>
      <c r="D369" s="2" t="s">
        <v>26</v>
      </c>
      <c r="E369" s="83">
        <v>45000</v>
      </c>
    </row>
    <row r="370" spans="1:5" ht="12.75">
      <c r="A370" s="20"/>
      <c r="B370" s="27"/>
      <c r="C370" s="3">
        <v>4260</v>
      </c>
      <c r="D370" s="14" t="s">
        <v>27</v>
      </c>
      <c r="E370" s="83">
        <v>30000</v>
      </c>
    </row>
    <row r="371" spans="1:5" ht="12.75">
      <c r="A371" s="20"/>
      <c r="B371" s="27"/>
      <c r="C371" s="3">
        <v>4270</v>
      </c>
      <c r="D371" s="15" t="s">
        <v>28</v>
      </c>
      <c r="E371" s="83">
        <v>28000</v>
      </c>
    </row>
    <row r="372" spans="1:5" ht="12.75">
      <c r="A372" s="20"/>
      <c r="B372" s="27"/>
      <c r="C372" s="3">
        <v>4300</v>
      </c>
      <c r="D372" s="14" t="s">
        <v>29</v>
      </c>
      <c r="E372" s="83">
        <v>590000</v>
      </c>
    </row>
    <row r="373" spans="1:5" ht="12.75">
      <c r="A373" s="20"/>
      <c r="B373" s="51" t="s">
        <v>389</v>
      </c>
      <c r="C373" s="49"/>
      <c r="D373" s="48" t="s">
        <v>390</v>
      </c>
      <c r="E373" s="87">
        <f>SUM(E374:E375)</f>
        <v>101000</v>
      </c>
    </row>
    <row r="374" spans="1:5" ht="12.75">
      <c r="A374" s="20"/>
      <c r="B374" s="51"/>
      <c r="C374" s="6">
        <v>4210</v>
      </c>
      <c r="D374" s="2" t="s">
        <v>26</v>
      </c>
      <c r="E374" s="95">
        <v>1000</v>
      </c>
    </row>
    <row r="375" spans="1:5" ht="12.75">
      <c r="A375" s="20"/>
      <c r="B375" s="17"/>
      <c r="C375" s="6">
        <v>6230</v>
      </c>
      <c r="D375" t="s">
        <v>370</v>
      </c>
      <c r="E375" s="95">
        <v>100000</v>
      </c>
    </row>
    <row r="376" spans="1:5" ht="12.75">
      <c r="A376" s="20"/>
      <c r="B376" s="17"/>
      <c r="C376" s="3"/>
      <c r="D376" s="40" t="s">
        <v>371</v>
      </c>
      <c r="E376" s="95"/>
    </row>
    <row r="377" spans="1:5" ht="12.75">
      <c r="A377" s="20"/>
      <c r="B377" s="17"/>
      <c r="C377" s="3"/>
      <c r="D377" s="40" t="s">
        <v>391</v>
      </c>
      <c r="E377" s="95"/>
    </row>
    <row r="378" spans="1:4" ht="12.75">
      <c r="A378" s="20"/>
      <c r="B378" s="17"/>
      <c r="C378" s="3"/>
      <c r="D378" s="15" t="s">
        <v>222</v>
      </c>
    </row>
    <row r="379" spans="1:5" ht="12.75">
      <c r="A379" s="23"/>
      <c r="B379" s="45" t="s">
        <v>68</v>
      </c>
      <c r="C379" s="46"/>
      <c r="D379" s="58" t="s">
        <v>69</v>
      </c>
      <c r="E379" s="87">
        <f>SUM(E380:E381)</f>
        <v>322000</v>
      </c>
    </row>
    <row r="380" spans="1:5" ht="12.75">
      <c r="A380" s="23"/>
      <c r="B380" s="27"/>
      <c r="C380" s="6">
        <v>4220</v>
      </c>
      <c r="D380" s="2" t="s">
        <v>34</v>
      </c>
      <c r="E380" s="83">
        <v>2000</v>
      </c>
    </row>
    <row r="381" spans="1:5" ht="12.75">
      <c r="A381" s="23"/>
      <c r="B381" s="27"/>
      <c r="C381" s="3">
        <v>4300</v>
      </c>
      <c r="D381" s="14" t="s">
        <v>70</v>
      </c>
      <c r="E381" s="83">
        <v>320000</v>
      </c>
    </row>
    <row r="382" spans="1:5" ht="12.75">
      <c r="A382" s="23"/>
      <c r="B382" s="45" t="s">
        <v>71</v>
      </c>
      <c r="C382" s="46"/>
      <c r="D382" s="58" t="s">
        <v>72</v>
      </c>
      <c r="E382" s="87">
        <f>SUM(E383:E385)</f>
        <v>3202000</v>
      </c>
    </row>
    <row r="383" spans="1:5" ht="12.75">
      <c r="A383" s="20"/>
      <c r="B383" s="17"/>
      <c r="C383" s="3">
        <v>4260</v>
      </c>
      <c r="D383" s="14" t="s">
        <v>27</v>
      </c>
      <c r="E383" s="83">
        <v>1600000</v>
      </c>
    </row>
    <row r="384" spans="1:5" ht="12.75">
      <c r="A384" s="20"/>
      <c r="B384" s="17"/>
      <c r="C384" s="3">
        <v>4270</v>
      </c>
      <c r="D384" s="15" t="s">
        <v>28</v>
      </c>
      <c r="E384" s="83">
        <v>2000</v>
      </c>
    </row>
    <row r="385" spans="1:5" ht="12.75">
      <c r="A385" s="20"/>
      <c r="B385" s="17"/>
      <c r="C385" s="3">
        <v>4300</v>
      </c>
      <c r="D385" s="14" t="s">
        <v>29</v>
      </c>
      <c r="E385" s="83">
        <v>1600000</v>
      </c>
    </row>
    <row r="386" spans="1:5" ht="12.75">
      <c r="A386" s="54"/>
      <c r="B386" s="45" t="s">
        <v>230</v>
      </c>
      <c r="C386" s="46"/>
      <c r="D386" s="47" t="s">
        <v>1</v>
      </c>
      <c r="E386" s="87">
        <f>SUM(E387:E391)</f>
        <v>25000</v>
      </c>
    </row>
    <row r="387" spans="1:5" ht="12.75">
      <c r="A387" s="54"/>
      <c r="B387" s="45"/>
      <c r="C387" s="6">
        <v>4210</v>
      </c>
      <c r="D387" s="2" t="s">
        <v>26</v>
      </c>
      <c r="E387" s="95">
        <v>18000</v>
      </c>
    </row>
    <row r="388" spans="1:5" ht="12.75">
      <c r="A388" s="54"/>
      <c r="B388" s="52"/>
      <c r="C388" s="3">
        <v>4270</v>
      </c>
      <c r="D388" s="15" t="s">
        <v>28</v>
      </c>
      <c r="E388" s="83">
        <v>5000</v>
      </c>
    </row>
    <row r="389" spans="1:5" ht="12.75">
      <c r="A389" s="54"/>
      <c r="B389" s="52"/>
      <c r="C389" s="3">
        <v>4300</v>
      </c>
      <c r="D389" s="14" t="s">
        <v>29</v>
      </c>
      <c r="E389" s="83">
        <v>1000</v>
      </c>
    </row>
    <row r="390" spans="1:5" ht="12.75">
      <c r="A390" s="54"/>
      <c r="B390" s="52"/>
      <c r="C390" s="3">
        <v>4510</v>
      </c>
      <c r="D390" s="40" t="s">
        <v>199</v>
      </c>
      <c r="E390" s="83">
        <v>300</v>
      </c>
    </row>
    <row r="391" spans="1:5" ht="12.75">
      <c r="A391" s="27"/>
      <c r="B391" s="17"/>
      <c r="C391" s="6">
        <v>4520</v>
      </c>
      <c r="D391" t="s">
        <v>345</v>
      </c>
      <c r="E391" s="83">
        <v>700</v>
      </c>
    </row>
    <row r="392" spans="1:4" ht="12.75">
      <c r="A392" s="27"/>
      <c r="B392" s="17"/>
      <c r="D392" t="s">
        <v>207</v>
      </c>
    </row>
    <row r="393" spans="1:5" ht="12.75">
      <c r="A393" s="27"/>
      <c r="B393" s="51" t="s">
        <v>230</v>
      </c>
      <c r="C393" s="3"/>
      <c r="D393" s="47" t="s">
        <v>463</v>
      </c>
      <c r="E393" s="87">
        <f>SUM(E395:E410)</f>
        <v>193445</v>
      </c>
    </row>
    <row r="394" spans="1:5" ht="12.75">
      <c r="A394" s="27"/>
      <c r="B394" s="51"/>
      <c r="C394" s="3"/>
      <c r="D394" s="47" t="s">
        <v>464</v>
      </c>
      <c r="E394" s="87"/>
    </row>
    <row r="395" spans="1:5" ht="12.75">
      <c r="A395" s="27"/>
      <c r="B395" s="51"/>
      <c r="C395" s="3">
        <v>4011</v>
      </c>
      <c r="D395" t="s">
        <v>23</v>
      </c>
      <c r="E395" s="95">
        <v>7850</v>
      </c>
    </row>
    <row r="396" spans="1:5" ht="12.75">
      <c r="A396" s="27"/>
      <c r="B396" s="51"/>
      <c r="C396" s="6">
        <v>4012</v>
      </c>
      <c r="D396" t="s">
        <v>23</v>
      </c>
      <c r="E396" s="95">
        <v>107093</v>
      </c>
    </row>
    <row r="397" spans="1:5" ht="12.75">
      <c r="A397" s="27"/>
      <c r="B397" s="51"/>
      <c r="C397" s="6">
        <v>4042</v>
      </c>
      <c r="D397" t="s">
        <v>24</v>
      </c>
      <c r="E397" s="95">
        <v>3392</v>
      </c>
    </row>
    <row r="398" spans="1:5" ht="12.75">
      <c r="A398" s="27"/>
      <c r="B398" s="51"/>
      <c r="C398" s="6">
        <v>4111</v>
      </c>
      <c r="D398" t="s">
        <v>25</v>
      </c>
      <c r="E398" s="95">
        <v>1354</v>
      </c>
    </row>
    <row r="399" spans="1:5" ht="12.75">
      <c r="A399" s="27"/>
      <c r="B399" s="51"/>
      <c r="C399" s="6">
        <v>4112</v>
      </c>
      <c r="D399" t="s">
        <v>25</v>
      </c>
      <c r="E399" s="95">
        <v>20010</v>
      </c>
    </row>
    <row r="400" spans="1:5" ht="12.75">
      <c r="A400" s="27"/>
      <c r="B400" s="51"/>
      <c r="C400" s="6">
        <v>4121</v>
      </c>
      <c r="D400" t="s">
        <v>388</v>
      </c>
      <c r="E400" s="95">
        <v>190</v>
      </c>
    </row>
    <row r="401" spans="1:5" ht="12.75">
      <c r="A401" s="27"/>
      <c r="B401" s="51"/>
      <c r="C401" s="6">
        <v>4122</v>
      </c>
      <c r="D401" t="s">
        <v>388</v>
      </c>
      <c r="E401" s="95">
        <v>2750</v>
      </c>
    </row>
    <row r="402" spans="1:5" ht="12.75">
      <c r="A402" s="27"/>
      <c r="B402" s="45"/>
      <c r="C402" s="6">
        <v>4211</v>
      </c>
      <c r="D402" s="2" t="s">
        <v>26</v>
      </c>
      <c r="E402" s="109">
        <v>651</v>
      </c>
    </row>
    <row r="403" spans="1:5" s="62" customFormat="1" ht="12.75">
      <c r="A403" s="100"/>
      <c r="B403" s="100"/>
      <c r="C403" s="101">
        <v>4212</v>
      </c>
      <c r="D403" s="2" t="s">
        <v>26</v>
      </c>
      <c r="E403" s="109">
        <v>9300</v>
      </c>
    </row>
    <row r="404" spans="1:5" ht="12.75">
      <c r="A404" s="27"/>
      <c r="B404" s="17"/>
      <c r="C404" s="6">
        <v>4301</v>
      </c>
      <c r="D404" s="14" t="s">
        <v>29</v>
      </c>
      <c r="E404" s="83">
        <v>328</v>
      </c>
    </row>
    <row r="405" spans="1:5" ht="12.75">
      <c r="A405" s="27"/>
      <c r="B405" s="17"/>
      <c r="C405" s="6">
        <v>4302</v>
      </c>
      <c r="D405" s="14" t="s">
        <v>29</v>
      </c>
      <c r="E405" s="83">
        <v>4680</v>
      </c>
    </row>
    <row r="406" spans="1:5" ht="12.75">
      <c r="A406" s="27"/>
      <c r="B406" s="17"/>
      <c r="C406" s="6">
        <v>4411</v>
      </c>
      <c r="D406" t="s">
        <v>30</v>
      </c>
      <c r="E406" s="83">
        <v>30048</v>
      </c>
    </row>
    <row r="407" spans="1:5" ht="12.75">
      <c r="A407" s="27"/>
      <c r="B407" s="17"/>
      <c r="C407" s="6">
        <v>4412</v>
      </c>
      <c r="D407" t="s">
        <v>30</v>
      </c>
      <c r="E407" s="83">
        <v>3005</v>
      </c>
    </row>
    <row r="408" spans="1:5" ht="12.75">
      <c r="A408" s="27"/>
      <c r="B408" s="17"/>
      <c r="C408" s="6">
        <v>4442</v>
      </c>
      <c r="D408" t="s">
        <v>51</v>
      </c>
      <c r="E408" s="83">
        <v>1915</v>
      </c>
    </row>
    <row r="409" spans="1:5" ht="12.75">
      <c r="A409" s="27"/>
      <c r="B409" s="17"/>
      <c r="C409" s="6">
        <v>4711</v>
      </c>
      <c r="D409" t="s">
        <v>376</v>
      </c>
      <c r="E409" s="95">
        <v>120</v>
      </c>
    </row>
    <row r="410" spans="1:5" ht="12.75">
      <c r="A410" s="27"/>
      <c r="B410" s="17"/>
      <c r="C410" s="6">
        <v>4712</v>
      </c>
      <c r="D410" t="s">
        <v>376</v>
      </c>
      <c r="E410" s="125">
        <v>759</v>
      </c>
    </row>
    <row r="411" spans="1:2" ht="12.75">
      <c r="A411" s="27"/>
      <c r="B411" s="17"/>
    </row>
    <row r="412" spans="1:5" ht="12.75">
      <c r="A412" s="21" t="s">
        <v>44</v>
      </c>
      <c r="B412" s="26"/>
      <c r="C412" s="13"/>
      <c r="D412" s="34" t="s">
        <v>63</v>
      </c>
      <c r="E412" s="87">
        <f>E413</f>
        <v>8145400</v>
      </c>
    </row>
    <row r="413" spans="1:5" ht="12.75">
      <c r="A413" s="27"/>
      <c r="B413" s="45" t="s">
        <v>269</v>
      </c>
      <c r="C413" s="46"/>
      <c r="D413" s="58" t="s">
        <v>294</v>
      </c>
      <c r="E413" s="87">
        <f>SUM(E414:E418)</f>
        <v>8145400</v>
      </c>
    </row>
    <row r="414" spans="1:5" ht="12.75">
      <c r="A414" s="27"/>
      <c r="B414" s="52"/>
      <c r="C414" s="6">
        <v>4210</v>
      </c>
      <c r="D414" s="2" t="s">
        <v>26</v>
      </c>
      <c r="E414" s="95">
        <v>3000</v>
      </c>
    </row>
    <row r="415" spans="1:5" ht="12.75">
      <c r="A415" s="27"/>
      <c r="B415" s="26"/>
      <c r="C415" s="6">
        <v>4300</v>
      </c>
      <c r="D415" t="s">
        <v>29</v>
      </c>
      <c r="E415" s="95">
        <v>8139950</v>
      </c>
    </row>
    <row r="416" spans="1:5" ht="12.75">
      <c r="A416" s="27"/>
      <c r="B416" s="26"/>
      <c r="C416" s="6">
        <v>4430</v>
      </c>
      <c r="D416" s="40" t="s">
        <v>177</v>
      </c>
      <c r="E416" s="95">
        <v>50</v>
      </c>
    </row>
    <row r="417" spans="1:5" ht="12.75">
      <c r="A417" s="27"/>
      <c r="B417" s="26"/>
      <c r="C417" s="3">
        <v>4610</v>
      </c>
      <c r="D417" s="15" t="s">
        <v>229</v>
      </c>
      <c r="E417" s="95">
        <v>400</v>
      </c>
    </row>
    <row r="418" spans="1:5" ht="12.75">
      <c r="A418" s="27"/>
      <c r="B418" s="17"/>
      <c r="C418" s="6">
        <v>4700</v>
      </c>
      <c r="D418" t="s">
        <v>212</v>
      </c>
      <c r="E418" s="83">
        <v>2000</v>
      </c>
    </row>
    <row r="419" spans="1:4" ht="12.75">
      <c r="A419" s="27"/>
      <c r="B419" s="17"/>
      <c r="D419" t="s">
        <v>213</v>
      </c>
    </row>
    <row r="420" spans="1:5" ht="12.75">
      <c r="A420" s="21" t="s">
        <v>45</v>
      </c>
      <c r="B420" s="45"/>
      <c r="C420" s="46"/>
      <c r="D420" s="58" t="s">
        <v>38</v>
      </c>
      <c r="E420" s="87">
        <f>E421</f>
        <v>5000</v>
      </c>
    </row>
    <row r="421" spans="1:5" ht="12.75">
      <c r="A421" s="27"/>
      <c r="B421" s="51" t="s">
        <v>333</v>
      </c>
      <c r="C421" s="49"/>
      <c r="D421" s="48" t="s">
        <v>334</v>
      </c>
      <c r="E421" s="87">
        <f>SUM(E422:E423)</f>
        <v>5000</v>
      </c>
    </row>
    <row r="422" spans="1:4" ht="12.75">
      <c r="A422" s="27"/>
      <c r="B422" s="17"/>
      <c r="D422" t="s">
        <v>335</v>
      </c>
    </row>
    <row r="423" spans="1:5" ht="12.75">
      <c r="A423" s="27"/>
      <c r="B423" s="17"/>
      <c r="C423" s="6">
        <v>4300</v>
      </c>
      <c r="D423" t="s">
        <v>29</v>
      </c>
      <c r="E423" s="83">
        <v>5000</v>
      </c>
    </row>
    <row r="424" spans="1:2" ht="12.75">
      <c r="A424" s="27"/>
      <c r="B424" s="17"/>
    </row>
    <row r="425" spans="1:2" ht="12.75">
      <c r="A425" s="27"/>
      <c r="B425" s="17"/>
    </row>
    <row r="426" spans="1:2" ht="12.75">
      <c r="A426" s="27"/>
      <c r="B426" s="17"/>
    </row>
    <row r="427" spans="1:2" ht="12.75">
      <c r="A427" s="27"/>
      <c r="B427" s="17"/>
    </row>
    <row r="428" spans="1:4" ht="12.75">
      <c r="A428" s="20"/>
      <c r="B428" s="17"/>
      <c r="C428" s="3"/>
      <c r="D428" s="15"/>
    </row>
    <row r="429" spans="1:4" ht="12.75">
      <c r="A429" s="27"/>
      <c r="B429" s="27"/>
      <c r="C429" s="3"/>
      <c r="D429" s="15"/>
    </row>
    <row r="430" spans="4:5" ht="12.75">
      <c r="D430" s="7" t="s">
        <v>15</v>
      </c>
      <c r="E430" s="83" t="s">
        <v>221</v>
      </c>
    </row>
    <row r="431" spans="4:5" ht="12.75">
      <c r="D431" s="7"/>
      <c r="E431" s="65" t="s">
        <v>502</v>
      </c>
    </row>
    <row r="432" spans="4:5" ht="12.75">
      <c r="D432" s="6" t="s">
        <v>96</v>
      </c>
      <c r="E432" s="65" t="s">
        <v>141</v>
      </c>
    </row>
    <row r="433" spans="4:5" ht="12.75">
      <c r="D433" s="6"/>
      <c r="E433" s="66" t="s">
        <v>503</v>
      </c>
    </row>
    <row r="434" spans="1:5" ht="12.75">
      <c r="A434" s="24" t="s">
        <v>16</v>
      </c>
      <c r="B434" s="25" t="s">
        <v>17</v>
      </c>
      <c r="C434" s="1"/>
      <c r="D434" s="1" t="s">
        <v>18</v>
      </c>
      <c r="E434" s="84" t="s">
        <v>467</v>
      </c>
    </row>
    <row r="435" spans="1:5" ht="12.75">
      <c r="A435" s="26" t="s">
        <v>41</v>
      </c>
      <c r="B435" s="26"/>
      <c r="C435" s="13"/>
      <c r="D435" s="22" t="s">
        <v>119</v>
      </c>
      <c r="E435" s="93">
        <f>E436</f>
        <v>1130</v>
      </c>
    </row>
    <row r="436" spans="1:5" ht="12.75">
      <c r="A436" s="27"/>
      <c r="B436" s="45" t="s">
        <v>113</v>
      </c>
      <c r="C436" s="46"/>
      <c r="D436" s="56" t="s">
        <v>114</v>
      </c>
      <c r="E436" s="87">
        <f>E437</f>
        <v>1130</v>
      </c>
    </row>
    <row r="437" spans="1:5" ht="12.75">
      <c r="A437" s="27"/>
      <c r="B437" s="27"/>
      <c r="C437" s="3">
        <v>2850</v>
      </c>
      <c r="D437" s="15" t="s">
        <v>115</v>
      </c>
      <c r="E437" s="83">
        <v>1130</v>
      </c>
    </row>
    <row r="438" spans="1:4" ht="12.75">
      <c r="A438" s="27"/>
      <c r="B438" s="27"/>
      <c r="C438" s="3"/>
      <c r="D438" s="15" t="s">
        <v>116</v>
      </c>
    </row>
    <row r="439" spans="1:5" ht="12.75">
      <c r="A439" s="21" t="s">
        <v>43</v>
      </c>
      <c r="B439" s="26"/>
      <c r="C439" s="13"/>
      <c r="D439" s="34" t="s">
        <v>143</v>
      </c>
      <c r="E439" s="93">
        <f>E440</f>
        <v>12400</v>
      </c>
    </row>
    <row r="440" spans="1:5" ht="12.75">
      <c r="A440" s="26"/>
      <c r="B440" s="45" t="s">
        <v>48</v>
      </c>
      <c r="C440" s="46"/>
      <c r="D440" s="58" t="s">
        <v>49</v>
      </c>
      <c r="E440" s="89">
        <f>SUM(E441:E442)</f>
        <v>12400</v>
      </c>
    </row>
    <row r="441" spans="1:5" ht="12.75">
      <c r="A441" s="26"/>
      <c r="B441" s="27"/>
      <c r="C441" s="6">
        <v>4300</v>
      </c>
      <c r="D441" t="s">
        <v>29</v>
      </c>
      <c r="E441" s="94">
        <v>9000</v>
      </c>
    </row>
    <row r="442" spans="1:5" ht="12.75">
      <c r="A442" s="26"/>
      <c r="B442" s="26"/>
      <c r="C442" s="3">
        <v>4610</v>
      </c>
      <c r="D442" s="15" t="s">
        <v>229</v>
      </c>
      <c r="E442" s="94">
        <v>3400</v>
      </c>
    </row>
    <row r="443" spans="1:5" ht="12.75">
      <c r="A443" s="33" t="s">
        <v>97</v>
      </c>
      <c r="B443" s="33"/>
      <c r="C443" s="7"/>
      <c r="D443" s="5" t="s">
        <v>98</v>
      </c>
      <c r="E443" s="85">
        <f>SUM(E446:E448)</f>
        <v>1580000</v>
      </c>
    </row>
    <row r="444" spans="1:5" ht="12.75">
      <c r="A444" s="28"/>
      <c r="B444" s="60" t="s">
        <v>100</v>
      </c>
      <c r="C444" s="49"/>
      <c r="D444" s="48" t="s">
        <v>101</v>
      </c>
      <c r="E444" s="87">
        <f>SUM(E448:E448)</f>
        <v>1570000</v>
      </c>
    </row>
    <row r="445" spans="1:4" ht="12.75">
      <c r="A445" s="28"/>
      <c r="B445" s="28"/>
      <c r="D445" t="s">
        <v>102</v>
      </c>
    </row>
    <row r="446" spans="1:5" ht="12.75">
      <c r="A446" s="28"/>
      <c r="B446" s="28"/>
      <c r="C446" s="6">
        <v>8090</v>
      </c>
      <c r="D446" t="s">
        <v>395</v>
      </c>
      <c r="E446" s="83">
        <v>10000</v>
      </c>
    </row>
    <row r="447" spans="1:4" ht="12.75">
      <c r="A447" s="28"/>
      <c r="B447" s="28"/>
      <c r="D447" t="s">
        <v>396</v>
      </c>
    </row>
    <row r="448" spans="1:5" ht="12.75">
      <c r="A448" s="28"/>
      <c r="B448" s="28"/>
      <c r="C448" s="6">
        <v>8110</v>
      </c>
      <c r="D448" t="s">
        <v>241</v>
      </c>
      <c r="E448" s="83">
        <v>1570000</v>
      </c>
    </row>
    <row r="449" spans="1:4" ht="12.75">
      <c r="A449" s="28"/>
      <c r="B449" s="28"/>
      <c r="D449" t="s">
        <v>242</v>
      </c>
    </row>
    <row r="450" spans="1:4" ht="12.75">
      <c r="A450" s="28"/>
      <c r="B450" s="28"/>
      <c r="D450" t="s">
        <v>243</v>
      </c>
    </row>
    <row r="451" spans="1:5" ht="12.75">
      <c r="A451" s="33" t="s">
        <v>103</v>
      </c>
      <c r="B451" s="33"/>
      <c r="C451" s="7"/>
      <c r="D451" s="5" t="s">
        <v>104</v>
      </c>
      <c r="E451" s="85">
        <f>SUM(+E452+E455)</f>
        <v>1230662</v>
      </c>
    </row>
    <row r="452" spans="1:5" ht="12.75">
      <c r="A452" s="28"/>
      <c r="B452" s="60" t="s">
        <v>99</v>
      </c>
      <c r="C452" s="49"/>
      <c r="D452" s="48" t="s">
        <v>108</v>
      </c>
      <c r="E452" s="87">
        <f>SUM(E453:E454)</f>
        <v>150000</v>
      </c>
    </row>
    <row r="453" spans="1:5" ht="12.75">
      <c r="A453" s="28"/>
      <c r="B453" s="28"/>
      <c r="C453" s="6">
        <v>4300</v>
      </c>
      <c r="D453" t="s">
        <v>29</v>
      </c>
      <c r="E453" s="83">
        <v>40000</v>
      </c>
    </row>
    <row r="454" spans="1:5" ht="12.75">
      <c r="A454" s="28"/>
      <c r="B454" s="28"/>
      <c r="C454" s="6">
        <v>4530</v>
      </c>
      <c r="D454" t="s">
        <v>218</v>
      </c>
      <c r="E454" s="83">
        <v>110000</v>
      </c>
    </row>
    <row r="455" spans="1:5" ht="12.75">
      <c r="A455" s="28"/>
      <c r="B455" s="60" t="s">
        <v>105</v>
      </c>
      <c r="C455" s="49"/>
      <c r="D455" s="48" t="s">
        <v>106</v>
      </c>
      <c r="E455" s="87">
        <f>SUM(E456:E457)</f>
        <v>1080662</v>
      </c>
    </row>
    <row r="456" spans="1:5" ht="12.75">
      <c r="A456" s="28"/>
      <c r="B456" s="28"/>
      <c r="C456" s="6">
        <v>4810</v>
      </c>
      <c r="D456" t="s">
        <v>107</v>
      </c>
      <c r="E456" s="83">
        <v>843800</v>
      </c>
    </row>
    <row r="457" spans="1:5" ht="12.75">
      <c r="A457" s="28"/>
      <c r="B457" s="28"/>
      <c r="C457" s="6">
        <v>6800</v>
      </c>
      <c r="D457" t="s">
        <v>280</v>
      </c>
      <c r="E457" s="83">
        <v>236862</v>
      </c>
    </row>
    <row r="458" spans="1:5" ht="12.75">
      <c r="A458" s="60" t="s">
        <v>172</v>
      </c>
      <c r="B458" s="60"/>
      <c r="C458" s="49"/>
      <c r="D458" s="48" t="s">
        <v>168</v>
      </c>
      <c r="E458" s="87">
        <f>+E475+E459+E468</f>
        <v>15060</v>
      </c>
    </row>
    <row r="459" spans="1:5" s="62" customFormat="1" ht="12.75">
      <c r="A459" s="107"/>
      <c r="B459" s="49">
        <v>85213</v>
      </c>
      <c r="C459" s="49"/>
      <c r="D459" s="48" t="s">
        <v>111</v>
      </c>
      <c r="E459" s="87">
        <f>E464</f>
        <v>560</v>
      </c>
    </row>
    <row r="460" spans="1:5" s="62" customFormat="1" ht="12.75">
      <c r="A460" s="107"/>
      <c r="B460" s="63"/>
      <c r="C460" s="63"/>
      <c r="D460" s="62" t="s">
        <v>248</v>
      </c>
      <c r="E460" s="95"/>
    </row>
    <row r="461" spans="1:5" s="62" customFormat="1" ht="12.75">
      <c r="A461" s="107"/>
      <c r="B461" s="63"/>
      <c r="C461" s="63"/>
      <c r="D461" s="62" t="s">
        <v>249</v>
      </c>
      <c r="E461" s="95"/>
    </row>
    <row r="462" spans="1:5" s="62" customFormat="1" ht="12.75">
      <c r="A462" s="107"/>
      <c r="B462" s="63"/>
      <c r="C462" s="63"/>
      <c r="D462" s="62" t="s">
        <v>251</v>
      </c>
      <c r="E462" s="95"/>
    </row>
    <row r="463" spans="1:5" s="62" customFormat="1" ht="12.75">
      <c r="A463" s="107"/>
      <c r="B463" s="63"/>
      <c r="C463" s="63"/>
      <c r="D463" s="62" t="s">
        <v>250</v>
      </c>
      <c r="E463" s="95"/>
    </row>
    <row r="464" spans="1:5" ht="12.75">
      <c r="A464" s="60"/>
      <c r="B464" s="49"/>
      <c r="C464" s="3">
        <v>2910</v>
      </c>
      <c r="D464" s="15" t="s">
        <v>259</v>
      </c>
      <c r="E464" s="95">
        <v>560</v>
      </c>
    </row>
    <row r="465" spans="1:5" ht="12.75">
      <c r="A465" s="60"/>
      <c r="B465" s="49"/>
      <c r="C465" s="3"/>
      <c r="D465" s="15" t="s">
        <v>260</v>
      </c>
      <c r="E465" s="87"/>
    </row>
    <row r="466" spans="1:5" ht="12.75">
      <c r="A466" s="60"/>
      <c r="B466" s="49"/>
      <c r="C466" s="3"/>
      <c r="D466" s="15" t="s">
        <v>261</v>
      </c>
      <c r="E466" s="87"/>
    </row>
    <row r="467" spans="1:5" ht="12.75">
      <c r="A467" s="60"/>
      <c r="B467" s="49"/>
      <c r="C467" s="3"/>
      <c r="D467" s="15" t="s">
        <v>360</v>
      </c>
      <c r="E467" s="87"/>
    </row>
    <row r="468" spans="1:5" ht="12.75">
      <c r="A468" s="60"/>
      <c r="B468" s="49">
        <v>85214</v>
      </c>
      <c r="C468" s="49"/>
      <c r="D468" s="48" t="s">
        <v>235</v>
      </c>
      <c r="E468" s="87">
        <f>E470</f>
        <v>4500</v>
      </c>
    </row>
    <row r="469" spans="1:5" ht="12.75">
      <c r="A469" s="60"/>
      <c r="B469" s="6"/>
      <c r="D469" t="s">
        <v>203</v>
      </c>
      <c r="E469" s="95"/>
    </row>
    <row r="470" spans="1:5" ht="12.75">
      <c r="A470" s="60"/>
      <c r="B470" s="49"/>
      <c r="C470" s="3">
        <v>2910</v>
      </c>
      <c r="D470" s="15" t="s">
        <v>259</v>
      </c>
      <c r="E470" s="95">
        <v>4500</v>
      </c>
    </row>
    <row r="471" spans="1:5" ht="12.75">
      <c r="A471" s="60"/>
      <c r="B471" s="49"/>
      <c r="C471" s="3"/>
      <c r="D471" s="15" t="s">
        <v>260</v>
      </c>
      <c r="E471" s="87"/>
    </row>
    <row r="472" spans="1:5" ht="12.75">
      <c r="A472" s="60"/>
      <c r="B472" s="49"/>
      <c r="C472" s="3"/>
      <c r="D472" s="15" t="s">
        <v>261</v>
      </c>
      <c r="E472" s="87"/>
    </row>
    <row r="473" spans="1:5" ht="12.75">
      <c r="A473" s="60"/>
      <c r="B473" s="49"/>
      <c r="C473" s="3"/>
      <c r="D473" s="15" t="s">
        <v>262</v>
      </c>
      <c r="E473" s="87"/>
    </row>
    <row r="474" spans="1:5" ht="12.75">
      <c r="A474" s="60"/>
      <c r="B474" s="49"/>
      <c r="C474" s="3"/>
      <c r="D474" s="15" t="s">
        <v>257</v>
      </c>
      <c r="E474" s="87"/>
    </row>
    <row r="475" spans="1:5" ht="12.75">
      <c r="A475" s="28"/>
      <c r="B475" s="60" t="s">
        <v>290</v>
      </c>
      <c r="C475" s="49"/>
      <c r="D475" s="111" t="s">
        <v>239</v>
      </c>
      <c r="E475" s="87">
        <f>E476</f>
        <v>10000</v>
      </c>
    </row>
    <row r="476" spans="1:5" ht="12.75">
      <c r="A476" s="28"/>
      <c r="B476" s="28"/>
      <c r="C476" s="3">
        <v>2910</v>
      </c>
      <c r="D476" s="15" t="s">
        <v>259</v>
      </c>
      <c r="E476" s="83">
        <v>10000</v>
      </c>
    </row>
    <row r="477" spans="1:4" ht="12.75">
      <c r="A477" s="28"/>
      <c r="B477" s="28"/>
      <c r="C477" s="3"/>
      <c r="D477" s="15" t="s">
        <v>260</v>
      </c>
    </row>
    <row r="478" spans="1:4" ht="12.75">
      <c r="A478" s="28"/>
      <c r="B478" s="28"/>
      <c r="C478" s="3"/>
      <c r="D478" s="15" t="s">
        <v>261</v>
      </c>
    </row>
    <row r="479" spans="1:4" ht="12.75">
      <c r="A479" s="28"/>
      <c r="B479" s="28"/>
      <c r="C479" s="3"/>
      <c r="D479" s="15" t="s">
        <v>262</v>
      </c>
    </row>
    <row r="480" spans="1:5" ht="12.75">
      <c r="A480" s="28"/>
      <c r="B480" s="28"/>
      <c r="C480" s="3"/>
      <c r="D480" s="15" t="s">
        <v>257</v>
      </c>
      <c r="E480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2024-03-20T09:14:25Z</cp:lastPrinted>
  <dcterms:created xsi:type="dcterms:W3CDTF">2014-09-04T08:28:49Z</dcterms:created>
  <dcterms:modified xsi:type="dcterms:W3CDTF">2024-04-12T09:31:09Z</dcterms:modified>
  <cp:category/>
  <cp:version/>
  <cp:contentType/>
  <cp:contentStatus/>
</cp:coreProperties>
</file>