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2024" sheetId="1" r:id="rId1"/>
    <sheet name="2024r." sheetId="2" r:id="rId2"/>
    <sheet name="Plan 2024 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<sst xmlns="http://schemas.openxmlformats.org/spreadsheetml/2006/main" count="2162" uniqueCount="616">
  <si>
    <t>Dz</t>
  </si>
  <si>
    <t>Pozostała działalność</t>
  </si>
  <si>
    <t>Szkoły podstawowe</t>
  </si>
  <si>
    <t>Usługi opiekuńcze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</si>
  <si>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</si>
  <si>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</si>
  <si>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</si>
  <si>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</si>
  <si>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</si>
  <si>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</si>
  <si>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</si>
  <si>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</si>
  <si>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Zadania własne</t>
  </si>
  <si>
    <t>Oświata i wychowanie</t>
  </si>
  <si>
    <t>Załącznik Nr 8</t>
  </si>
  <si>
    <t>Miejski Ośrodek Pomocy Społecznej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</si>
  <si>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</si>
  <si>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</si>
  <si>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</si>
  <si>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</si>
  <si>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</si>
  <si>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</si>
  <si>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</si>
  <si>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</si>
  <si>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</si>
  <si>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</si>
  <si>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</si>
  <si>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</si>
  <si>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Ochrona zdrowia</t>
  </si>
  <si>
    <t>Przeciwdziałanie alkoholizmowi</t>
  </si>
  <si>
    <t>Przedszkole Nr 8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</si>
  <si>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</si>
  <si>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</si>
  <si>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</si>
  <si>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</si>
  <si>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</si>
  <si>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</si>
  <si>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</si>
  <si>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</si>
  <si>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</si>
  <si>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</si>
  <si>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</si>
  <si>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</si>
  <si>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</si>
  <si>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</si>
  <si>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</si>
  <si>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</si>
  <si>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</si>
  <si>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</si>
  <si>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</si>
  <si>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</si>
  <si>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</si>
  <si>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</si>
  <si>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</si>
  <si>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</si>
  <si>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</si>
  <si>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</si>
  <si>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</si>
  <si>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</si>
  <si>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</si>
  <si>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</si>
  <si>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</si>
  <si>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</si>
  <si>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</si>
  <si>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</si>
  <si>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</si>
  <si>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</si>
  <si>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</si>
  <si>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</si>
  <si>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</si>
  <si>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</si>
  <si>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</si>
  <si>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</si>
  <si>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</si>
  <si>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</si>
  <si>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</si>
  <si>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</si>
  <si>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</si>
  <si>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</si>
  <si>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</si>
  <si>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</si>
  <si>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</si>
  <si>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</si>
  <si>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</si>
  <si>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</si>
  <si>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</si>
  <si>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</si>
  <si>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</si>
  <si>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</si>
  <si>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</si>
  <si>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</si>
  <si>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</si>
  <si>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</si>
  <si>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</si>
  <si>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</si>
  <si>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</si>
  <si>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</si>
  <si>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</si>
  <si>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</si>
  <si>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</si>
  <si>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</si>
  <si>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</si>
  <si>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</si>
  <si>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</si>
  <si>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</si>
  <si>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</si>
  <si>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</si>
  <si>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</si>
  <si>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</si>
  <si>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</si>
  <si>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</si>
  <si>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</si>
  <si>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</si>
  <si>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</si>
  <si>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</si>
  <si>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</si>
  <si>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</si>
  <si>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</si>
  <si>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</si>
  <si>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</si>
  <si>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</si>
  <si>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</si>
  <si>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</si>
  <si>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</si>
  <si>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</si>
  <si>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</si>
  <si>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</si>
  <si>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</si>
  <si>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</si>
  <si>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</si>
  <si>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</si>
  <si>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</si>
  <si>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</si>
  <si>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</si>
  <si>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</si>
  <si>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</si>
  <si>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</si>
  <si>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>01030</t>
  </si>
  <si>
    <t>Izby rolnicze</t>
  </si>
  <si>
    <t xml:space="preserve">Wpłaty gmin na rzecz izb rolniczych w wysokości </t>
  </si>
  <si>
    <t>2% uzyskanych wpływów z podatku rolnego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</si>
  <si>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</si>
  <si>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</si>
  <si>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</si>
  <si>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</si>
  <si>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</si>
  <si>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</si>
  <si>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</si>
  <si>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</si>
  <si>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</si>
  <si>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</si>
  <si>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</si>
  <si>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</si>
  <si>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</si>
  <si>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</si>
  <si>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</si>
  <si>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</si>
  <si>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</si>
  <si>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</si>
  <si>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</si>
  <si>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</si>
  <si>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Usługi opiekuńcze i specjalistyczne usługi opiekuńcz.</t>
  </si>
  <si>
    <t xml:space="preserve">Przedszkola </t>
  </si>
  <si>
    <t>Burmistrza Miasta Turku</t>
  </si>
  <si>
    <t xml:space="preserve">Dowożenie uczniów do szkół </t>
  </si>
  <si>
    <t xml:space="preserve">Administracja publiczna 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</si>
  <si>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</si>
  <si>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</si>
  <si>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</si>
  <si>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</si>
  <si>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</si>
  <si>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</si>
  <si>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</si>
  <si>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</si>
  <si>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</si>
  <si>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</si>
  <si>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</si>
  <si>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</si>
  <si>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</si>
  <si>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</si>
  <si>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</si>
  <si>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</si>
  <si>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</si>
  <si>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</si>
  <si>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</si>
  <si>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</si>
  <si>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</si>
  <si>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</si>
  <si>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</si>
  <si>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</si>
  <si>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</si>
  <si>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</si>
  <si>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</si>
  <si>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</si>
  <si>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</si>
  <si>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</si>
  <si>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</si>
  <si>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</si>
  <si>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</si>
  <si>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</si>
  <si>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</si>
  <si>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</si>
  <si>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</si>
  <si>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</si>
  <si>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</si>
  <si>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</si>
  <si>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</si>
  <si>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</si>
  <si>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</si>
  <si>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</si>
  <si>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</si>
  <si>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</si>
  <si>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</si>
  <si>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</si>
  <si>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</si>
  <si>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</si>
  <si>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</si>
  <si>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</si>
  <si>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</si>
  <si>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</si>
  <si>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</si>
  <si>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</si>
  <si>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</si>
  <si>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</si>
  <si>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</si>
  <si>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</si>
  <si>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</si>
  <si>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</si>
  <si>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</si>
  <si>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</si>
  <si>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</si>
  <si>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</si>
  <si>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</si>
  <si>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</si>
  <si>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</si>
  <si>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</si>
  <si>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</si>
  <si>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</si>
  <si>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</si>
  <si>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</si>
  <si>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</si>
  <si>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</si>
  <si>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</si>
  <si>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</si>
  <si>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</si>
  <si>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</si>
  <si>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</si>
  <si>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</si>
  <si>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</si>
  <si>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</si>
  <si>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</si>
  <si>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</si>
  <si>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</si>
  <si>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</si>
  <si>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</si>
  <si>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</si>
  <si>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</si>
  <si>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</si>
  <si>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</si>
  <si>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</si>
  <si>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</si>
  <si>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</si>
  <si>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</si>
  <si>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</si>
  <si>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</si>
  <si>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</si>
  <si>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</si>
  <si>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</si>
  <si>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</si>
  <si>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</si>
  <si>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</si>
  <si>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</si>
  <si>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</si>
  <si>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</si>
  <si>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</si>
  <si>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</si>
  <si>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</si>
  <si>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</si>
  <si>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</si>
  <si>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</si>
  <si>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</si>
  <si>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</si>
  <si>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</si>
  <si>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</si>
  <si>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</si>
  <si>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</si>
  <si>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</si>
  <si>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</si>
  <si>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</si>
  <si>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</si>
  <si>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</si>
  <si>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</si>
  <si>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</si>
  <si>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</si>
  <si>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</si>
  <si>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</si>
  <si>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</si>
  <si>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</si>
  <si>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</si>
  <si>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</si>
  <si>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</si>
  <si>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</si>
  <si>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</si>
  <si>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</si>
  <si>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</si>
  <si>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</si>
  <si>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</si>
  <si>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</si>
  <si>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</si>
  <si>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</si>
  <si>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</si>
  <si>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</si>
  <si>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ustawy, pobranych nienależnie lub w nadmiernej wysok.</t>
  </si>
  <si>
    <t xml:space="preserve">Kultura fizyczna 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</si>
  <si>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</si>
  <si>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</si>
  <si>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</si>
  <si>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</si>
  <si>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</si>
  <si>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</si>
  <si>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</si>
  <si>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</si>
  <si>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</si>
  <si>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</si>
  <si>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</si>
  <si>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</si>
  <si>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</si>
  <si>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</si>
  <si>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Drogi wewnętrzne</t>
  </si>
  <si>
    <t xml:space="preserve">Gospodarka odpadami  </t>
  </si>
  <si>
    <t>PRZETWÓRSTWO PRZEMYSŁOWE</t>
  </si>
  <si>
    <t>Rozwój przedsiebiorczości</t>
  </si>
  <si>
    <t xml:space="preserve">Różne wydatki na rzecz osób fizycznych 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</si>
  <si>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</si>
  <si>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</si>
  <si>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</si>
  <si>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</si>
  <si>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</si>
  <si>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</si>
  <si>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</si>
  <si>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</si>
  <si>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</si>
  <si>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</si>
  <si>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</si>
  <si>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</si>
  <si>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</si>
  <si>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</si>
  <si>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</si>
  <si>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</si>
  <si>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</si>
  <si>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</si>
  <si>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</si>
  <si>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</si>
  <si>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</si>
  <si>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</si>
  <si>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Wydział Strategii i Rozwoju</t>
  </si>
  <si>
    <t>80149</t>
  </si>
  <si>
    <t>Wydział Inżynierii Miejskiej</t>
  </si>
  <si>
    <t>71035</t>
  </si>
  <si>
    <t>Cmentarze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</si>
  <si>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</si>
  <si>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</si>
  <si>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</si>
  <si>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</si>
  <si>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</si>
  <si>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</si>
  <si>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</si>
  <si>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</si>
  <si>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</si>
  <si>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</si>
  <si>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</si>
  <si>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</si>
  <si>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</si>
  <si>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</si>
  <si>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</si>
  <si>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</si>
  <si>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</si>
  <si>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</si>
  <si>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</si>
  <si>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</si>
  <si>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Pomoc materialna dla uczniów o charakterze socjalnym</t>
  </si>
  <si>
    <t>Wydatki osobowe nie zaliczone do wynagrodzeń</t>
  </si>
  <si>
    <t>85501</t>
  </si>
  <si>
    <t>85502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</si>
  <si>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</si>
  <si>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</si>
  <si>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</si>
  <si>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</si>
  <si>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</si>
  <si>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</si>
  <si>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</si>
  <si>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</si>
  <si>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</si>
  <si>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</si>
  <si>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</si>
  <si>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</si>
  <si>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</si>
  <si>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</si>
  <si>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</si>
  <si>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</si>
  <si>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</si>
  <si>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</si>
  <si>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Szkoła Podstawowa Nr 5</t>
  </si>
  <si>
    <t>Załącznik Nr 3</t>
  </si>
  <si>
    <t>Szkoła Podstawowa Nr 1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</si>
  <si>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</si>
  <si>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</si>
  <si>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</si>
  <si>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</si>
  <si>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</si>
  <si>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</si>
  <si>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</si>
  <si>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</si>
  <si>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</si>
  <si>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</si>
  <si>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</si>
  <si>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</si>
  <si>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</si>
  <si>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</si>
  <si>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</si>
  <si>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</si>
  <si>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</si>
  <si>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</si>
  <si>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</si>
  <si>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</si>
  <si>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</si>
  <si>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</si>
  <si>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ubespieczenia emerytalne i rentowe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</si>
  <si>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</si>
  <si>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</si>
  <si>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</si>
  <si>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</si>
  <si>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</si>
  <si>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</si>
  <si>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</si>
  <si>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</si>
  <si>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</si>
  <si>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</si>
  <si>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</si>
  <si>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</si>
  <si>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</si>
  <si>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</si>
  <si>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</si>
  <si>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</si>
  <si>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Koszty emisji samorządowych papierów wartościowych</t>
  </si>
  <si>
    <t>oraz inne opłaty i prowizje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</si>
  <si>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</si>
  <si>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</si>
  <si>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</si>
  <si>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</si>
  <si>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</si>
  <si>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</si>
  <si>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</si>
  <si>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</si>
  <si>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</si>
  <si>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</si>
  <si>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</si>
  <si>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</si>
  <si>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</si>
  <si>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</si>
  <si>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</si>
  <si>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</si>
  <si>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</si>
  <si>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</si>
  <si>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</si>
  <si>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</si>
  <si>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</si>
  <si>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</si>
  <si>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</si>
  <si>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0430</t>
  </si>
  <si>
    <t>Wpływy z opłaty targowej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</si>
  <si>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</si>
  <si>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</si>
  <si>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</si>
  <si>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</si>
  <si>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</si>
  <si>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</si>
  <si>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</si>
  <si>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</si>
  <si>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- Inkubator</t>
  </si>
  <si>
    <t>Pozostała działaność</t>
  </si>
  <si>
    <t>Zadania zlecone - Środki z Funduszu Pomocy</t>
  </si>
  <si>
    <t>Świadczenie rodzinne dla obywateli Ukrainy</t>
  </si>
  <si>
    <t>Wpływy z odsetek od nieterminowych wpłat z tytułu podatków i opłat</t>
  </si>
  <si>
    <t>POZOSTAŁE ZADANIA W ZAKRESIE POLITYKI SPOŁECZNEJ</t>
  </si>
  <si>
    <t>0940</t>
  </si>
  <si>
    <t>60095</t>
  </si>
  <si>
    <t>2100</t>
  </si>
  <si>
    <t xml:space="preserve">Środki z Funduszu Pomocy na finansowanie lub dofinansowanie  </t>
  </si>
  <si>
    <t>zadań bieżacych w zakresie pomocy obywatelom Ukrainy</t>
  </si>
  <si>
    <t>przebywajacym na terytorium RP</t>
  </si>
  <si>
    <t xml:space="preserve">Świadczenia społeczne wypłacane obywatelom Ukrainy </t>
  </si>
  <si>
    <t>wypłacanych w zwiazku z pomocą obywatelom Ukrainy</t>
  </si>
  <si>
    <t xml:space="preserve">Składki i inne pochodne od wynagrodzeń pracowników  </t>
  </si>
  <si>
    <t xml:space="preserve">Składki i inne pochodne od wynagrodzeń pracowników </t>
  </si>
  <si>
    <t>na terytorium RP</t>
  </si>
  <si>
    <t xml:space="preserve">Świadczenia społeczne wypłacane obywatelom Ukrainy przebywajacym </t>
  </si>
  <si>
    <t>6290</t>
  </si>
  <si>
    <t xml:space="preserve">Środki na dofinansowanie własnych inwestycji gmin, powiatów </t>
  </si>
  <si>
    <t>powiatów/, samorzadów województw, pozyskane z innych źródeł</t>
  </si>
  <si>
    <t xml:space="preserve"> Plan dochodów na rok 2023</t>
  </si>
  <si>
    <t xml:space="preserve">zwiazków gmin, zwiazków powiatowo-gminnych, zwiazków </t>
  </si>
  <si>
    <t>Wpływy z tytułu opłat i kosztów sądowych oraz innych opłat</t>
  </si>
  <si>
    <t>60002</t>
  </si>
  <si>
    <t>Infrastruktura kolejowa</t>
  </si>
  <si>
    <t>Dotacja celowa na pomoc finansową udzielaną między</t>
  </si>
  <si>
    <t>jednostkami samorządu terytorialnego na dofinansowanie</t>
  </si>
  <si>
    <t>własnych zadań inwestycyjnych i zakupów inwestycyjnych</t>
  </si>
  <si>
    <t>Wydatki poniesione ze środków z Rzadowego Funduszu</t>
  </si>
  <si>
    <t xml:space="preserve">Polski Ład: Program Inwestycji Strategicznych </t>
  </si>
  <si>
    <t>na realizację zadań inwestycyjnych</t>
  </si>
  <si>
    <t>Zakup usług związanych z pomocą obywatelom Ukrainy</t>
  </si>
  <si>
    <t xml:space="preserve">Świadczenie wychowawcze </t>
  </si>
  <si>
    <t>6370</t>
  </si>
  <si>
    <t>Inwestycji Strategicznych na realizację zadań inwestycyjnych</t>
  </si>
  <si>
    <t xml:space="preserve">Środki otrzymane z Rządowego Funduszu Polski Ład: Program </t>
  </si>
  <si>
    <t>Część wyrównawcza subwencji ogólnej dla gmin</t>
  </si>
  <si>
    <t>2051</t>
  </si>
  <si>
    <t>2462</t>
  </si>
  <si>
    <t xml:space="preserve">Szkoły podstawowe - Fundusz Pomocy </t>
  </si>
  <si>
    <t xml:space="preserve">Zakup towarów /w szczególności materiałów, leków, żywności/  w związku </t>
  </si>
  <si>
    <t>z pomocą obywatelom Ukrainy</t>
  </si>
  <si>
    <t>Zakup usług zwiazanych z pomocą obywatelom Ukrainy</t>
  </si>
  <si>
    <t xml:space="preserve">Wynagrodzenia i uposażenia wypłacane w związku z pomocą obywatelom </t>
  </si>
  <si>
    <t>Ukrainy</t>
  </si>
  <si>
    <t xml:space="preserve">Wynagrodzenia nauczycieli wypłacane w zw. z pomocą obywatelom Ukrainy </t>
  </si>
  <si>
    <t xml:space="preserve">Składki i inne pochodne od wynagrodzeń pracowników wypłaconych  </t>
  </si>
  <si>
    <t>w związku z pomocą obywatelom Ukrainy</t>
  </si>
  <si>
    <t xml:space="preserve">Pozostałe wydatki bieżące na zadania związane z pomocą obywatelom </t>
  </si>
  <si>
    <t xml:space="preserve">Przedszkola - Fundusz Pomocy </t>
  </si>
  <si>
    <t>Zakup usług zwiazanych z pomoca obywatelom Ukrainy</t>
  </si>
  <si>
    <t>Wpłaty na Państwowy Fundusz Rehabilitacji Osób Niepełnosprawnych</t>
  </si>
  <si>
    <t>Świetlice szkolne - Fundusz Pomocy</t>
  </si>
  <si>
    <t>Stołówki szkolne i przedszkolne - Fundusz Pomocy</t>
  </si>
  <si>
    <t>- Fundusz Pomocy</t>
  </si>
  <si>
    <t>Pozostała działaność - ZADANIE ZLECONE</t>
  </si>
  <si>
    <t xml:space="preserve">Pozostała działaność - Pomoc obywatelom Ukrainy </t>
  </si>
  <si>
    <t>Ochrona powietrza atmosferycznego  i klimatu</t>
  </si>
  <si>
    <t>- Czyste powietrze</t>
  </si>
  <si>
    <t>Wytwarzanie  i zaopatrywanie w energię elektryczną,</t>
  </si>
  <si>
    <t>gaz i wodę</t>
  </si>
  <si>
    <t>40002</t>
  </si>
  <si>
    <t>Dostarczanie wody</t>
  </si>
  <si>
    <t>Pozostała działalność - Edukacja ekologiczna</t>
  </si>
  <si>
    <t xml:space="preserve">Pozostała działaność - Wdrażanie Strategii na rzecz </t>
  </si>
  <si>
    <t>Neutralności Klimatycznej</t>
  </si>
  <si>
    <t>Plan wydatków na rok 2024</t>
  </si>
  <si>
    <t>Plan 2024r.</t>
  </si>
  <si>
    <t xml:space="preserve"> Plan dochodów na rok 2024</t>
  </si>
  <si>
    <t>Plan wydatków na 2024r.</t>
  </si>
  <si>
    <t>Szkolenia pracowników niebedących członkami korpusu służby cywilnej</t>
  </si>
  <si>
    <t>ELEKTRYCZNA, GAZ I WODĘ</t>
  </si>
  <si>
    <t xml:space="preserve">WYTWARZANIE I ZAOPATRYWANIE W ENERGIĘ </t>
  </si>
  <si>
    <t>Dostarczanie ciepła</t>
  </si>
  <si>
    <t>2180</t>
  </si>
  <si>
    <t xml:space="preserve">Środki z Funduszu Przeciwdziałania COVID-19 na finansowanie lub </t>
  </si>
  <si>
    <t>dofinansowanie zadań związanych z przeciwdziałaniem COVID - 19</t>
  </si>
  <si>
    <t>ELEKTRYCZNĄ, GAZ I WODĘ</t>
  </si>
  <si>
    <t>Różne przelewy</t>
  </si>
  <si>
    <t>Pozostała działaność - Refundacja podatku VAT za</t>
  </si>
  <si>
    <t>dostarocze paliwa gazowe</t>
  </si>
  <si>
    <t>własnych zadań bieżących</t>
  </si>
  <si>
    <t>Pozostała działaność - Pomoc obywatelom Ukrainy - zadania własne</t>
  </si>
  <si>
    <t>Pozostała działaność - Pomoc obywatelom Ukrainy - zadania zlecone</t>
  </si>
  <si>
    <t>Świadczenia zwiazane z udzielaniem pomocy obywatelom</t>
  </si>
  <si>
    <t>Pozostałe wydatki bieżace na zadania związane</t>
  </si>
  <si>
    <t>Zasiłki i pomoc naturze oraz składki na ubezpieczenia emerytalne i rentowe</t>
  </si>
  <si>
    <t>Pomoc obywatelom Ukrainy - zadania własne</t>
  </si>
  <si>
    <t>Ośrodki pomocy społecznej - zadania zlcone</t>
  </si>
  <si>
    <t xml:space="preserve">Wybory do rad gmin, rad powiatów i sejmików wojewodztw, wybory </t>
  </si>
  <si>
    <t xml:space="preserve">burmistrzów i prezydentów miastorazreferenda gminne, powiatowe </t>
  </si>
  <si>
    <t>i wojewódzkie</t>
  </si>
  <si>
    <t>EDUKACYJNA OPIEKA WYCHOWAWCZA</t>
  </si>
  <si>
    <t>2950</t>
  </si>
  <si>
    <t>Wpływy ze zwrotów niewykorzystanych dotacji oraz płatności</t>
  </si>
  <si>
    <t>75109</t>
  </si>
  <si>
    <t xml:space="preserve">Wybory do rad gmin, rad powiatów i sejmików wojewodztw, </t>
  </si>
  <si>
    <t>gminne, powiatowe i wojewódzkie</t>
  </si>
  <si>
    <t xml:space="preserve">wybory burmistrzów i prezydentów miastorazreferenda </t>
  </si>
  <si>
    <t>Zwrot niewykorzystanych dotacji oraz płatności</t>
  </si>
  <si>
    <t>0620</t>
  </si>
  <si>
    <t>Wpływy z opłat za  zezwolenia, akredytacje  oraz opłaty ewidencyjne,</t>
  </si>
  <si>
    <t>w tym opłaty za częstoptliwość</t>
  </si>
  <si>
    <t>2057</t>
  </si>
  <si>
    <t>Część rozwojowa subwencji ogółnej dla jednostek</t>
  </si>
  <si>
    <t>Pozostała działalność - Cyberbezpieczny Samorząd</t>
  </si>
  <si>
    <t>Pozostała działaność - Wielkopolskie Centrum Opieki</t>
  </si>
  <si>
    <t>Urzędy wojewódzkie - Fundusz Pomocy</t>
  </si>
  <si>
    <t>Honoraria, wynagrodzenia agencyjno-prowizyjne i wynagrodzenia bezosobowe</t>
  </si>
  <si>
    <t>wypłacone w zwiazku z pomocą obywatelom Ukrainy</t>
  </si>
  <si>
    <t>administracji rządowej</t>
  </si>
  <si>
    <t xml:space="preserve">realizowane przez gminę na podstawie porozumień z organami </t>
  </si>
  <si>
    <t xml:space="preserve">Dotacja celowa otrzymana z budżetu państwa na zadania bieżące </t>
  </si>
  <si>
    <t>2020</t>
  </si>
  <si>
    <t>Cmentarze - porozumienie</t>
  </si>
  <si>
    <t>Wpływy z rozliczeń/ zwrotów z lat ubiegłych/</t>
  </si>
  <si>
    <t>0950</t>
  </si>
  <si>
    <t>Wpływy z tytułu kar i odszkodowań wynikaj acych z umów</t>
  </si>
  <si>
    <t>2059</t>
  </si>
  <si>
    <t>2710</t>
  </si>
  <si>
    <t xml:space="preserve">Dotacja celowa otrzymana z tytułu pomocy finansowej udzielanej </t>
  </si>
  <si>
    <t xml:space="preserve">między jednostkami samorzadu terytorialnego na dofinansowanie </t>
  </si>
  <si>
    <t>Schroniska dla zwierząt</t>
  </si>
  <si>
    <t>Wybory do Sejmu i Senatu</t>
  </si>
  <si>
    <t>Wybory do Parlamentu Europejskiego</t>
  </si>
  <si>
    <t>POMOC SPOŁECZNA</t>
  </si>
  <si>
    <t>Pozostała działaność - Dodatek osłonowy</t>
  </si>
  <si>
    <t xml:space="preserve">Pozostała działaność </t>
  </si>
  <si>
    <t>75108</t>
  </si>
  <si>
    <t>Wybory do Sejmu i Senatu RP</t>
  </si>
  <si>
    <t>75113</t>
  </si>
  <si>
    <t>Pozostła działaność</t>
  </si>
  <si>
    <t>Zasiłki stałe - Pomoc obywatelom Ukrainy</t>
  </si>
  <si>
    <t>do Zarządzenia Nr 51/24</t>
  </si>
  <si>
    <t>z dnia 27.03.20224 r</t>
  </si>
  <si>
    <t>z dnia 27.03.2024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</si>
</sst>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19" xfId="0" applyNumberFormat="1" applyFill="1" applyBorder="1" applyAlignment="1">
      <alignment/>
    </xf>
    <xf numFmtId="0" fontId="10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9"/>
  <sheetViews>
    <sheetView zoomScale="130" zoomScaleNormal="130" workbookViewId="0" topLeftCell="A822">
      <selection activeCell="D567" sqref="D567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4" customWidth="1"/>
    <col min="6" max="6" width="6.625" style="0" customWidth="1"/>
    <col min="8" max="8" width="11.75390625" style="0" bestFit="1" customWidth="1"/>
  </cols>
  <sheetData>
    <row r="1" ht="12.75">
      <c r="E1" s="74" t="s">
        <v>147</v>
      </c>
    </row>
    <row r="2" spans="4:5" ht="12.75">
      <c r="D2" s="7" t="s">
        <v>546</v>
      </c>
      <c r="E2" s="74" t="s">
        <v>613</v>
      </c>
    </row>
    <row r="3" spans="4:5" ht="12.75">
      <c r="D3" s="6" t="s">
        <v>4</v>
      </c>
      <c r="E3" s="74" t="s">
        <v>163</v>
      </c>
    </row>
    <row r="4" spans="4:5" ht="12.75">
      <c r="D4" s="6"/>
      <c r="E4" s="75" t="s">
        <v>614</v>
      </c>
    </row>
    <row r="5" spans="1:5" ht="12.75">
      <c r="A5" s="1" t="s">
        <v>0</v>
      </c>
      <c r="B5" s="1" t="s">
        <v>5</v>
      </c>
      <c r="C5" s="1" t="s">
        <v>6</v>
      </c>
      <c r="D5" s="1" t="s">
        <v>7</v>
      </c>
      <c r="E5" s="77" t="s">
        <v>133</v>
      </c>
    </row>
    <row r="6" spans="1:5" ht="12.75">
      <c r="A6" s="7">
        <v>801</v>
      </c>
      <c r="B6" s="7"/>
      <c r="C6" s="7"/>
      <c r="D6" s="5" t="s">
        <v>13</v>
      </c>
      <c r="E6" s="88">
        <f>SUM(E7+E63+E68+E88+E43+E30+E56+E80+E102)</f>
        <v>11011791</v>
      </c>
    </row>
    <row r="7" spans="1:5" s="5" customFormat="1" ht="12.75">
      <c r="A7" s="7"/>
      <c r="B7" s="7">
        <v>80101</v>
      </c>
      <c r="C7" s="7"/>
      <c r="D7" s="5" t="s">
        <v>2</v>
      </c>
      <c r="E7" s="88">
        <f>SUM(E8:E29)</f>
        <v>8854962</v>
      </c>
    </row>
    <row r="8" spans="3:8" ht="12.75">
      <c r="C8" s="6">
        <v>3020</v>
      </c>
      <c r="D8" t="s">
        <v>42</v>
      </c>
      <c r="E8" s="74">
        <v>61000</v>
      </c>
      <c r="H8" s="74"/>
    </row>
    <row r="9" spans="3:8" ht="12.75">
      <c r="C9" s="6">
        <v>4010</v>
      </c>
      <c r="D9" t="s">
        <v>43</v>
      </c>
      <c r="E9" s="74">
        <v>1037600</v>
      </c>
      <c r="H9" s="74"/>
    </row>
    <row r="10" spans="3:8" ht="12.75">
      <c r="C10" s="6">
        <v>4040</v>
      </c>
      <c r="D10" t="s">
        <v>44</v>
      </c>
      <c r="E10" s="74">
        <v>82500</v>
      </c>
      <c r="H10" s="74"/>
    </row>
    <row r="11" spans="3:8" ht="12.75">
      <c r="C11" s="6">
        <v>4110</v>
      </c>
      <c r="D11" t="s">
        <v>45</v>
      </c>
      <c r="E11" s="74">
        <v>1079571</v>
      </c>
      <c r="H11" s="74"/>
    </row>
    <row r="12" spans="3:8" ht="12.75">
      <c r="C12" s="6">
        <v>4120</v>
      </c>
      <c r="D12" t="s">
        <v>438</v>
      </c>
      <c r="E12" s="74">
        <v>127500</v>
      </c>
      <c r="H12" s="74"/>
    </row>
    <row r="13" spans="3:8" ht="12.75">
      <c r="C13" s="6">
        <v>4140</v>
      </c>
      <c r="D13" t="s">
        <v>263</v>
      </c>
      <c r="E13" s="74">
        <v>2500</v>
      </c>
      <c r="H13" s="74"/>
    </row>
    <row r="14" spans="3:8" ht="12.75">
      <c r="C14" s="6">
        <v>4170</v>
      </c>
      <c r="D14" t="s">
        <v>214</v>
      </c>
      <c r="E14" s="74">
        <v>15000</v>
      </c>
      <c r="H14" s="74"/>
    </row>
    <row r="15" spans="3:8" ht="12.75">
      <c r="C15" s="6">
        <v>4210</v>
      </c>
      <c r="D15" t="s">
        <v>46</v>
      </c>
      <c r="E15" s="74">
        <v>66000</v>
      </c>
      <c r="H15" s="74"/>
    </row>
    <row r="16" spans="3:5" ht="12.75">
      <c r="C16" s="6">
        <v>4240</v>
      </c>
      <c r="D16" t="s">
        <v>360</v>
      </c>
      <c r="E16" s="74">
        <v>24000</v>
      </c>
    </row>
    <row r="17" spans="3:5" ht="12.75">
      <c r="C17" s="6">
        <v>4260</v>
      </c>
      <c r="D17" t="s">
        <v>47</v>
      </c>
      <c r="E17" s="74">
        <v>290000</v>
      </c>
    </row>
    <row r="18" spans="3:5" ht="12.75">
      <c r="C18" s="6">
        <v>4270</v>
      </c>
      <c r="D18" t="s">
        <v>48</v>
      </c>
      <c r="E18" s="74">
        <v>24000</v>
      </c>
    </row>
    <row r="19" spans="3:5" ht="12.75">
      <c r="C19" s="6">
        <v>4280</v>
      </c>
      <c r="D19" t="s">
        <v>232</v>
      </c>
      <c r="E19" s="74">
        <v>6000</v>
      </c>
    </row>
    <row r="20" spans="3:5" ht="12.75">
      <c r="C20" s="6">
        <v>4300</v>
      </c>
      <c r="D20" t="s">
        <v>49</v>
      </c>
      <c r="E20" s="74">
        <v>112000</v>
      </c>
    </row>
    <row r="21" spans="3:5" ht="12.75">
      <c r="C21" s="6">
        <v>4360</v>
      </c>
      <c r="D21" t="s">
        <v>298</v>
      </c>
      <c r="E21" s="74">
        <v>15000</v>
      </c>
    </row>
    <row r="22" spans="3:5" ht="12.75">
      <c r="C22" s="6">
        <v>4410</v>
      </c>
      <c r="D22" t="s">
        <v>50</v>
      </c>
      <c r="E22" s="74">
        <v>3000</v>
      </c>
    </row>
    <row r="23" spans="3:5" ht="12.75">
      <c r="C23" s="6">
        <v>4430</v>
      </c>
      <c r="D23" t="s">
        <v>51</v>
      </c>
      <c r="E23" s="74">
        <v>8000</v>
      </c>
    </row>
    <row r="24" spans="3:5" ht="12.75">
      <c r="C24" s="6">
        <v>4440</v>
      </c>
      <c r="D24" t="s">
        <v>52</v>
      </c>
      <c r="E24" s="74">
        <v>341269</v>
      </c>
    </row>
    <row r="25" spans="3:5" ht="12.75">
      <c r="C25" s="6">
        <v>4700</v>
      </c>
      <c r="D25" t="s">
        <v>266</v>
      </c>
      <c r="E25" s="74">
        <v>1000</v>
      </c>
    </row>
    <row r="26" spans="3:5" ht="12.75">
      <c r="C26" s="6">
        <v>4710</v>
      </c>
      <c r="D26" t="s">
        <v>428</v>
      </c>
      <c r="E26" s="74">
        <v>20856</v>
      </c>
    </row>
    <row r="27" spans="3:5" ht="12.75">
      <c r="C27" s="6">
        <v>4790</v>
      </c>
      <c r="D27" t="s">
        <v>457</v>
      </c>
      <c r="E27" s="74">
        <v>5045466</v>
      </c>
    </row>
    <row r="28" spans="3:5" ht="12.75">
      <c r="C28" s="6">
        <v>4800</v>
      </c>
      <c r="D28" t="s">
        <v>458</v>
      </c>
      <c r="E28" s="74">
        <v>332700</v>
      </c>
    </row>
    <row r="29" spans="3:5" ht="12.75">
      <c r="C29" s="51">
        <v>6050</v>
      </c>
      <c r="D29" s="12" t="s">
        <v>231</v>
      </c>
      <c r="E29" s="74">
        <v>160000</v>
      </c>
    </row>
    <row r="30" spans="2:5" ht="12.75">
      <c r="B30" s="7">
        <v>80101</v>
      </c>
      <c r="C30" s="7"/>
      <c r="D30" s="5" t="s">
        <v>519</v>
      </c>
      <c r="E30" s="74">
        <f>SUM(E31:E41)</f>
        <v>295700</v>
      </c>
    </row>
    <row r="31" spans="3:5" ht="12.75">
      <c r="C31" s="6">
        <v>4350</v>
      </c>
      <c r="D31" s="114" t="s">
        <v>520</v>
      </c>
      <c r="E31" s="74">
        <v>3300</v>
      </c>
    </row>
    <row r="32" ht="12.75">
      <c r="D32" s="114" t="s">
        <v>521</v>
      </c>
    </row>
    <row r="33" spans="2:5" ht="15">
      <c r="B33" s="145"/>
      <c r="C33" s="116">
        <v>4370</v>
      </c>
      <c r="D33" s="114" t="s">
        <v>522</v>
      </c>
      <c r="E33" s="74">
        <v>3300</v>
      </c>
    </row>
    <row r="34" spans="2:5" ht="12.75">
      <c r="B34" s="116"/>
      <c r="C34" s="116">
        <v>4740</v>
      </c>
      <c r="D34" s="114" t="s">
        <v>523</v>
      </c>
      <c r="E34" s="74">
        <v>32600</v>
      </c>
    </row>
    <row r="35" spans="2:4" ht="12.75">
      <c r="B35" s="116"/>
      <c r="C35" s="116"/>
      <c r="D35" s="114" t="s">
        <v>524</v>
      </c>
    </row>
    <row r="36" spans="3:5" ht="12.75">
      <c r="C36" s="116">
        <v>4750</v>
      </c>
      <c r="D36" s="114" t="s">
        <v>525</v>
      </c>
      <c r="E36" s="74">
        <v>222100</v>
      </c>
    </row>
    <row r="37" spans="3:5" ht="12.75">
      <c r="C37" s="116">
        <v>4840</v>
      </c>
      <c r="D37" s="114" t="s">
        <v>588</v>
      </c>
      <c r="E37" s="106">
        <v>500</v>
      </c>
    </row>
    <row r="38" spans="3:5" ht="12.75">
      <c r="C38" s="116"/>
      <c r="D38" s="114" t="s">
        <v>589</v>
      </c>
      <c r="E38" s="106"/>
    </row>
    <row r="39" spans="3:5" ht="12.75">
      <c r="C39" s="116">
        <v>4850</v>
      </c>
      <c r="D39" s="114" t="s">
        <v>526</v>
      </c>
      <c r="E39" s="74">
        <v>31400</v>
      </c>
    </row>
    <row r="40" spans="3:4" ht="12.75">
      <c r="C40" s="116"/>
      <c r="D40" s="114" t="s">
        <v>527</v>
      </c>
    </row>
    <row r="41" spans="3:5" ht="12.75">
      <c r="C41" s="116">
        <v>4860</v>
      </c>
      <c r="D41" s="114" t="s">
        <v>528</v>
      </c>
      <c r="E41" s="74">
        <v>2500</v>
      </c>
    </row>
    <row r="42" spans="3:4" ht="12.75">
      <c r="C42" s="116"/>
      <c r="D42" s="114" t="s">
        <v>524</v>
      </c>
    </row>
    <row r="43" spans="1:5" ht="12.75">
      <c r="A43"/>
      <c r="B43" s="58">
        <v>80107</v>
      </c>
      <c r="C43" s="58"/>
      <c r="D43" s="57" t="s">
        <v>54</v>
      </c>
      <c r="E43" s="89">
        <f>SUM(E44:E55)</f>
        <v>566663</v>
      </c>
    </row>
    <row r="44" spans="1:5" ht="12.75">
      <c r="A44"/>
      <c r="C44" s="6">
        <v>3020</v>
      </c>
      <c r="D44" t="s">
        <v>42</v>
      </c>
      <c r="E44" s="74">
        <v>2484</v>
      </c>
    </row>
    <row r="45" spans="1:5" ht="12.75">
      <c r="A45"/>
      <c r="C45" s="6">
        <v>4110</v>
      </c>
      <c r="D45" t="s">
        <v>45</v>
      </c>
      <c r="E45" s="74">
        <v>65040</v>
      </c>
    </row>
    <row r="46" spans="1:5" ht="12.75">
      <c r="A46"/>
      <c r="C46" s="6">
        <v>4120</v>
      </c>
      <c r="D46" t="s">
        <v>461</v>
      </c>
      <c r="E46" s="74">
        <v>8500</v>
      </c>
    </row>
    <row r="47" spans="1:5" ht="12.75">
      <c r="A47"/>
      <c r="C47" s="6">
        <v>4210</v>
      </c>
      <c r="D47" t="s">
        <v>46</v>
      </c>
      <c r="E47" s="74">
        <v>4200</v>
      </c>
    </row>
    <row r="48" spans="1:5" ht="12.75">
      <c r="A48"/>
      <c r="C48" s="6">
        <v>4240</v>
      </c>
      <c r="D48" t="s">
        <v>462</v>
      </c>
      <c r="E48" s="74">
        <v>2200</v>
      </c>
    </row>
    <row r="49" spans="1:5" ht="12.75">
      <c r="A49"/>
      <c r="C49" s="6">
        <v>4260</v>
      </c>
      <c r="D49" t="s">
        <v>47</v>
      </c>
      <c r="E49" s="74">
        <v>23000</v>
      </c>
    </row>
    <row r="50" spans="1:5" ht="12.75">
      <c r="A50"/>
      <c r="C50" s="6">
        <v>4270</v>
      </c>
      <c r="D50" t="s">
        <v>48</v>
      </c>
      <c r="E50" s="74">
        <v>800</v>
      </c>
    </row>
    <row r="51" spans="1:5" ht="12.75">
      <c r="A51"/>
      <c r="C51" s="6">
        <v>4300</v>
      </c>
      <c r="D51" t="s">
        <v>49</v>
      </c>
      <c r="E51" s="74">
        <v>1600</v>
      </c>
    </row>
    <row r="52" spans="1:5" ht="12.75">
      <c r="A52"/>
      <c r="C52" s="6">
        <v>4440</v>
      </c>
      <c r="D52" t="s">
        <v>52</v>
      </c>
      <c r="E52" s="74">
        <v>20839</v>
      </c>
    </row>
    <row r="53" spans="1:5" ht="12.75">
      <c r="A53"/>
      <c r="C53" s="6">
        <v>4710</v>
      </c>
      <c r="D53" t="s">
        <v>463</v>
      </c>
      <c r="E53" s="74">
        <v>1000</v>
      </c>
    </row>
    <row r="54" spans="1:5" ht="12.75">
      <c r="A54"/>
      <c r="C54" s="6">
        <v>4790</v>
      </c>
      <c r="D54" t="s">
        <v>459</v>
      </c>
      <c r="E54" s="74">
        <v>411000</v>
      </c>
    </row>
    <row r="55" spans="1:5" ht="12.75">
      <c r="A55"/>
      <c r="C55" s="6">
        <v>4800</v>
      </c>
      <c r="D55" t="s">
        <v>460</v>
      </c>
      <c r="E55" s="74">
        <v>26000</v>
      </c>
    </row>
    <row r="56" spans="1:5" ht="12.75">
      <c r="A56"/>
      <c r="B56" s="58">
        <v>80107</v>
      </c>
      <c r="C56" s="58"/>
      <c r="D56" s="57" t="s">
        <v>532</v>
      </c>
      <c r="E56" s="89">
        <f>SUM(E57:E61)</f>
        <v>16200</v>
      </c>
    </row>
    <row r="57" spans="1:5" ht="12.75">
      <c r="A57"/>
      <c r="B57" s="58"/>
      <c r="C57" s="72">
        <v>4350</v>
      </c>
      <c r="D57" s="114" t="s">
        <v>520</v>
      </c>
      <c r="E57" s="106">
        <v>400</v>
      </c>
    </row>
    <row r="58" spans="1:5" ht="12.75">
      <c r="A58"/>
      <c r="B58" s="58"/>
      <c r="C58" s="72"/>
      <c r="D58" s="114" t="s">
        <v>521</v>
      </c>
      <c r="E58" s="89"/>
    </row>
    <row r="59" spans="1:5" ht="12.75">
      <c r="A59"/>
      <c r="B59" s="58"/>
      <c r="C59" s="116">
        <v>4370</v>
      </c>
      <c r="D59" s="114" t="s">
        <v>522</v>
      </c>
      <c r="E59" s="106">
        <v>100</v>
      </c>
    </row>
    <row r="60" spans="1:5" ht="12.75">
      <c r="A60"/>
      <c r="C60" s="116">
        <v>4750</v>
      </c>
      <c r="D60" s="114" t="s">
        <v>525</v>
      </c>
      <c r="E60" s="74">
        <v>13000</v>
      </c>
    </row>
    <row r="61" spans="1:5" ht="12.75">
      <c r="A61"/>
      <c r="C61" s="116">
        <v>4850</v>
      </c>
      <c r="D61" s="114" t="s">
        <v>526</v>
      </c>
      <c r="E61" s="74">
        <v>2700</v>
      </c>
    </row>
    <row r="62" spans="1:4" ht="12.75">
      <c r="A62"/>
      <c r="C62" s="116"/>
      <c r="D62" s="114" t="s">
        <v>527</v>
      </c>
    </row>
    <row r="63" spans="1:5" ht="12.75">
      <c r="A63"/>
      <c r="B63" s="7">
        <v>80146</v>
      </c>
      <c r="C63" s="7"/>
      <c r="D63" s="5" t="s">
        <v>158</v>
      </c>
      <c r="E63" s="88">
        <f>SUM(E64:E67)</f>
        <v>41092</v>
      </c>
    </row>
    <row r="64" spans="1:5" ht="12.75">
      <c r="A64"/>
      <c r="B64" s="7"/>
      <c r="C64" s="6">
        <v>4210</v>
      </c>
      <c r="D64" t="s">
        <v>46</v>
      </c>
      <c r="E64" s="106">
        <v>9000</v>
      </c>
    </row>
    <row r="65" spans="1:5" ht="12.75">
      <c r="A65"/>
      <c r="B65" s="7"/>
      <c r="C65" s="6">
        <v>4300</v>
      </c>
      <c r="D65" t="s">
        <v>49</v>
      </c>
      <c r="E65" s="106">
        <v>3988</v>
      </c>
    </row>
    <row r="66" spans="1:5" ht="12.75">
      <c r="A66"/>
      <c r="C66" s="6">
        <v>4410</v>
      </c>
      <c r="D66" t="s">
        <v>50</v>
      </c>
      <c r="E66" s="74">
        <v>4104</v>
      </c>
    </row>
    <row r="67" spans="1:5" ht="12.75">
      <c r="A67"/>
      <c r="C67" s="6">
        <v>4700</v>
      </c>
      <c r="D67" t="s">
        <v>266</v>
      </c>
      <c r="E67" s="74">
        <v>24000</v>
      </c>
    </row>
    <row r="68" spans="1:5" ht="12.75">
      <c r="A68"/>
      <c r="B68" s="58">
        <v>80148</v>
      </c>
      <c r="C68" s="58"/>
      <c r="D68" s="57" t="s">
        <v>304</v>
      </c>
      <c r="E68" s="89">
        <f>SUM(E69:E79)</f>
        <v>559403</v>
      </c>
    </row>
    <row r="69" spans="1:5" ht="12.75">
      <c r="A69"/>
      <c r="B69" s="58"/>
      <c r="C69" s="6">
        <v>3020</v>
      </c>
      <c r="D69" t="s">
        <v>42</v>
      </c>
      <c r="E69" s="106">
        <v>7200</v>
      </c>
    </row>
    <row r="70" spans="1:5" ht="12.75">
      <c r="A70"/>
      <c r="C70" s="6">
        <v>4010</v>
      </c>
      <c r="D70" t="s">
        <v>43</v>
      </c>
      <c r="E70" s="106">
        <v>407000</v>
      </c>
    </row>
    <row r="71" spans="1:5" ht="12.75">
      <c r="A71"/>
      <c r="C71" s="6">
        <v>4040</v>
      </c>
      <c r="D71" t="s">
        <v>44</v>
      </c>
      <c r="E71" s="106">
        <v>30700</v>
      </c>
    </row>
    <row r="72" spans="1:5" ht="12.75">
      <c r="A72"/>
      <c r="C72" s="6">
        <v>4110</v>
      </c>
      <c r="D72" t="s">
        <v>45</v>
      </c>
      <c r="E72" s="106">
        <v>69000</v>
      </c>
    </row>
    <row r="73" spans="1:5" ht="12.75">
      <c r="A73"/>
      <c r="C73" s="6">
        <v>4120</v>
      </c>
      <c r="D73" t="s">
        <v>438</v>
      </c>
      <c r="E73" s="106">
        <v>10000</v>
      </c>
    </row>
    <row r="74" spans="1:5" ht="12.75">
      <c r="A74"/>
      <c r="C74" s="6">
        <v>4210</v>
      </c>
      <c r="D74" t="s">
        <v>46</v>
      </c>
      <c r="E74" s="106">
        <v>6000</v>
      </c>
    </row>
    <row r="75" spans="1:5" ht="12.75">
      <c r="A75"/>
      <c r="C75" s="6">
        <v>4260</v>
      </c>
      <c r="D75" t="s">
        <v>47</v>
      </c>
      <c r="E75" s="106">
        <v>10000</v>
      </c>
    </row>
    <row r="76" spans="1:5" ht="12.75">
      <c r="A76"/>
      <c r="C76" s="6">
        <v>4270</v>
      </c>
      <c r="D76" t="s">
        <v>48</v>
      </c>
      <c r="E76" s="106">
        <v>2000</v>
      </c>
    </row>
    <row r="77" spans="1:5" ht="12.75">
      <c r="A77"/>
      <c r="C77" s="6">
        <v>4300</v>
      </c>
      <c r="D77" t="s">
        <v>49</v>
      </c>
      <c r="E77" s="106">
        <v>1500</v>
      </c>
    </row>
    <row r="78" spans="1:5" ht="12.75">
      <c r="A78"/>
      <c r="C78" s="6">
        <v>4440</v>
      </c>
      <c r="D78" t="s">
        <v>52</v>
      </c>
      <c r="E78" s="106">
        <v>14503</v>
      </c>
    </row>
    <row r="79" spans="1:5" ht="12.75">
      <c r="A79"/>
      <c r="C79" s="6">
        <v>4710</v>
      </c>
      <c r="D79" t="s">
        <v>428</v>
      </c>
      <c r="E79" s="106">
        <v>1500</v>
      </c>
    </row>
    <row r="80" spans="1:5" ht="12.75">
      <c r="A80"/>
      <c r="B80" s="58">
        <v>80148</v>
      </c>
      <c r="C80" s="58"/>
      <c r="D80" s="57" t="s">
        <v>533</v>
      </c>
      <c r="E80" s="89">
        <f>SUM(E81:E86)</f>
        <v>12600</v>
      </c>
    </row>
    <row r="81" spans="1:5" ht="12.75">
      <c r="A81"/>
      <c r="B81" s="58"/>
      <c r="C81" s="72">
        <v>4350</v>
      </c>
      <c r="D81" s="114" t="s">
        <v>520</v>
      </c>
      <c r="E81" s="106">
        <v>300</v>
      </c>
    </row>
    <row r="82" spans="1:5" ht="12.75">
      <c r="A82"/>
      <c r="B82" s="58"/>
      <c r="C82" s="58"/>
      <c r="D82" s="114" t="s">
        <v>521</v>
      </c>
      <c r="E82" s="89"/>
    </row>
    <row r="83" spans="1:5" ht="12.75">
      <c r="A83"/>
      <c r="B83" s="58"/>
      <c r="C83" s="116">
        <v>4370</v>
      </c>
      <c r="D83" s="114" t="s">
        <v>522</v>
      </c>
      <c r="E83" s="106">
        <v>100</v>
      </c>
    </row>
    <row r="84" spans="1:5" ht="12.75">
      <c r="A84"/>
      <c r="C84" s="116">
        <v>4740</v>
      </c>
      <c r="D84" s="114" t="s">
        <v>523</v>
      </c>
      <c r="E84" s="106">
        <v>10100</v>
      </c>
    </row>
    <row r="85" spans="1:5" ht="12.75">
      <c r="A85"/>
      <c r="C85" s="116"/>
      <c r="D85" s="114" t="s">
        <v>524</v>
      </c>
      <c r="E85" s="106"/>
    </row>
    <row r="86" spans="1:5" ht="12.75">
      <c r="A86"/>
      <c r="C86" s="116">
        <v>4850</v>
      </c>
      <c r="D86" s="114" t="s">
        <v>526</v>
      </c>
      <c r="E86" s="106">
        <v>2100</v>
      </c>
    </row>
    <row r="87" spans="1:5" ht="12.75">
      <c r="A87"/>
      <c r="C87" s="116"/>
      <c r="D87" s="114" t="s">
        <v>527</v>
      </c>
      <c r="E87" s="106"/>
    </row>
    <row r="88" spans="1:5" ht="12.75">
      <c r="A88"/>
      <c r="B88" s="58">
        <v>80150</v>
      </c>
      <c r="C88" s="58"/>
      <c r="D88" s="117" t="s">
        <v>361</v>
      </c>
      <c r="E88" s="89">
        <f>SUM(E92:E101)</f>
        <v>517344</v>
      </c>
    </row>
    <row r="89" spans="1:4" ht="12.75">
      <c r="A89"/>
      <c r="D89" s="117" t="s">
        <v>364</v>
      </c>
    </row>
    <row r="90" spans="1:4" ht="12.75">
      <c r="A90"/>
      <c r="D90" s="117" t="s">
        <v>365</v>
      </c>
    </row>
    <row r="91" spans="1:4" ht="12.75">
      <c r="A91"/>
      <c r="D91" s="119" t="s">
        <v>366</v>
      </c>
    </row>
    <row r="92" spans="1:5" ht="12.75">
      <c r="A92"/>
      <c r="C92" s="6">
        <v>3020</v>
      </c>
      <c r="D92" t="s">
        <v>42</v>
      </c>
      <c r="E92" s="74">
        <v>1800</v>
      </c>
    </row>
    <row r="93" spans="1:5" ht="12.75">
      <c r="A93"/>
      <c r="C93" s="6">
        <v>4110</v>
      </c>
      <c r="D93" t="s">
        <v>45</v>
      </c>
      <c r="E93" s="74">
        <v>67700</v>
      </c>
    </row>
    <row r="94" spans="3:5" ht="12.75">
      <c r="C94" s="6">
        <v>4120</v>
      </c>
      <c r="D94" t="s">
        <v>438</v>
      </c>
      <c r="E94" s="74">
        <v>9250</v>
      </c>
    </row>
    <row r="95" spans="3:5" ht="12.75">
      <c r="C95" s="6">
        <v>4210</v>
      </c>
      <c r="D95" t="s">
        <v>46</v>
      </c>
      <c r="E95" s="74">
        <v>1000</v>
      </c>
    </row>
    <row r="96" spans="3:5" ht="12.75">
      <c r="C96" s="6">
        <v>4240</v>
      </c>
      <c r="D96" t="s">
        <v>360</v>
      </c>
      <c r="E96" s="74">
        <v>3000</v>
      </c>
    </row>
    <row r="97" spans="3:5" ht="12.75">
      <c r="C97" s="6">
        <v>4270</v>
      </c>
      <c r="D97" t="s">
        <v>48</v>
      </c>
      <c r="E97" s="74">
        <v>2000</v>
      </c>
    </row>
    <row r="98" spans="3:5" ht="12.75">
      <c r="C98" s="6">
        <v>4440</v>
      </c>
      <c r="D98" t="s">
        <v>52</v>
      </c>
      <c r="E98" s="74">
        <v>29094</v>
      </c>
    </row>
    <row r="99" spans="3:5" ht="12.75">
      <c r="C99" s="6">
        <v>4710</v>
      </c>
      <c r="D99" t="s">
        <v>428</v>
      </c>
      <c r="E99" s="74">
        <v>3000</v>
      </c>
    </row>
    <row r="100" spans="3:5" ht="12.75">
      <c r="C100" s="6">
        <v>4790</v>
      </c>
      <c r="D100" t="s">
        <v>459</v>
      </c>
      <c r="E100" s="74">
        <v>378400</v>
      </c>
    </row>
    <row r="101" spans="3:5" ht="12.75">
      <c r="C101" s="6">
        <v>4800</v>
      </c>
      <c r="D101" t="s">
        <v>460</v>
      </c>
      <c r="E101" s="74">
        <v>22100</v>
      </c>
    </row>
    <row r="102" spans="1:5" s="57" customFormat="1" ht="12.75">
      <c r="A102" s="58"/>
      <c r="B102" s="58">
        <v>80195</v>
      </c>
      <c r="C102" s="58"/>
      <c r="D102" s="57" t="s">
        <v>480</v>
      </c>
      <c r="E102" s="89">
        <f>E103</f>
        <v>147827</v>
      </c>
    </row>
    <row r="103" spans="3:5" ht="12.75">
      <c r="C103" s="6">
        <v>4440</v>
      </c>
      <c r="D103" t="s">
        <v>52</v>
      </c>
      <c r="E103" s="74">
        <v>147827</v>
      </c>
    </row>
    <row r="105" spans="1:5" ht="12.75">
      <c r="A105" s="7">
        <v>854</v>
      </c>
      <c r="B105" s="7"/>
      <c r="C105" s="7"/>
      <c r="D105" s="5" t="s">
        <v>53</v>
      </c>
      <c r="E105" s="88">
        <f>SUM(E106)</f>
        <v>76200</v>
      </c>
    </row>
    <row r="106" spans="1:5" s="57" customFormat="1" ht="12.75">
      <c r="A106" s="58"/>
      <c r="B106" s="58">
        <v>85416</v>
      </c>
      <c r="C106" s="58"/>
      <c r="D106" s="57" t="s">
        <v>401</v>
      </c>
      <c r="E106" s="89">
        <f>SUM(E107:E107)</f>
        <v>76200</v>
      </c>
    </row>
    <row r="107" spans="3:5" ht="12.75">
      <c r="C107" s="6">
        <v>3240</v>
      </c>
      <c r="D107" s="59" t="s">
        <v>213</v>
      </c>
      <c r="E107" s="74">
        <v>76200</v>
      </c>
    </row>
    <row r="108" ht="12.75">
      <c r="D108" s="59"/>
    </row>
    <row r="109" ht="12.75">
      <c r="D109" s="59"/>
    </row>
    <row r="110" ht="13.5" customHeight="1">
      <c r="D110" s="57"/>
    </row>
    <row r="111" ht="13.5" customHeight="1"/>
    <row r="112" ht="13.5" customHeight="1">
      <c r="D112" s="57"/>
    </row>
    <row r="113" ht="12.75">
      <c r="E113" s="74" t="s">
        <v>215</v>
      </c>
    </row>
    <row r="114" spans="4:5" ht="12.75">
      <c r="D114" s="7" t="s">
        <v>546</v>
      </c>
      <c r="E114" s="74" t="s">
        <v>613</v>
      </c>
    </row>
    <row r="115" spans="4:5" ht="12.75">
      <c r="D115" s="6" t="s">
        <v>9</v>
      </c>
      <c r="E115" s="74" t="s">
        <v>163</v>
      </c>
    </row>
    <row r="116" spans="4:5" ht="12.75">
      <c r="D116" s="6"/>
      <c r="E116" s="75" t="s">
        <v>614</v>
      </c>
    </row>
    <row r="117" spans="1:5" ht="12.75">
      <c r="A117" s="1" t="s">
        <v>0</v>
      </c>
      <c r="B117" s="1" t="s">
        <v>5</v>
      </c>
      <c r="C117" s="1" t="s">
        <v>6</v>
      </c>
      <c r="D117" s="1" t="s">
        <v>7</v>
      </c>
      <c r="E117" s="77" t="s">
        <v>133</v>
      </c>
    </row>
    <row r="118" spans="1:5" ht="12.75">
      <c r="A118" s="7">
        <v>801</v>
      </c>
      <c r="B118" s="7"/>
      <c r="C118" s="7"/>
      <c r="D118" s="5" t="s">
        <v>13</v>
      </c>
      <c r="E118" s="88">
        <f>E119+E152+E173+E178+E200+E141+E165+E190+E213</f>
        <v>8538606</v>
      </c>
    </row>
    <row r="119" spans="1:5" s="5" customFormat="1" ht="12.75">
      <c r="A119" s="7"/>
      <c r="B119" s="7">
        <v>80101</v>
      </c>
      <c r="C119" s="7"/>
      <c r="D119" s="5" t="s">
        <v>2</v>
      </c>
      <c r="E119" s="88">
        <f>SUM(E120:E140)</f>
        <v>6862874</v>
      </c>
    </row>
    <row r="120" spans="3:5" ht="12.75">
      <c r="C120" s="6">
        <v>3020</v>
      </c>
      <c r="D120" t="s">
        <v>42</v>
      </c>
      <c r="E120" s="74">
        <v>25500</v>
      </c>
    </row>
    <row r="121" spans="3:5" ht="12.75">
      <c r="C121" s="6">
        <v>4010</v>
      </c>
      <c r="D121" t="s">
        <v>43</v>
      </c>
      <c r="E121" s="74">
        <v>536020</v>
      </c>
    </row>
    <row r="122" spans="3:5" ht="12.75">
      <c r="C122" s="6">
        <v>4040</v>
      </c>
      <c r="D122" t="s">
        <v>44</v>
      </c>
      <c r="E122" s="74">
        <v>40000</v>
      </c>
    </row>
    <row r="123" spans="3:5" ht="12.75">
      <c r="C123" s="6">
        <v>4110</v>
      </c>
      <c r="D123" t="s">
        <v>45</v>
      </c>
      <c r="E123" s="74">
        <v>855053</v>
      </c>
    </row>
    <row r="124" spans="3:5" ht="12.75">
      <c r="C124" s="6">
        <v>4120</v>
      </c>
      <c r="D124" t="s">
        <v>438</v>
      </c>
      <c r="E124" s="74">
        <v>101500</v>
      </c>
    </row>
    <row r="125" spans="3:5" ht="12.75">
      <c r="C125" s="6">
        <v>4140</v>
      </c>
      <c r="D125" t="s">
        <v>263</v>
      </c>
      <c r="E125" s="74">
        <v>6000</v>
      </c>
    </row>
    <row r="126" spans="3:5" ht="12.75">
      <c r="C126" s="6">
        <v>4170</v>
      </c>
      <c r="D126" t="s">
        <v>214</v>
      </c>
      <c r="E126" s="74">
        <v>25000</v>
      </c>
    </row>
    <row r="127" spans="3:5" ht="12.75">
      <c r="C127" s="6">
        <v>4210</v>
      </c>
      <c r="D127" t="s">
        <v>46</v>
      </c>
      <c r="E127" s="74">
        <v>38000</v>
      </c>
    </row>
    <row r="128" spans="3:5" ht="12.75">
      <c r="C128" s="6">
        <v>4240</v>
      </c>
      <c r="D128" t="s">
        <v>360</v>
      </c>
      <c r="E128" s="74">
        <v>12000</v>
      </c>
    </row>
    <row r="129" spans="3:5" ht="12.75">
      <c r="C129" s="6">
        <v>4260</v>
      </c>
      <c r="D129" t="s">
        <v>47</v>
      </c>
      <c r="E129" s="74">
        <v>275000</v>
      </c>
    </row>
    <row r="130" spans="3:5" ht="12.75">
      <c r="C130" s="6">
        <v>4270</v>
      </c>
      <c r="D130" t="s">
        <v>48</v>
      </c>
      <c r="E130" s="74">
        <v>12000</v>
      </c>
    </row>
    <row r="131" spans="3:5" ht="12.75">
      <c r="C131" s="6">
        <v>4280</v>
      </c>
      <c r="D131" t="s">
        <v>232</v>
      </c>
      <c r="E131" s="74">
        <v>3000</v>
      </c>
    </row>
    <row r="132" spans="3:5" ht="12.75">
      <c r="C132" s="6">
        <v>4300</v>
      </c>
      <c r="D132" t="s">
        <v>49</v>
      </c>
      <c r="E132" s="74">
        <v>56000</v>
      </c>
    </row>
    <row r="133" spans="3:5" ht="12.75">
      <c r="C133" s="6">
        <v>4360</v>
      </c>
      <c r="D133" t="s">
        <v>298</v>
      </c>
      <c r="E133" s="74">
        <v>9000</v>
      </c>
    </row>
    <row r="134" spans="3:5" ht="12.75">
      <c r="C134" s="6">
        <v>4410</v>
      </c>
      <c r="D134" t="s">
        <v>50</v>
      </c>
      <c r="E134" s="74">
        <v>2500</v>
      </c>
    </row>
    <row r="135" spans="3:5" ht="12.75">
      <c r="C135" s="6">
        <v>4430</v>
      </c>
      <c r="D135" t="s">
        <v>51</v>
      </c>
      <c r="E135" s="74">
        <v>5000</v>
      </c>
    </row>
    <row r="136" spans="3:5" ht="12.75">
      <c r="C136" s="6">
        <v>4440</v>
      </c>
      <c r="D136" t="s">
        <v>52</v>
      </c>
      <c r="E136" s="74">
        <v>282236</v>
      </c>
    </row>
    <row r="137" spans="3:5" ht="12.75">
      <c r="C137" s="6">
        <v>4700</v>
      </c>
      <c r="D137" t="s">
        <v>265</v>
      </c>
      <c r="E137" s="74">
        <v>1000</v>
      </c>
    </row>
    <row r="138" spans="1:5" ht="12.75">
      <c r="A138"/>
      <c r="C138" s="6">
        <v>4710</v>
      </c>
      <c r="D138" t="s">
        <v>428</v>
      </c>
      <c r="E138" s="74">
        <v>15000</v>
      </c>
    </row>
    <row r="139" spans="1:5" ht="12.75">
      <c r="A139"/>
      <c r="C139" s="6">
        <v>4790</v>
      </c>
      <c r="D139" t="s">
        <v>457</v>
      </c>
      <c r="E139" s="74">
        <v>4277616</v>
      </c>
    </row>
    <row r="140" spans="1:5" ht="12.75">
      <c r="A140"/>
      <c r="C140" s="51">
        <v>4800</v>
      </c>
      <c r="D140" s="12" t="s">
        <v>458</v>
      </c>
      <c r="E140" s="74">
        <v>285449</v>
      </c>
    </row>
    <row r="141" spans="1:5" ht="12.75">
      <c r="A141"/>
      <c r="B141" s="7">
        <v>80101</v>
      </c>
      <c r="C141" s="7"/>
      <c r="D141" s="5" t="s">
        <v>519</v>
      </c>
      <c r="E141" s="89">
        <f>SUM(E142:E150)</f>
        <v>208700</v>
      </c>
    </row>
    <row r="142" spans="1:5" ht="12.75">
      <c r="A142"/>
      <c r="C142" s="6">
        <v>4350</v>
      </c>
      <c r="D142" s="114" t="s">
        <v>520</v>
      </c>
      <c r="E142" s="74">
        <v>15400</v>
      </c>
    </row>
    <row r="143" spans="1:4" ht="12.75">
      <c r="A143"/>
      <c r="D143" s="114" t="s">
        <v>521</v>
      </c>
    </row>
    <row r="144" spans="1:5" ht="15">
      <c r="A144"/>
      <c r="B144" s="145"/>
      <c r="C144" s="116">
        <v>4370</v>
      </c>
      <c r="D144" s="114" t="s">
        <v>522</v>
      </c>
      <c r="E144" s="74">
        <v>5400</v>
      </c>
    </row>
    <row r="145" spans="1:5" ht="12.75">
      <c r="A145"/>
      <c r="B145" s="116"/>
      <c r="C145" s="116">
        <v>4740</v>
      </c>
      <c r="D145" s="114" t="s">
        <v>523</v>
      </c>
      <c r="E145" s="74">
        <v>12700</v>
      </c>
    </row>
    <row r="146" spans="1:4" ht="12.75">
      <c r="A146"/>
      <c r="B146" s="116"/>
      <c r="C146" s="116"/>
      <c r="D146" s="114" t="s">
        <v>524</v>
      </c>
    </row>
    <row r="147" spans="1:5" ht="12.75">
      <c r="A147"/>
      <c r="C147" s="116">
        <v>4750</v>
      </c>
      <c r="D147" s="114" t="s">
        <v>525</v>
      </c>
      <c r="E147" s="74">
        <v>149500</v>
      </c>
    </row>
    <row r="148" spans="1:5" ht="12.75">
      <c r="A148"/>
      <c r="C148" s="116">
        <v>4850</v>
      </c>
      <c r="D148" s="114" t="s">
        <v>526</v>
      </c>
      <c r="E148" s="74">
        <v>23200</v>
      </c>
    </row>
    <row r="149" spans="1:4" ht="12.75">
      <c r="A149"/>
      <c r="C149" s="116"/>
      <c r="D149" s="114" t="s">
        <v>527</v>
      </c>
    </row>
    <row r="150" spans="1:5" ht="12.75">
      <c r="A150"/>
      <c r="C150" s="116">
        <v>4860</v>
      </c>
      <c r="D150" s="114" t="s">
        <v>528</v>
      </c>
      <c r="E150" s="74">
        <v>2500</v>
      </c>
    </row>
    <row r="151" spans="1:4" ht="12.75">
      <c r="A151"/>
      <c r="C151" s="116"/>
      <c r="D151" s="114" t="s">
        <v>524</v>
      </c>
    </row>
    <row r="152" spans="1:5" ht="12.75">
      <c r="A152"/>
      <c r="B152" s="58">
        <v>80107</v>
      </c>
      <c r="C152" s="58"/>
      <c r="D152" s="57" t="s">
        <v>54</v>
      </c>
      <c r="E152" s="89">
        <f>SUM(E153:E164)</f>
        <v>376878</v>
      </c>
    </row>
    <row r="153" spans="1:5" ht="12.75">
      <c r="A153"/>
      <c r="C153" s="6">
        <v>3020</v>
      </c>
      <c r="D153" t="s">
        <v>42</v>
      </c>
      <c r="E153" s="74">
        <v>620</v>
      </c>
    </row>
    <row r="154" spans="1:5" ht="12.75">
      <c r="A154"/>
      <c r="C154" s="6">
        <v>4110</v>
      </c>
      <c r="D154" t="s">
        <v>45</v>
      </c>
      <c r="E154" s="74">
        <v>44560</v>
      </c>
    </row>
    <row r="155" spans="1:5" ht="12.75">
      <c r="A155"/>
      <c r="C155" s="6">
        <v>4120</v>
      </c>
      <c r="D155" t="s">
        <v>461</v>
      </c>
      <c r="E155" s="74">
        <v>6400</v>
      </c>
    </row>
    <row r="156" spans="1:5" ht="12.75">
      <c r="A156"/>
      <c r="C156" s="6">
        <v>4210</v>
      </c>
      <c r="D156" t="s">
        <v>46</v>
      </c>
      <c r="E156" s="74">
        <v>2100</v>
      </c>
    </row>
    <row r="157" spans="1:5" ht="12.75">
      <c r="A157"/>
      <c r="C157" s="6">
        <v>4240</v>
      </c>
      <c r="D157" t="s">
        <v>462</v>
      </c>
      <c r="E157" s="74">
        <v>1100</v>
      </c>
    </row>
    <row r="158" spans="1:5" ht="12.75">
      <c r="A158"/>
      <c r="C158" s="6">
        <v>4260</v>
      </c>
      <c r="D158" t="s">
        <v>47</v>
      </c>
      <c r="E158" s="74">
        <v>23000</v>
      </c>
    </row>
    <row r="159" spans="1:5" ht="12.75">
      <c r="A159"/>
      <c r="C159" s="6">
        <v>4270</v>
      </c>
      <c r="D159" t="s">
        <v>48</v>
      </c>
      <c r="E159" s="74">
        <v>400</v>
      </c>
    </row>
    <row r="160" spans="1:5" ht="12.75">
      <c r="A160"/>
      <c r="C160" s="6">
        <v>4300</v>
      </c>
      <c r="D160" t="s">
        <v>49</v>
      </c>
      <c r="E160" s="74">
        <v>800</v>
      </c>
    </row>
    <row r="161" spans="1:5" ht="12.75">
      <c r="A161"/>
      <c r="C161" s="6">
        <v>4440</v>
      </c>
      <c r="D161" t="s">
        <v>52</v>
      </c>
      <c r="E161" s="74">
        <v>16398</v>
      </c>
    </row>
    <row r="162" spans="1:5" ht="12.75">
      <c r="A162"/>
      <c r="C162" s="6">
        <v>4710</v>
      </c>
      <c r="D162" t="s">
        <v>463</v>
      </c>
      <c r="E162" s="74">
        <v>1000</v>
      </c>
    </row>
    <row r="163" spans="1:5" ht="12.75">
      <c r="A163"/>
      <c r="C163" s="6">
        <v>4790</v>
      </c>
      <c r="D163" t="s">
        <v>459</v>
      </c>
      <c r="E163" s="74">
        <v>267500</v>
      </c>
    </row>
    <row r="164" spans="1:5" ht="12.75">
      <c r="A164"/>
      <c r="C164" s="6">
        <v>4800</v>
      </c>
      <c r="D164" t="s">
        <v>460</v>
      </c>
      <c r="E164" s="74">
        <v>13000</v>
      </c>
    </row>
    <row r="165" spans="1:5" ht="12.75">
      <c r="A165"/>
      <c r="B165" s="58">
        <v>80107</v>
      </c>
      <c r="C165" s="58"/>
      <c r="D165" s="57" t="s">
        <v>532</v>
      </c>
      <c r="E165" s="89">
        <f>SUM(E166:E171)</f>
        <v>6600</v>
      </c>
    </row>
    <row r="166" spans="1:5" ht="12.75">
      <c r="A166"/>
      <c r="B166" s="58"/>
      <c r="C166" s="72">
        <v>4350</v>
      </c>
      <c r="D166" s="114" t="s">
        <v>520</v>
      </c>
      <c r="E166" s="106">
        <v>500</v>
      </c>
    </row>
    <row r="167" spans="1:5" ht="12.75">
      <c r="A167"/>
      <c r="B167" s="58"/>
      <c r="C167" s="58"/>
      <c r="D167" s="114" t="s">
        <v>521</v>
      </c>
      <c r="E167" s="89"/>
    </row>
    <row r="168" spans="1:5" ht="12.75">
      <c r="A168"/>
      <c r="C168" s="116">
        <v>4750</v>
      </c>
      <c r="D168" s="114" t="s">
        <v>525</v>
      </c>
      <c r="E168" s="74">
        <v>5000</v>
      </c>
    </row>
    <row r="169" spans="1:5" ht="12.75">
      <c r="A169"/>
      <c r="C169" s="116">
        <v>4850</v>
      </c>
      <c r="D169" s="114" t="s">
        <v>526</v>
      </c>
      <c r="E169" s="74">
        <v>800</v>
      </c>
    </row>
    <row r="170" spans="1:4" ht="12.75">
      <c r="A170"/>
      <c r="C170" s="116"/>
      <c r="D170" s="114" t="s">
        <v>527</v>
      </c>
    </row>
    <row r="171" spans="1:5" ht="12.75">
      <c r="A171"/>
      <c r="C171" s="116">
        <v>4860</v>
      </c>
      <c r="D171" s="114" t="s">
        <v>528</v>
      </c>
      <c r="E171" s="74">
        <v>300</v>
      </c>
    </row>
    <row r="172" spans="1:4" ht="12.75">
      <c r="A172"/>
      <c r="C172" s="116"/>
      <c r="D172" s="114" t="s">
        <v>524</v>
      </c>
    </row>
    <row r="173" spans="1:5" ht="12.75">
      <c r="A173"/>
      <c r="B173" s="7">
        <v>80146</v>
      </c>
      <c r="C173" s="7"/>
      <c r="D173" s="5" t="s">
        <v>158</v>
      </c>
      <c r="E173" s="88">
        <f>SUM(E174:E177)</f>
        <v>34008</v>
      </c>
    </row>
    <row r="174" spans="1:5" ht="12.75">
      <c r="A174"/>
      <c r="B174" s="7"/>
      <c r="C174" s="6">
        <v>4210</v>
      </c>
      <c r="D174" t="s">
        <v>46</v>
      </c>
      <c r="E174" s="91">
        <v>8000</v>
      </c>
    </row>
    <row r="175" spans="1:5" ht="12.75">
      <c r="A175"/>
      <c r="C175" s="6">
        <v>4300</v>
      </c>
      <c r="D175" t="s">
        <v>49</v>
      </c>
      <c r="E175" s="74">
        <v>6000</v>
      </c>
    </row>
    <row r="176" spans="1:5" ht="12.75">
      <c r="A176"/>
      <c r="C176" s="6">
        <v>4410</v>
      </c>
      <c r="D176" t="s">
        <v>50</v>
      </c>
      <c r="E176" s="74">
        <v>3000</v>
      </c>
    </row>
    <row r="177" spans="1:5" ht="12.75">
      <c r="A177"/>
      <c r="C177" s="6">
        <v>4700</v>
      </c>
      <c r="D177" t="s">
        <v>265</v>
      </c>
      <c r="E177" s="74">
        <v>17008</v>
      </c>
    </row>
    <row r="178" spans="1:5" ht="12.75">
      <c r="A178"/>
      <c r="B178" s="58">
        <v>80148</v>
      </c>
      <c r="C178" s="58"/>
      <c r="D178" s="57" t="s">
        <v>304</v>
      </c>
      <c r="E178" s="89">
        <f>SUM(E179:E189)</f>
        <v>488936</v>
      </c>
    </row>
    <row r="179" spans="1:5" ht="12.75">
      <c r="A179"/>
      <c r="B179" s="58"/>
      <c r="C179" s="6">
        <v>3020</v>
      </c>
      <c r="D179" t="s">
        <v>42</v>
      </c>
      <c r="E179" s="106">
        <v>5600</v>
      </c>
    </row>
    <row r="180" spans="1:5" ht="12.75">
      <c r="A180"/>
      <c r="C180" s="6">
        <v>4010</v>
      </c>
      <c r="D180" t="s">
        <v>43</v>
      </c>
      <c r="E180" s="74">
        <v>362730</v>
      </c>
    </row>
    <row r="181" spans="1:5" ht="12.75">
      <c r="A181"/>
      <c r="C181" s="6">
        <v>4040</v>
      </c>
      <c r="D181" t="s">
        <v>44</v>
      </c>
      <c r="E181" s="74">
        <v>24700</v>
      </c>
    </row>
    <row r="182" spans="1:5" ht="12.75">
      <c r="A182"/>
      <c r="C182" s="6">
        <v>4110</v>
      </c>
      <c r="D182" t="s">
        <v>45</v>
      </c>
      <c r="E182" s="74">
        <v>61000</v>
      </c>
    </row>
    <row r="183" spans="1:5" ht="12.75">
      <c r="A183"/>
      <c r="C183" s="6">
        <v>4120</v>
      </c>
      <c r="D183" t="s">
        <v>438</v>
      </c>
      <c r="E183" s="74">
        <v>10000</v>
      </c>
    </row>
    <row r="184" spans="1:5" ht="12.75">
      <c r="A184"/>
      <c r="C184" s="6">
        <v>4210</v>
      </c>
      <c r="D184" t="s">
        <v>46</v>
      </c>
      <c r="E184" s="74">
        <v>3000</v>
      </c>
    </row>
    <row r="185" spans="1:5" ht="12.75">
      <c r="A185"/>
      <c r="C185" s="6">
        <v>4260</v>
      </c>
      <c r="D185" t="s">
        <v>47</v>
      </c>
      <c r="E185" s="74">
        <v>4000</v>
      </c>
    </row>
    <row r="186" spans="1:5" ht="12.75">
      <c r="A186"/>
      <c r="C186" s="6">
        <v>4270</v>
      </c>
      <c r="D186" t="s">
        <v>48</v>
      </c>
      <c r="E186" s="74">
        <v>1000</v>
      </c>
    </row>
    <row r="187" spans="1:5" ht="12.75">
      <c r="A187"/>
      <c r="C187" s="6">
        <v>4300</v>
      </c>
      <c r="D187" t="s">
        <v>49</v>
      </c>
      <c r="E187" s="74">
        <v>1000</v>
      </c>
    </row>
    <row r="188" spans="1:5" ht="12.75">
      <c r="A188"/>
      <c r="C188" s="6">
        <v>4440</v>
      </c>
      <c r="D188" t="s">
        <v>52</v>
      </c>
      <c r="E188" s="74">
        <v>14906</v>
      </c>
    </row>
    <row r="189" spans="1:5" ht="12.75">
      <c r="A189"/>
      <c r="C189" s="6">
        <v>4710</v>
      </c>
      <c r="D189" t="s">
        <v>428</v>
      </c>
      <c r="E189" s="74">
        <v>1000</v>
      </c>
    </row>
    <row r="190" spans="1:5" ht="12.75">
      <c r="A190"/>
      <c r="B190" s="58">
        <v>80148</v>
      </c>
      <c r="C190" s="58"/>
      <c r="D190" s="57" t="s">
        <v>533</v>
      </c>
      <c r="E190" s="89">
        <f>SUM(E191:E198)</f>
        <v>8400</v>
      </c>
    </row>
    <row r="191" spans="1:5" ht="12.75">
      <c r="A191"/>
      <c r="B191" s="58"/>
      <c r="C191" s="72">
        <v>4350</v>
      </c>
      <c r="D191" s="114" t="s">
        <v>520</v>
      </c>
      <c r="E191" s="106">
        <v>200</v>
      </c>
    </row>
    <row r="192" spans="1:5" ht="12.75">
      <c r="A192"/>
      <c r="B192" s="58"/>
      <c r="C192" s="58"/>
      <c r="D192" s="114" t="s">
        <v>521</v>
      </c>
      <c r="E192" s="89"/>
    </row>
    <row r="193" spans="1:5" ht="12.75">
      <c r="A193"/>
      <c r="B193" s="58"/>
      <c r="C193" s="116">
        <v>4370</v>
      </c>
      <c r="D193" s="114" t="s">
        <v>522</v>
      </c>
      <c r="E193" s="106">
        <v>100</v>
      </c>
    </row>
    <row r="194" spans="1:5" ht="12.75">
      <c r="A194"/>
      <c r="C194" s="116">
        <v>4740</v>
      </c>
      <c r="D194" s="114" t="s">
        <v>523</v>
      </c>
      <c r="E194" s="74">
        <v>6500</v>
      </c>
    </row>
    <row r="195" spans="1:4" ht="12.75">
      <c r="A195"/>
      <c r="C195" s="116"/>
      <c r="D195" s="114" t="s">
        <v>524</v>
      </c>
    </row>
    <row r="196" spans="1:5" ht="12.75">
      <c r="A196"/>
      <c r="C196" s="116">
        <v>4850</v>
      </c>
      <c r="D196" s="114" t="s">
        <v>526</v>
      </c>
      <c r="E196" s="74">
        <v>1400</v>
      </c>
    </row>
    <row r="197" spans="1:4" ht="12.75">
      <c r="A197"/>
      <c r="C197" s="116"/>
      <c r="D197" s="114" t="s">
        <v>527</v>
      </c>
    </row>
    <row r="198" spans="1:5" ht="12.75">
      <c r="A198"/>
      <c r="C198" s="116">
        <v>4860</v>
      </c>
      <c r="D198" s="114" t="s">
        <v>528</v>
      </c>
      <c r="E198" s="74">
        <v>200</v>
      </c>
    </row>
    <row r="199" spans="1:4" ht="12.75">
      <c r="A199"/>
      <c r="C199" s="116"/>
      <c r="D199" s="114" t="s">
        <v>524</v>
      </c>
    </row>
    <row r="200" spans="1:5" ht="12.75">
      <c r="A200"/>
      <c r="B200" s="58">
        <v>80150</v>
      </c>
      <c r="C200" s="58"/>
      <c r="D200" s="117" t="s">
        <v>361</v>
      </c>
      <c r="E200" s="89">
        <f>SUM(E204:E212)</f>
        <v>484818</v>
      </c>
    </row>
    <row r="201" spans="1:4" ht="12.75">
      <c r="A201"/>
      <c r="D201" s="117" t="s">
        <v>364</v>
      </c>
    </row>
    <row r="202" spans="1:4" ht="12.75">
      <c r="A202"/>
      <c r="D202" s="117" t="s">
        <v>365</v>
      </c>
    </row>
    <row r="203" spans="1:4" ht="12.75">
      <c r="A203"/>
      <c r="D203" s="119" t="s">
        <v>366</v>
      </c>
    </row>
    <row r="204" spans="1:5" ht="12.75">
      <c r="A204"/>
      <c r="C204" s="6">
        <v>3020</v>
      </c>
      <c r="D204" t="s">
        <v>42</v>
      </c>
      <c r="E204" s="74">
        <v>1000</v>
      </c>
    </row>
    <row r="205" spans="3:5" ht="12.75">
      <c r="C205" s="6">
        <v>4110</v>
      </c>
      <c r="D205" t="s">
        <v>45</v>
      </c>
      <c r="E205" s="74">
        <v>61550</v>
      </c>
    </row>
    <row r="206" spans="3:5" ht="12.75">
      <c r="C206" s="6">
        <v>4120</v>
      </c>
      <c r="D206" t="s">
        <v>438</v>
      </c>
      <c r="E206" s="74">
        <v>8300</v>
      </c>
    </row>
    <row r="207" spans="3:5" ht="12.75">
      <c r="C207" s="6">
        <v>4210</v>
      </c>
      <c r="D207" t="s">
        <v>46</v>
      </c>
      <c r="E207" s="74">
        <v>1000</v>
      </c>
    </row>
    <row r="208" spans="3:5" ht="12.75">
      <c r="C208" s="6">
        <v>4240</v>
      </c>
      <c r="D208" t="s">
        <v>360</v>
      </c>
      <c r="E208" s="74">
        <v>20000</v>
      </c>
    </row>
    <row r="209" spans="3:5" ht="12.75">
      <c r="C209" s="6">
        <v>4440</v>
      </c>
      <c r="D209" t="s">
        <v>52</v>
      </c>
      <c r="E209" s="74">
        <v>28468</v>
      </c>
    </row>
    <row r="210" spans="3:5" ht="12.75">
      <c r="C210" s="6">
        <v>4710</v>
      </c>
      <c r="D210" t="s">
        <v>428</v>
      </c>
      <c r="E210" s="74">
        <v>1000</v>
      </c>
    </row>
    <row r="211" spans="3:5" ht="12.75">
      <c r="C211" s="6">
        <v>4790</v>
      </c>
      <c r="D211" t="s">
        <v>459</v>
      </c>
      <c r="E211" s="74">
        <v>341457</v>
      </c>
    </row>
    <row r="212" spans="3:5" ht="12.75">
      <c r="C212" s="6">
        <v>4800</v>
      </c>
      <c r="D212" t="s">
        <v>460</v>
      </c>
      <c r="E212" s="74">
        <v>22043</v>
      </c>
    </row>
    <row r="213" spans="2:5" ht="12.75">
      <c r="B213" s="58">
        <v>80195</v>
      </c>
      <c r="C213" s="58"/>
      <c r="D213" s="57" t="s">
        <v>480</v>
      </c>
      <c r="E213" s="89">
        <f>E214</f>
        <v>67392</v>
      </c>
    </row>
    <row r="214" spans="3:5" ht="12.75">
      <c r="C214" s="6">
        <v>4440</v>
      </c>
      <c r="D214" t="s">
        <v>52</v>
      </c>
      <c r="E214" s="74">
        <v>67392</v>
      </c>
    </row>
    <row r="216" spans="1:5" ht="12.75">
      <c r="A216" s="7">
        <v>854</v>
      </c>
      <c r="B216" s="7"/>
      <c r="C216" s="7"/>
      <c r="D216" s="5" t="s">
        <v>53</v>
      </c>
      <c r="E216" s="88">
        <f>SUM(E217)</f>
        <v>64800</v>
      </c>
    </row>
    <row r="217" spans="1:5" ht="12.75">
      <c r="A217"/>
      <c r="B217" s="58">
        <v>85416</v>
      </c>
      <c r="C217" s="58"/>
      <c r="D217" s="57" t="s">
        <v>401</v>
      </c>
      <c r="E217" s="89">
        <f>SUM(E218:E218)</f>
        <v>64800</v>
      </c>
    </row>
    <row r="218" spans="1:5" ht="12.75">
      <c r="A218"/>
      <c r="C218" s="6">
        <v>3240</v>
      </c>
      <c r="D218" s="59" t="s">
        <v>213</v>
      </c>
      <c r="E218" s="74">
        <v>64800</v>
      </c>
    </row>
    <row r="219" spans="1:4" ht="12.75">
      <c r="A219"/>
      <c r="D219" s="59"/>
    </row>
    <row r="220" spans="1:4" ht="12.75">
      <c r="A220"/>
      <c r="D220" s="59"/>
    </row>
    <row r="221" spans="1:4" ht="12.75">
      <c r="A221"/>
      <c r="D221" s="59"/>
    </row>
    <row r="222" spans="1:4" ht="12.75">
      <c r="A222"/>
      <c r="D222" s="59"/>
    </row>
    <row r="223" spans="1:4" ht="12.75">
      <c r="A223"/>
      <c r="D223" s="59"/>
    </row>
    <row r="224" spans="1:4" ht="12.75">
      <c r="A224"/>
      <c r="D224" s="59"/>
    </row>
    <row r="225" spans="1:4" ht="12.75">
      <c r="A225"/>
      <c r="D225" s="59"/>
    </row>
    <row r="226" spans="1:4" ht="12.75">
      <c r="A226"/>
      <c r="D226" s="59"/>
    </row>
    <row r="227" spans="1:4" ht="12.75">
      <c r="A227"/>
      <c r="D227" s="59"/>
    </row>
    <row r="228" ht="12.75">
      <c r="D228" s="59"/>
    </row>
    <row r="229" ht="12.75">
      <c r="D229" s="59"/>
    </row>
    <row r="230" ht="12.75">
      <c r="D230" s="59"/>
    </row>
    <row r="231" ht="12.75">
      <c r="D231" s="59"/>
    </row>
    <row r="233" ht="12.75">
      <c r="E233" s="74" t="s">
        <v>216</v>
      </c>
    </row>
    <row r="234" spans="4:5" ht="12.75">
      <c r="D234" s="7" t="s">
        <v>546</v>
      </c>
      <c r="E234" s="74" t="s">
        <v>613</v>
      </c>
    </row>
    <row r="235" spans="4:5" ht="12.75">
      <c r="D235" s="6" t="s">
        <v>10</v>
      </c>
      <c r="E235" s="74" t="s">
        <v>163</v>
      </c>
    </row>
    <row r="236" spans="4:5" ht="12.75">
      <c r="D236" s="6"/>
      <c r="E236" s="75" t="s">
        <v>614</v>
      </c>
    </row>
    <row r="237" spans="1:5" ht="12.75">
      <c r="A237" s="1" t="s">
        <v>0</v>
      </c>
      <c r="B237" s="1" t="s">
        <v>5</v>
      </c>
      <c r="C237" s="1" t="s">
        <v>6</v>
      </c>
      <c r="D237" s="1" t="s">
        <v>7</v>
      </c>
      <c r="E237" s="77" t="s">
        <v>8</v>
      </c>
    </row>
    <row r="238" spans="1:5" ht="12.75">
      <c r="A238" s="7">
        <v>801</v>
      </c>
      <c r="B238" s="7"/>
      <c r="C238" s="7"/>
      <c r="D238" s="5" t="s">
        <v>13</v>
      </c>
      <c r="E238" s="88">
        <f>SUM(E239+E290+E296+E313+E273+E262+E286+E308+E327)</f>
        <v>15319030</v>
      </c>
    </row>
    <row r="239" spans="1:5" s="5" customFormat="1" ht="12.75">
      <c r="A239" s="7"/>
      <c r="B239" s="7">
        <v>80101</v>
      </c>
      <c r="C239" s="7"/>
      <c r="D239" s="5" t="s">
        <v>2</v>
      </c>
      <c r="E239" s="88">
        <f>SUM(E240:E261)</f>
        <v>12185395</v>
      </c>
    </row>
    <row r="240" spans="3:5" ht="12.75">
      <c r="C240" s="6">
        <v>3020</v>
      </c>
      <c r="D240" t="s">
        <v>42</v>
      </c>
      <c r="E240" s="74">
        <v>53500</v>
      </c>
    </row>
    <row r="241" spans="3:5" ht="12.75">
      <c r="C241" s="6">
        <v>4010</v>
      </c>
      <c r="D241" t="s">
        <v>43</v>
      </c>
      <c r="E241" s="74">
        <v>1287754</v>
      </c>
    </row>
    <row r="242" spans="3:5" ht="12.75">
      <c r="C242" s="6">
        <v>4040</v>
      </c>
      <c r="D242" t="s">
        <v>44</v>
      </c>
      <c r="E242" s="74">
        <v>86126</v>
      </c>
    </row>
    <row r="243" spans="3:5" ht="12.75">
      <c r="C243" s="6">
        <v>4110</v>
      </c>
      <c r="D243" t="s">
        <v>45</v>
      </c>
      <c r="E243" s="74">
        <v>1429712</v>
      </c>
    </row>
    <row r="244" spans="1:5" ht="12.75">
      <c r="A244"/>
      <c r="B244"/>
      <c r="C244" s="6">
        <v>4120</v>
      </c>
      <c r="D244" t="s">
        <v>438</v>
      </c>
      <c r="E244" s="74">
        <v>172000</v>
      </c>
    </row>
    <row r="245" spans="1:5" ht="12.75">
      <c r="A245"/>
      <c r="B245"/>
      <c r="C245" s="6">
        <v>4140</v>
      </c>
      <c r="D245" t="s">
        <v>263</v>
      </c>
      <c r="E245" s="74">
        <v>32400</v>
      </c>
    </row>
    <row r="246" spans="1:5" ht="12.75">
      <c r="A246"/>
      <c r="B246"/>
      <c r="C246" s="6">
        <v>4170</v>
      </c>
      <c r="D246" t="s">
        <v>214</v>
      </c>
      <c r="E246" s="74">
        <v>50000</v>
      </c>
    </row>
    <row r="247" spans="1:5" ht="12.75">
      <c r="A247"/>
      <c r="B247"/>
      <c r="C247" s="6">
        <v>4210</v>
      </c>
      <c r="D247" t="s">
        <v>46</v>
      </c>
      <c r="E247" s="74">
        <v>66000</v>
      </c>
    </row>
    <row r="248" spans="1:5" ht="12.75">
      <c r="A248"/>
      <c r="B248"/>
      <c r="C248" s="6">
        <v>4240</v>
      </c>
      <c r="D248" t="s">
        <v>360</v>
      </c>
      <c r="E248" s="74">
        <v>24000</v>
      </c>
    </row>
    <row r="249" spans="1:5" ht="12.75">
      <c r="A249"/>
      <c r="B249"/>
      <c r="C249" s="6">
        <v>4260</v>
      </c>
      <c r="D249" t="s">
        <v>47</v>
      </c>
      <c r="E249" s="74">
        <v>735000</v>
      </c>
    </row>
    <row r="250" spans="1:5" ht="12.75">
      <c r="A250"/>
      <c r="B250"/>
      <c r="C250" s="6">
        <v>4270</v>
      </c>
      <c r="D250" t="s">
        <v>48</v>
      </c>
      <c r="E250" s="74">
        <v>24000</v>
      </c>
    </row>
    <row r="251" spans="1:5" ht="12.75">
      <c r="A251"/>
      <c r="B251"/>
      <c r="C251" s="6">
        <v>4280</v>
      </c>
      <c r="D251" t="s">
        <v>232</v>
      </c>
      <c r="E251" s="74">
        <v>6000</v>
      </c>
    </row>
    <row r="252" spans="1:5" ht="12.75">
      <c r="A252"/>
      <c r="B252"/>
      <c r="C252" s="6">
        <v>4300</v>
      </c>
      <c r="D252" t="s">
        <v>49</v>
      </c>
      <c r="E252" s="74">
        <v>112000</v>
      </c>
    </row>
    <row r="253" spans="1:5" ht="12.75">
      <c r="A253"/>
      <c r="B253"/>
      <c r="C253" s="6">
        <v>4360</v>
      </c>
      <c r="D253" t="s">
        <v>298</v>
      </c>
      <c r="E253" s="74">
        <v>15000</v>
      </c>
    </row>
    <row r="254" spans="1:5" ht="12.75">
      <c r="A254"/>
      <c r="B254"/>
      <c r="C254" s="6">
        <v>4410</v>
      </c>
      <c r="D254" t="s">
        <v>50</v>
      </c>
      <c r="E254" s="74">
        <v>3500</v>
      </c>
    </row>
    <row r="255" spans="1:5" ht="12.75">
      <c r="A255"/>
      <c r="B255"/>
      <c r="C255" s="6">
        <v>4430</v>
      </c>
      <c r="D255" t="s">
        <v>51</v>
      </c>
      <c r="E255" s="74">
        <v>12000</v>
      </c>
    </row>
    <row r="256" spans="1:5" ht="12.75">
      <c r="A256"/>
      <c r="B256"/>
      <c r="C256" s="6">
        <v>4440</v>
      </c>
      <c r="D256" t="s">
        <v>52</v>
      </c>
      <c r="E256" s="74">
        <v>459950</v>
      </c>
    </row>
    <row r="257" spans="1:5" ht="12.75">
      <c r="A257"/>
      <c r="B257"/>
      <c r="C257" s="6">
        <v>4700</v>
      </c>
      <c r="D257" t="s">
        <v>265</v>
      </c>
      <c r="E257" s="74">
        <v>1000</v>
      </c>
    </row>
    <row r="258" spans="1:5" ht="12.75">
      <c r="A258"/>
      <c r="B258"/>
      <c r="C258" s="6">
        <v>4710</v>
      </c>
      <c r="D258" t="s">
        <v>428</v>
      </c>
      <c r="E258" s="74">
        <v>20000</v>
      </c>
    </row>
    <row r="259" spans="1:5" ht="12.75">
      <c r="A259"/>
      <c r="B259"/>
      <c r="C259" s="6">
        <v>4790</v>
      </c>
      <c r="D259" t="s">
        <v>457</v>
      </c>
      <c r="E259" s="74">
        <v>7138453</v>
      </c>
    </row>
    <row r="260" spans="1:5" ht="12.75">
      <c r="A260"/>
      <c r="B260"/>
      <c r="C260" s="51">
        <v>4800</v>
      </c>
      <c r="D260" s="12" t="s">
        <v>458</v>
      </c>
      <c r="E260" s="74">
        <v>447000</v>
      </c>
    </row>
    <row r="261" spans="1:5" ht="12.75">
      <c r="A261"/>
      <c r="B261"/>
      <c r="C261" s="51">
        <v>6050</v>
      </c>
      <c r="D261" s="12" t="s">
        <v>231</v>
      </c>
      <c r="E261" s="74">
        <v>10000</v>
      </c>
    </row>
    <row r="262" spans="1:5" ht="12.75">
      <c r="A262"/>
      <c r="B262" s="7">
        <v>80101</v>
      </c>
      <c r="C262" s="7"/>
      <c r="D262" s="5" t="s">
        <v>519</v>
      </c>
      <c r="E262" s="89">
        <f>SUM(E263:E271)</f>
        <v>229600</v>
      </c>
    </row>
    <row r="263" spans="1:5" ht="12.75">
      <c r="A263"/>
      <c r="C263" s="6">
        <v>4350</v>
      </c>
      <c r="D263" s="114" t="s">
        <v>520</v>
      </c>
      <c r="E263" s="74">
        <v>20800</v>
      </c>
    </row>
    <row r="264" spans="1:4" ht="12.75">
      <c r="A264"/>
      <c r="D264" s="114" t="s">
        <v>521</v>
      </c>
    </row>
    <row r="265" spans="1:5" ht="15">
      <c r="A265"/>
      <c r="B265" s="145"/>
      <c r="C265" s="116">
        <v>4370</v>
      </c>
      <c r="D265" s="114" t="s">
        <v>522</v>
      </c>
      <c r="E265" s="74">
        <v>1700</v>
      </c>
    </row>
    <row r="266" spans="1:5" ht="12.75">
      <c r="A266"/>
      <c r="B266" s="116"/>
      <c r="C266" s="116">
        <v>4740</v>
      </c>
      <c r="D266" s="114" t="s">
        <v>523</v>
      </c>
      <c r="E266" s="74">
        <v>19700</v>
      </c>
    </row>
    <row r="267" spans="1:4" ht="12.75">
      <c r="A267"/>
      <c r="B267" s="116"/>
      <c r="C267" s="116"/>
      <c r="D267" s="114" t="s">
        <v>524</v>
      </c>
    </row>
    <row r="268" spans="1:5" ht="12.75">
      <c r="A268"/>
      <c r="C268" s="116">
        <v>4750</v>
      </c>
      <c r="D268" s="114" t="s">
        <v>525</v>
      </c>
      <c r="E268" s="74">
        <v>147000</v>
      </c>
    </row>
    <row r="269" spans="1:5" ht="12.75">
      <c r="A269"/>
      <c r="C269" s="116">
        <v>4850</v>
      </c>
      <c r="D269" s="114" t="s">
        <v>526</v>
      </c>
      <c r="E269" s="74">
        <v>37400</v>
      </c>
    </row>
    <row r="270" spans="1:4" ht="12.75">
      <c r="A270"/>
      <c r="C270" s="116"/>
      <c r="D270" s="114" t="s">
        <v>527</v>
      </c>
    </row>
    <row r="271" spans="1:5" ht="12.75">
      <c r="A271"/>
      <c r="C271" s="116">
        <v>4860</v>
      </c>
      <c r="D271" s="114" t="s">
        <v>528</v>
      </c>
      <c r="E271" s="74">
        <v>3000</v>
      </c>
    </row>
    <row r="272" spans="1:4" ht="12.75">
      <c r="A272"/>
      <c r="C272" s="116"/>
      <c r="D272" s="114" t="s">
        <v>524</v>
      </c>
    </row>
    <row r="273" spans="1:5" ht="12.75">
      <c r="A273"/>
      <c r="B273" s="58">
        <v>80107</v>
      </c>
      <c r="C273" s="58"/>
      <c r="D273" s="57" t="s">
        <v>54</v>
      </c>
      <c r="E273" s="89">
        <f>SUM(E274:E285)</f>
        <v>681823</v>
      </c>
    </row>
    <row r="274" spans="1:5" ht="12.75">
      <c r="A274"/>
      <c r="C274" s="6">
        <v>3020</v>
      </c>
      <c r="D274" t="s">
        <v>42</v>
      </c>
      <c r="E274" s="74">
        <v>3800</v>
      </c>
    </row>
    <row r="275" spans="1:5" ht="12.75">
      <c r="A275"/>
      <c r="C275" s="6">
        <v>4110</v>
      </c>
      <c r="D275" t="s">
        <v>45</v>
      </c>
      <c r="E275" s="74">
        <v>87400</v>
      </c>
    </row>
    <row r="276" spans="1:5" ht="12.75">
      <c r="A276"/>
      <c r="C276" s="6">
        <v>4120</v>
      </c>
      <c r="D276" t="s">
        <v>461</v>
      </c>
      <c r="E276" s="74">
        <v>13100</v>
      </c>
    </row>
    <row r="277" spans="1:5" ht="12.75">
      <c r="A277"/>
      <c r="C277" s="6">
        <v>4210</v>
      </c>
      <c r="D277" t="s">
        <v>46</v>
      </c>
      <c r="E277" s="74">
        <v>4200</v>
      </c>
    </row>
    <row r="278" spans="1:5" ht="12.75">
      <c r="A278"/>
      <c r="C278" s="6">
        <v>4240</v>
      </c>
      <c r="D278" t="s">
        <v>462</v>
      </c>
      <c r="E278" s="74">
        <v>2200</v>
      </c>
    </row>
    <row r="279" spans="1:5" ht="12.75">
      <c r="A279"/>
      <c r="C279" s="6">
        <v>4260</v>
      </c>
      <c r="D279" t="s">
        <v>47</v>
      </c>
      <c r="E279" s="74">
        <v>48000</v>
      </c>
    </row>
    <row r="280" spans="1:5" ht="12.75">
      <c r="A280"/>
      <c r="C280" s="6">
        <v>4270</v>
      </c>
      <c r="D280" t="s">
        <v>48</v>
      </c>
      <c r="E280" s="74">
        <v>800</v>
      </c>
    </row>
    <row r="281" spans="1:5" ht="12.75">
      <c r="A281"/>
      <c r="C281" s="6">
        <v>4300</v>
      </c>
      <c r="D281" t="s">
        <v>49</v>
      </c>
      <c r="E281" s="74">
        <v>1600</v>
      </c>
    </row>
    <row r="282" spans="1:5" ht="12.75">
      <c r="A282"/>
      <c r="C282" s="6">
        <v>4440</v>
      </c>
      <c r="D282" t="s">
        <v>52</v>
      </c>
      <c r="E282" s="74">
        <v>25223</v>
      </c>
    </row>
    <row r="283" spans="1:5" ht="12.75">
      <c r="A283"/>
      <c r="C283" s="6">
        <v>4710</v>
      </c>
      <c r="D283" t="s">
        <v>463</v>
      </c>
      <c r="E283" s="74">
        <v>2000</v>
      </c>
    </row>
    <row r="284" spans="1:5" ht="12.75">
      <c r="A284"/>
      <c r="C284" s="6">
        <v>4790</v>
      </c>
      <c r="D284" t="s">
        <v>459</v>
      </c>
      <c r="E284" s="74">
        <v>467884</v>
      </c>
    </row>
    <row r="285" spans="1:5" ht="12.75">
      <c r="A285"/>
      <c r="C285" s="6">
        <v>4800</v>
      </c>
      <c r="D285" t="s">
        <v>460</v>
      </c>
      <c r="E285" s="74">
        <v>25616</v>
      </c>
    </row>
    <row r="286" spans="1:5" ht="12.75">
      <c r="A286"/>
      <c r="B286" s="58">
        <v>80107</v>
      </c>
      <c r="C286" s="58"/>
      <c r="D286" s="57" t="s">
        <v>532</v>
      </c>
      <c r="E286" s="89">
        <f>SUM(E287:E288)</f>
        <v>7200</v>
      </c>
    </row>
    <row r="287" spans="1:5" ht="12.75">
      <c r="A287"/>
      <c r="C287" s="116">
        <v>4750</v>
      </c>
      <c r="D287" s="114" t="s">
        <v>525</v>
      </c>
      <c r="E287" s="74">
        <v>6000</v>
      </c>
    </row>
    <row r="288" spans="1:5" ht="12.75">
      <c r="A288"/>
      <c r="C288" s="116">
        <v>4850</v>
      </c>
      <c r="D288" s="114" t="s">
        <v>526</v>
      </c>
      <c r="E288" s="74">
        <v>1200</v>
      </c>
    </row>
    <row r="289" spans="1:4" ht="12.75">
      <c r="A289"/>
      <c r="C289" s="116"/>
      <c r="D289" s="114" t="s">
        <v>527</v>
      </c>
    </row>
    <row r="290" spans="1:5" ht="12.75">
      <c r="A290"/>
      <c r="B290" s="7">
        <v>80146</v>
      </c>
      <c r="C290" s="7"/>
      <c r="D290" s="5" t="s">
        <v>158</v>
      </c>
      <c r="E290" s="88">
        <f>SUM(E291:E295)</f>
        <v>58460</v>
      </c>
    </row>
    <row r="291" spans="1:5" ht="12.75">
      <c r="A291"/>
      <c r="B291" s="7"/>
      <c r="C291" s="53">
        <v>4210</v>
      </c>
      <c r="D291" t="s">
        <v>46</v>
      </c>
      <c r="E291" s="91">
        <v>14000</v>
      </c>
    </row>
    <row r="292" spans="1:5" ht="12.75">
      <c r="A292"/>
      <c r="B292" s="7"/>
      <c r="C292" s="6">
        <v>4300</v>
      </c>
      <c r="D292" t="s">
        <v>49</v>
      </c>
      <c r="E292" s="91">
        <v>16000</v>
      </c>
    </row>
    <row r="293" spans="1:5" ht="12.75">
      <c r="A293"/>
      <c r="C293" s="6">
        <v>4410</v>
      </c>
      <c r="D293" t="s">
        <v>50</v>
      </c>
      <c r="E293" s="74">
        <v>3460</v>
      </c>
    </row>
    <row r="294" spans="1:5" ht="12.75">
      <c r="A294"/>
      <c r="C294" s="6">
        <v>4700</v>
      </c>
      <c r="D294" t="s">
        <v>238</v>
      </c>
      <c r="E294" s="74">
        <v>25000</v>
      </c>
    </row>
    <row r="295" spans="1:4" ht="12.75">
      <c r="A295"/>
      <c r="D295" t="s">
        <v>239</v>
      </c>
    </row>
    <row r="296" spans="1:5" ht="12.75">
      <c r="A296"/>
      <c r="B296" s="58">
        <v>80148</v>
      </c>
      <c r="C296" s="58"/>
      <c r="D296" s="57" t="s">
        <v>304</v>
      </c>
      <c r="E296" s="89">
        <f>SUM(E297:E307)</f>
        <v>673908</v>
      </c>
    </row>
    <row r="297" spans="1:5" ht="12.75">
      <c r="A297"/>
      <c r="B297" s="58"/>
      <c r="C297" s="6">
        <v>3020</v>
      </c>
      <c r="D297" t="s">
        <v>42</v>
      </c>
      <c r="E297" s="106">
        <v>7200</v>
      </c>
    </row>
    <row r="298" spans="1:5" ht="12.75">
      <c r="A298"/>
      <c r="C298" s="6">
        <v>4010</v>
      </c>
      <c r="D298" t="s">
        <v>43</v>
      </c>
      <c r="E298" s="74">
        <v>488177</v>
      </c>
    </row>
    <row r="299" spans="1:5" ht="12.75">
      <c r="A299"/>
      <c r="C299" s="6">
        <v>4040</v>
      </c>
      <c r="D299" t="s">
        <v>44</v>
      </c>
      <c r="E299" s="74">
        <v>34693</v>
      </c>
    </row>
    <row r="300" spans="1:5" ht="12.75">
      <c r="A300"/>
      <c r="C300" s="6">
        <v>4110</v>
      </c>
      <c r="D300" t="s">
        <v>45</v>
      </c>
      <c r="E300" s="74">
        <v>84000</v>
      </c>
    </row>
    <row r="301" spans="1:5" ht="12.75">
      <c r="A301"/>
      <c r="C301" s="6">
        <v>4120</v>
      </c>
      <c r="D301" t="s">
        <v>438</v>
      </c>
      <c r="E301" s="74">
        <v>15000</v>
      </c>
    </row>
    <row r="302" spans="1:5" ht="12.75">
      <c r="A302"/>
      <c r="C302" s="6">
        <v>4210</v>
      </c>
      <c r="D302" t="s">
        <v>46</v>
      </c>
      <c r="E302" s="74">
        <v>6000</v>
      </c>
    </row>
    <row r="303" spans="1:5" ht="12.75">
      <c r="A303"/>
      <c r="C303" s="6">
        <v>4260</v>
      </c>
      <c r="D303" t="s">
        <v>47</v>
      </c>
      <c r="E303" s="74">
        <v>10000</v>
      </c>
    </row>
    <row r="304" spans="1:5" ht="12.75">
      <c r="A304"/>
      <c r="C304" s="6">
        <v>4270</v>
      </c>
      <c r="D304" t="s">
        <v>48</v>
      </c>
      <c r="E304" s="74">
        <v>5000</v>
      </c>
    </row>
    <row r="305" spans="1:5" ht="12.75">
      <c r="A305"/>
      <c r="C305" s="6">
        <v>4300</v>
      </c>
      <c r="D305" t="s">
        <v>49</v>
      </c>
      <c r="E305" s="74">
        <v>1500</v>
      </c>
    </row>
    <row r="306" spans="1:5" ht="12.75">
      <c r="A306"/>
      <c r="C306" s="6">
        <v>4440</v>
      </c>
      <c r="D306" t="s">
        <v>52</v>
      </c>
      <c r="E306" s="74">
        <v>19338</v>
      </c>
    </row>
    <row r="307" spans="3:5" ht="12.75">
      <c r="C307" s="6">
        <v>4710</v>
      </c>
      <c r="D307" t="s">
        <v>428</v>
      </c>
      <c r="E307" s="74">
        <v>3000</v>
      </c>
    </row>
    <row r="308" spans="2:5" ht="12.75">
      <c r="B308" s="58">
        <v>80148</v>
      </c>
      <c r="C308" s="58"/>
      <c r="D308" s="57" t="s">
        <v>533</v>
      </c>
      <c r="E308" s="89">
        <f>SUM(E309:E311)</f>
        <v>15000</v>
      </c>
    </row>
    <row r="309" spans="3:5" ht="12.75">
      <c r="C309" s="116">
        <v>4740</v>
      </c>
      <c r="D309" s="114" t="s">
        <v>523</v>
      </c>
      <c r="E309" s="74">
        <v>12500</v>
      </c>
    </row>
    <row r="310" spans="3:4" ht="12.75">
      <c r="C310" s="116"/>
      <c r="D310" s="114" t="s">
        <v>524</v>
      </c>
    </row>
    <row r="311" spans="3:5" ht="12.75">
      <c r="C311" s="116">
        <v>4850</v>
      </c>
      <c r="D311" s="114" t="s">
        <v>526</v>
      </c>
      <c r="E311" s="74">
        <v>2500</v>
      </c>
    </row>
    <row r="312" spans="3:4" ht="12.75">
      <c r="C312" s="116"/>
      <c r="D312" s="114" t="s">
        <v>527</v>
      </c>
    </row>
    <row r="313" spans="2:5" ht="12.75">
      <c r="B313" s="58">
        <v>80150</v>
      </c>
      <c r="C313" s="58"/>
      <c r="D313" s="117" t="s">
        <v>361</v>
      </c>
      <c r="E313" s="89">
        <f>SUM(E317:E326)</f>
        <v>1319817</v>
      </c>
    </row>
    <row r="314" ht="12.75">
      <c r="D314" s="117" t="s">
        <v>364</v>
      </c>
    </row>
    <row r="315" ht="12.75">
      <c r="D315" s="117" t="s">
        <v>365</v>
      </c>
    </row>
    <row r="316" ht="12.75">
      <c r="D316" s="119" t="s">
        <v>366</v>
      </c>
    </row>
    <row r="317" spans="3:5" ht="12.75">
      <c r="C317" s="6">
        <v>3020</v>
      </c>
      <c r="D317" t="s">
        <v>42</v>
      </c>
      <c r="E317" s="74">
        <v>2200</v>
      </c>
    </row>
    <row r="318" spans="3:5" ht="12.75">
      <c r="C318" s="6">
        <v>4110</v>
      </c>
      <c r="D318" t="s">
        <v>45</v>
      </c>
      <c r="E318" s="74">
        <v>169750</v>
      </c>
    </row>
    <row r="319" spans="3:5" ht="12.75">
      <c r="C319" s="6">
        <v>4120</v>
      </c>
      <c r="D319" t="s">
        <v>438</v>
      </c>
      <c r="E319" s="74">
        <v>22950</v>
      </c>
    </row>
    <row r="320" spans="3:5" ht="12.75">
      <c r="C320" s="6">
        <v>4210</v>
      </c>
      <c r="D320" t="s">
        <v>46</v>
      </c>
      <c r="E320" s="74">
        <v>1000</v>
      </c>
    </row>
    <row r="321" spans="3:5" ht="12.75">
      <c r="C321" s="6">
        <v>4240</v>
      </c>
      <c r="D321" t="s">
        <v>360</v>
      </c>
      <c r="E321" s="74">
        <v>20000</v>
      </c>
    </row>
    <row r="322" spans="3:5" ht="12.75">
      <c r="C322" s="6">
        <v>4270</v>
      </c>
      <c r="D322" t="s">
        <v>48</v>
      </c>
      <c r="E322" s="74">
        <v>15000</v>
      </c>
    </row>
    <row r="323" spans="3:5" ht="12.75">
      <c r="C323" s="6">
        <v>4440</v>
      </c>
      <c r="D323" t="s">
        <v>52</v>
      </c>
      <c r="E323" s="74">
        <v>70601</v>
      </c>
    </row>
    <row r="324" spans="3:5" ht="12.75">
      <c r="C324" s="6">
        <v>4710</v>
      </c>
      <c r="D324" t="s">
        <v>428</v>
      </c>
      <c r="E324" s="74">
        <v>2000</v>
      </c>
    </row>
    <row r="325" spans="3:5" ht="12.75">
      <c r="C325" s="6">
        <v>4790</v>
      </c>
      <c r="D325" t="s">
        <v>459</v>
      </c>
      <c r="E325" s="74">
        <v>950000</v>
      </c>
    </row>
    <row r="326" spans="3:5" ht="12.75">
      <c r="C326" s="6">
        <v>4800</v>
      </c>
      <c r="D326" t="s">
        <v>460</v>
      </c>
      <c r="E326" s="74">
        <v>66316</v>
      </c>
    </row>
    <row r="327" spans="2:5" ht="12.75">
      <c r="B327" s="58">
        <v>80195</v>
      </c>
      <c r="C327" s="58"/>
      <c r="D327" s="57" t="s">
        <v>480</v>
      </c>
      <c r="E327" s="89">
        <f>E328</f>
        <v>147827</v>
      </c>
    </row>
    <row r="328" spans="3:5" ht="12.75">
      <c r="C328" s="6">
        <v>4440</v>
      </c>
      <c r="D328" t="s">
        <v>52</v>
      </c>
      <c r="E328" s="74">
        <v>147827</v>
      </c>
    </row>
    <row r="330" spans="1:5" ht="12.75">
      <c r="A330" s="7">
        <v>854</v>
      </c>
      <c r="B330" s="7"/>
      <c r="C330" s="7"/>
      <c r="D330" s="5" t="s">
        <v>53</v>
      </c>
      <c r="E330" s="88">
        <f>SUM(E331)</f>
        <v>86400</v>
      </c>
    </row>
    <row r="331" spans="2:5" ht="12.75">
      <c r="B331" s="58">
        <v>85416</v>
      </c>
      <c r="C331" s="58"/>
      <c r="D331" s="57" t="s">
        <v>401</v>
      </c>
      <c r="E331" s="89">
        <f>SUM(E332:E332)</f>
        <v>86400</v>
      </c>
    </row>
    <row r="332" spans="3:5" ht="12.75">
      <c r="C332" s="6">
        <v>3240</v>
      </c>
      <c r="D332" s="59" t="s">
        <v>213</v>
      </c>
      <c r="E332" s="74">
        <v>86400</v>
      </c>
    </row>
    <row r="341" ht="12.75">
      <c r="E341" s="74" t="s">
        <v>25</v>
      </c>
    </row>
    <row r="342" spans="4:5" ht="12.75">
      <c r="D342" s="7" t="s">
        <v>546</v>
      </c>
      <c r="E342" s="74" t="s">
        <v>613</v>
      </c>
    </row>
    <row r="343" spans="4:5" ht="12.75">
      <c r="D343" s="9" t="s">
        <v>11</v>
      </c>
      <c r="E343" s="74" t="s">
        <v>163</v>
      </c>
    </row>
    <row r="344" spans="4:5" ht="12.75">
      <c r="D344" s="2"/>
      <c r="E344" s="75" t="s">
        <v>614</v>
      </c>
    </row>
    <row r="345" spans="1:5" ht="12.75">
      <c r="A345" s="1" t="s">
        <v>0</v>
      </c>
      <c r="B345" s="1" t="s">
        <v>5</v>
      </c>
      <c r="C345" s="1" t="s">
        <v>6</v>
      </c>
      <c r="D345" s="1" t="s">
        <v>7</v>
      </c>
      <c r="E345" s="77" t="s">
        <v>8</v>
      </c>
    </row>
    <row r="346" spans="1:5" ht="12.75">
      <c r="A346" s="7">
        <v>750</v>
      </c>
      <c r="D346" s="5" t="s">
        <v>373</v>
      </c>
      <c r="E346" s="88">
        <f>E355+E347</f>
        <v>1890595</v>
      </c>
    </row>
    <row r="347" spans="1:5" ht="12.75">
      <c r="A347" s="7"/>
      <c r="B347" s="54" t="s">
        <v>71</v>
      </c>
      <c r="C347" s="55"/>
      <c r="D347" s="67" t="s">
        <v>72</v>
      </c>
      <c r="E347" s="88">
        <f>SUM(E348:E354)</f>
        <v>130235</v>
      </c>
    </row>
    <row r="348" spans="1:5" ht="12.75">
      <c r="A348" s="7"/>
      <c r="C348" s="6">
        <v>4010</v>
      </c>
      <c r="D348" t="s">
        <v>43</v>
      </c>
      <c r="E348" s="106">
        <v>98000</v>
      </c>
    </row>
    <row r="349" spans="1:5" ht="12.75">
      <c r="A349" s="7"/>
      <c r="C349" s="6">
        <v>4040</v>
      </c>
      <c r="D349" t="s">
        <v>44</v>
      </c>
      <c r="E349" s="106">
        <v>6509</v>
      </c>
    </row>
    <row r="350" spans="1:5" ht="12.75">
      <c r="A350" s="7"/>
      <c r="C350" s="6">
        <v>4110</v>
      </c>
      <c r="D350" t="s">
        <v>45</v>
      </c>
      <c r="E350" s="106">
        <v>18000</v>
      </c>
    </row>
    <row r="351" spans="1:5" ht="12.75">
      <c r="A351" s="7"/>
      <c r="C351" s="6">
        <v>4120</v>
      </c>
      <c r="D351" t="s">
        <v>438</v>
      </c>
      <c r="E351" s="106">
        <v>2600</v>
      </c>
    </row>
    <row r="352" spans="1:5" ht="12.75">
      <c r="A352" s="7"/>
      <c r="C352" s="6">
        <v>4170</v>
      </c>
      <c r="D352" t="s">
        <v>214</v>
      </c>
      <c r="E352" s="106">
        <v>1000</v>
      </c>
    </row>
    <row r="353" spans="1:5" ht="12.75">
      <c r="A353" s="7"/>
      <c r="C353" s="6">
        <v>4280</v>
      </c>
      <c r="D353" t="s">
        <v>232</v>
      </c>
      <c r="E353" s="106">
        <v>500</v>
      </c>
    </row>
    <row r="354" spans="1:5" ht="12.75">
      <c r="A354" s="7"/>
      <c r="C354" s="6">
        <v>4440</v>
      </c>
      <c r="D354" t="s">
        <v>52</v>
      </c>
      <c r="E354" s="106">
        <v>3626</v>
      </c>
    </row>
    <row r="355" spans="1:5" s="5" customFormat="1" ht="12.75">
      <c r="A355" s="7"/>
      <c r="B355" s="7">
        <v>75085</v>
      </c>
      <c r="C355" s="7"/>
      <c r="D355" s="5" t="s">
        <v>372</v>
      </c>
      <c r="E355" s="88">
        <f>SUM(E356:E373)</f>
        <v>1760360</v>
      </c>
    </row>
    <row r="356" spans="1:5" s="5" customFormat="1" ht="12.75">
      <c r="A356" s="7"/>
      <c r="B356" s="7"/>
      <c r="C356" s="6">
        <v>3020</v>
      </c>
      <c r="D356" t="s">
        <v>42</v>
      </c>
      <c r="E356" s="91">
        <v>6000</v>
      </c>
    </row>
    <row r="357" spans="3:5" ht="12.75">
      <c r="C357" s="6">
        <v>4010</v>
      </c>
      <c r="D357" t="s">
        <v>43</v>
      </c>
      <c r="E357" s="74">
        <v>1245000</v>
      </c>
    </row>
    <row r="358" spans="1:5" ht="12.75">
      <c r="A358"/>
      <c r="B358"/>
      <c r="C358" s="6">
        <v>4040</v>
      </c>
      <c r="D358" t="s">
        <v>44</v>
      </c>
      <c r="E358" s="74">
        <v>89991</v>
      </c>
    </row>
    <row r="359" spans="1:5" ht="12.75">
      <c r="A359"/>
      <c r="B359"/>
      <c r="C359" s="6">
        <v>4110</v>
      </c>
      <c r="D359" t="s">
        <v>45</v>
      </c>
      <c r="E359" s="74">
        <v>201000</v>
      </c>
    </row>
    <row r="360" spans="1:5" ht="12.75">
      <c r="A360"/>
      <c r="B360"/>
      <c r="C360" s="6">
        <v>4120</v>
      </c>
      <c r="D360" t="s">
        <v>438</v>
      </c>
      <c r="E360" s="74">
        <v>27500</v>
      </c>
    </row>
    <row r="361" spans="1:5" ht="12.75">
      <c r="A361"/>
      <c r="B361"/>
      <c r="C361" s="6">
        <v>4170</v>
      </c>
      <c r="D361" t="s">
        <v>214</v>
      </c>
      <c r="E361" s="74">
        <v>6000</v>
      </c>
    </row>
    <row r="362" spans="1:5" ht="12.75">
      <c r="A362"/>
      <c r="B362"/>
      <c r="C362" s="6">
        <v>4210</v>
      </c>
      <c r="D362" t="s">
        <v>46</v>
      </c>
      <c r="E362" s="74">
        <v>25000</v>
      </c>
    </row>
    <row r="363" spans="1:5" ht="12.75">
      <c r="A363"/>
      <c r="B363"/>
      <c r="C363" s="6">
        <v>4260</v>
      </c>
      <c r="D363" t="s">
        <v>47</v>
      </c>
      <c r="E363" s="74">
        <v>40000</v>
      </c>
    </row>
    <row r="364" spans="1:5" ht="12.75">
      <c r="A364"/>
      <c r="B364"/>
      <c r="C364" s="6">
        <v>4270</v>
      </c>
      <c r="D364" t="s">
        <v>48</v>
      </c>
      <c r="E364" s="74">
        <v>5000</v>
      </c>
    </row>
    <row r="365" spans="1:5" ht="12.75">
      <c r="A365"/>
      <c r="B365"/>
      <c r="C365" s="6">
        <v>4280</v>
      </c>
      <c r="D365" t="s">
        <v>232</v>
      </c>
      <c r="E365" s="74">
        <v>3000</v>
      </c>
    </row>
    <row r="366" spans="1:5" ht="12.75">
      <c r="A366"/>
      <c r="B366"/>
      <c r="C366" s="6">
        <v>4300</v>
      </c>
      <c r="D366" t="s">
        <v>49</v>
      </c>
      <c r="E366" s="74">
        <v>50000</v>
      </c>
    </row>
    <row r="367" spans="1:5" ht="12.75">
      <c r="A367"/>
      <c r="B367"/>
      <c r="C367" s="6">
        <v>4360</v>
      </c>
      <c r="D367" t="s">
        <v>298</v>
      </c>
      <c r="E367" s="74">
        <v>10000</v>
      </c>
    </row>
    <row r="368" spans="1:5" ht="12.75">
      <c r="A368"/>
      <c r="B368"/>
      <c r="C368" s="6">
        <v>4410</v>
      </c>
      <c r="D368" t="s">
        <v>50</v>
      </c>
      <c r="E368" s="74">
        <v>4000</v>
      </c>
    </row>
    <row r="369" spans="1:5" ht="12.75">
      <c r="A369"/>
      <c r="B369"/>
      <c r="C369" s="6">
        <v>4430</v>
      </c>
      <c r="D369" t="s">
        <v>51</v>
      </c>
      <c r="E369" s="74">
        <v>2000</v>
      </c>
    </row>
    <row r="370" spans="1:5" ht="12.75">
      <c r="A370"/>
      <c r="B370"/>
      <c r="C370" s="6">
        <v>4440</v>
      </c>
      <c r="D370" t="s">
        <v>52</v>
      </c>
      <c r="E370" s="74">
        <v>37869</v>
      </c>
    </row>
    <row r="371" spans="1:5" ht="12.75">
      <c r="A371"/>
      <c r="B371"/>
      <c r="C371" s="6">
        <v>4700</v>
      </c>
      <c r="D371" t="s">
        <v>238</v>
      </c>
      <c r="E371" s="74">
        <v>5000</v>
      </c>
    </row>
    <row r="372" spans="1:4" ht="12.75">
      <c r="A372"/>
      <c r="B372"/>
      <c r="D372" t="s">
        <v>239</v>
      </c>
    </row>
    <row r="373" spans="1:5" ht="12.75">
      <c r="A373"/>
      <c r="B373"/>
      <c r="C373" s="6">
        <v>4710</v>
      </c>
      <c r="D373" t="s">
        <v>428</v>
      </c>
      <c r="E373" s="74">
        <v>3000</v>
      </c>
    </row>
    <row r="374" spans="1:5" s="57" customFormat="1" ht="12.75">
      <c r="A374" s="58">
        <v>801</v>
      </c>
      <c r="B374" s="58"/>
      <c r="C374" s="58"/>
      <c r="D374" s="57" t="s">
        <v>13</v>
      </c>
      <c r="E374" s="89">
        <f>E375+E381</f>
        <v>58164</v>
      </c>
    </row>
    <row r="375" spans="1:5" s="5" customFormat="1" ht="12.75">
      <c r="A375" s="7"/>
      <c r="B375" s="7">
        <v>80113</v>
      </c>
      <c r="C375" s="7"/>
      <c r="D375" s="5" t="s">
        <v>164</v>
      </c>
      <c r="E375" s="88">
        <f>SUM(E376:E380)</f>
        <v>51164</v>
      </c>
    </row>
    <row r="376" spans="1:5" s="5" customFormat="1" ht="12.75">
      <c r="A376" s="7"/>
      <c r="B376" s="7"/>
      <c r="C376" s="72">
        <v>3030</v>
      </c>
      <c r="D376" s="71" t="s">
        <v>332</v>
      </c>
      <c r="E376" s="90">
        <v>34664</v>
      </c>
    </row>
    <row r="377" spans="1:5" s="5" customFormat="1" ht="12.75">
      <c r="A377" s="7"/>
      <c r="B377" s="7"/>
      <c r="C377" s="6">
        <v>4210</v>
      </c>
      <c r="D377" t="s">
        <v>46</v>
      </c>
      <c r="E377" s="90">
        <v>8000</v>
      </c>
    </row>
    <row r="378" spans="1:5" s="5" customFormat="1" ht="12.75">
      <c r="A378" s="7"/>
      <c r="B378" s="7"/>
      <c r="C378" s="6">
        <v>4270</v>
      </c>
      <c r="D378" t="s">
        <v>48</v>
      </c>
      <c r="E378" s="90">
        <v>3000</v>
      </c>
    </row>
    <row r="379" spans="1:5" s="5" customFormat="1" ht="12.75">
      <c r="A379" s="7"/>
      <c r="B379" s="7"/>
      <c r="C379" s="6">
        <v>4300</v>
      </c>
      <c r="D379" t="s">
        <v>49</v>
      </c>
      <c r="E379" s="90">
        <v>3000</v>
      </c>
    </row>
    <row r="380" spans="3:5" ht="12.75">
      <c r="C380" s="6">
        <v>4430</v>
      </c>
      <c r="D380" t="s">
        <v>51</v>
      </c>
      <c r="E380" s="90">
        <v>2500</v>
      </c>
    </row>
    <row r="381" spans="1:5" s="5" customFormat="1" ht="12.75">
      <c r="A381" s="7"/>
      <c r="B381" s="7">
        <v>80195</v>
      </c>
      <c r="C381" s="7"/>
      <c r="D381" s="5" t="s">
        <v>1</v>
      </c>
      <c r="E381" s="88">
        <f>SUM(E382:E384)</f>
        <v>7000</v>
      </c>
    </row>
    <row r="382" spans="3:5" ht="12.75">
      <c r="C382" s="6">
        <v>4210</v>
      </c>
      <c r="D382" t="s">
        <v>46</v>
      </c>
      <c r="E382" s="74">
        <v>3000</v>
      </c>
    </row>
    <row r="383" spans="3:5" ht="12.75">
      <c r="C383" s="6">
        <v>4300</v>
      </c>
      <c r="D383" t="s">
        <v>49</v>
      </c>
      <c r="E383" s="74">
        <v>2000</v>
      </c>
    </row>
    <row r="384" spans="3:5" ht="12.75">
      <c r="C384" s="6">
        <v>4360</v>
      </c>
      <c r="D384" t="s">
        <v>298</v>
      </c>
      <c r="E384" s="74">
        <v>2000</v>
      </c>
    </row>
    <row r="385" spans="1:5" ht="12.75">
      <c r="A385" s="7"/>
      <c r="D385" s="59"/>
      <c r="E385" s="91"/>
    </row>
    <row r="386" spans="1:5" ht="12.75">
      <c r="A386" s="7"/>
      <c r="D386" s="59"/>
      <c r="E386" s="91"/>
    </row>
    <row r="387" spans="1:5" ht="12.75">
      <c r="A387" s="7"/>
      <c r="D387" s="71"/>
      <c r="E387" s="91"/>
    </row>
    <row r="388" spans="1:5" ht="12.75">
      <c r="A388" s="7"/>
      <c r="D388" s="71"/>
      <c r="E388" s="91"/>
    </row>
    <row r="395" ht="12.75">
      <c r="E395" s="74" t="s">
        <v>26</v>
      </c>
    </row>
    <row r="396" ht="12.75">
      <c r="E396" s="74" t="s">
        <v>613</v>
      </c>
    </row>
    <row r="397" spans="4:5" ht="12.75">
      <c r="D397" s="7" t="s">
        <v>546</v>
      </c>
      <c r="E397" s="74" t="s">
        <v>163</v>
      </c>
    </row>
    <row r="398" spans="4:5" ht="12.75">
      <c r="D398" s="7" t="s">
        <v>15</v>
      </c>
      <c r="E398" s="75" t="s">
        <v>614</v>
      </c>
    </row>
    <row r="399" spans="1:5" ht="12.75">
      <c r="A399" s="1" t="s">
        <v>0</v>
      </c>
      <c r="B399" s="1" t="s">
        <v>5</v>
      </c>
      <c r="C399" s="1" t="s">
        <v>6</v>
      </c>
      <c r="D399" s="1" t="s">
        <v>7</v>
      </c>
      <c r="E399" s="77" t="s">
        <v>8</v>
      </c>
    </row>
    <row r="400" spans="1:5" s="5" customFormat="1" ht="12.75">
      <c r="A400" s="7">
        <v>852</v>
      </c>
      <c r="B400" s="7"/>
      <c r="C400" s="7"/>
      <c r="D400" s="5" t="s">
        <v>190</v>
      </c>
      <c r="E400" s="88">
        <f>E407+E419+E442+E466+E401+E512+E414+E404+E454+E470+E479+E410+E440+E468+E416</f>
        <v>8175782.990000001</v>
      </c>
    </row>
    <row r="401" spans="1:5" s="2" customFormat="1" ht="12.75">
      <c r="A401" s="9"/>
      <c r="B401" s="9">
        <v>85202</v>
      </c>
      <c r="C401" s="9"/>
      <c r="D401" s="2" t="s">
        <v>196</v>
      </c>
      <c r="E401" s="89">
        <f>E402</f>
        <v>1700000</v>
      </c>
    </row>
    <row r="402" spans="1:5" s="2" customFormat="1" ht="12.75">
      <c r="A402" s="9"/>
      <c r="B402" s="9"/>
      <c r="C402" s="9">
        <v>4330</v>
      </c>
      <c r="D402" s="2" t="s">
        <v>211</v>
      </c>
      <c r="E402" s="90">
        <v>1700000</v>
      </c>
    </row>
    <row r="403" spans="1:5" s="5" customFormat="1" ht="13.5" customHeight="1">
      <c r="A403" s="7"/>
      <c r="B403" s="7"/>
      <c r="C403" s="6"/>
      <c r="D403" t="s">
        <v>212</v>
      </c>
      <c r="E403" s="90"/>
    </row>
    <row r="404" spans="1:5" s="5" customFormat="1" ht="13.5" customHeight="1">
      <c r="A404" s="7"/>
      <c r="B404" s="33" t="s">
        <v>367</v>
      </c>
      <c r="C404" s="62"/>
      <c r="D404" s="48" t="s">
        <v>368</v>
      </c>
      <c r="E404" s="113">
        <f>SUM(E405:E406)</f>
        <v>2000</v>
      </c>
    </row>
    <row r="405" spans="1:5" s="5" customFormat="1" ht="13.5" customHeight="1">
      <c r="A405" s="7"/>
      <c r="B405" s="61"/>
      <c r="C405" s="6">
        <v>4210</v>
      </c>
      <c r="D405" t="s">
        <v>46</v>
      </c>
      <c r="E405" s="105">
        <v>1000</v>
      </c>
    </row>
    <row r="406" spans="1:5" s="5" customFormat="1" ht="13.5" customHeight="1">
      <c r="A406" s="7"/>
      <c r="B406" s="61"/>
      <c r="C406" s="6">
        <v>4300</v>
      </c>
      <c r="D406" t="s">
        <v>49</v>
      </c>
      <c r="E406" s="105">
        <v>1000</v>
      </c>
    </row>
    <row r="407" spans="2:5" ht="12.75">
      <c r="B407" s="6">
        <v>85214</v>
      </c>
      <c r="D407" t="s">
        <v>566</v>
      </c>
      <c r="E407" s="89">
        <f>SUM(E408:E409)</f>
        <v>805000</v>
      </c>
    </row>
    <row r="408" spans="3:5" ht="12.75">
      <c r="C408" s="6">
        <v>3110</v>
      </c>
      <c r="D408" t="s">
        <v>57</v>
      </c>
      <c r="E408" s="74">
        <v>790000</v>
      </c>
    </row>
    <row r="409" spans="3:5" ht="12.75">
      <c r="C409" s="6">
        <v>4300</v>
      </c>
      <c r="D409" t="s">
        <v>49</v>
      </c>
      <c r="E409" s="74">
        <v>15000</v>
      </c>
    </row>
    <row r="410" spans="2:5" ht="12.75">
      <c r="B410" s="6">
        <v>85214</v>
      </c>
      <c r="D410" t="s">
        <v>566</v>
      </c>
      <c r="E410" s="89">
        <f>E412</f>
        <v>779.19</v>
      </c>
    </row>
    <row r="411" ht="12.75">
      <c r="D411" t="s">
        <v>567</v>
      </c>
    </row>
    <row r="412" spans="3:5" ht="12.75">
      <c r="C412" s="6">
        <v>3290</v>
      </c>
      <c r="D412" s="114" t="s">
        <v>496</v>
      </c>
      <c r="E412" s="74">
        <v>779.19</v>
      </c>
    </row>
    <row r="413" ht="12.75">
      <c r="D413" s="114" t="s">
        <v>495</v>
      </c>
    </row>
    <row r="414" spans="2:5" ht="12.75">
      <c r="B414" s="6">
        <v>85216</v>
      </c>
      <c r="D414" t="s">
        <v>270</v>
      </c>
      <c r="E414" s="89">
        <f>SUM(E415:E415)</f>
        <v>632500</v>
      </c>
    </row>
    <row r="415" spans="3:5" ht="12.75">
      <c r="C415" s="6">
        <v>3110</v>
      </c>
      <c r="D415" t="s">
        <v>57</v>
      </c>
      <c r="E415" s="74">
        <v>632500</v>
      </c>
    </row>
    <row r="416" spans="2:5" ht="12.75">
      <c r="B416" s="6">
        <v>85216</v>
      </c>
      <c r="D416" t="s">
        <v>612</v>
      </c>
      <c r="E416" s="89">
        <f>E417</f>
        <v>509.19</v>
      </c>
    </row>
    <row r="417" spans="3:5" ht="12.75">
      <c r="C417" s="6">
        <v>3290</v>
      </c>
      <c r="D417" s="114" t="s">
        <v>496</v>
      </c>
      <c r="E417" s="74">
        <v>509.19</v>
      </c>
    </row>
    <row r="418" ht="12.75">
      <c r="D418" s="114" t="s">
        <v>495</v>
      </c>
    </row>
    <row r="419" spans="2:5" ht="12.75">
      <c r="B419" s="6">
        <v>85219</v>
      </c>
      <c r="D419" t="s">
        <v>290</v>
      </c>
      <c r="E419" s="89">
        <f>SUM(E420:E439)</f>
        <v>2459675</v>
      </c>
    </row>
    <row r="420" spans="3:5" ht="12.75">
      <c r="C420" s="6">
        <v>3020</v>
      </c>
      <c r="D420" t="s">
        <v>42</v>
      </c>
      <c r="E420" s="74">
        <v>24450</v>
      </c>
    </row>
    <row r="421" spans="1:5" ht="12.75">
      <c r="A421"/>
      <c r="B421"/>
      <c r="C421" s="6">
        <v>4010</v>
      </c>
      <c r="D421" t="s">
        <v>43</v>
      </c>
      <c r="E421" s="74">
        <v>1691355</v>
      </c>
    </row>
    <row r="422" spans="1:5" ht="12.75">
      <c r="A422"/>
      <c r="B422"/>
      <c r="C422" s="6">
        <v>4040</v>
      </c>
      <c r="D422" t="s">
        <v>44</v>
      </c>
      <c r="E422" s="74">
        <v>115400</v>
      </c>
    </row>
    <row r="423" spans="1:5" ht="12.75">
      <c r="A423"/>
      <c r="B423"/>
      <c r="C423" s="6">
        <v>4110</v>
      </c>
      <c r="D423" t="s">
        <v>45</v>
      </c>
      <c r="E423" s="74">
        <v>312100</v>
      </c>
    </row>
    <row r="424" spans="1:5" ht="12.75">
      <c r="A424"/>
      <c r="B424"/>
      <c r="C424" s="6">
        <v>4120</v>
      </c>
      <c r="D424" t="s">
        <v>438</v>
      </c>
      <c r="E424" s="74">
        <v>35683</v>
      </c>
    </row>
    <row r="425" spans="1:5" ht="12.75">
      <c r="A425"/>
      <c r="B425"/>
      <c r="C425" s="6">
        <v>4140</v>
      </c>
      <c r="D425" t="s">
        <v>323</v>
      </c>
      <c r="E425" s="74">
        <v>100</v>
      </c>
    </row>
    <row r="426" spans="1:5" ht="12.75">
      <c r="A426"/>
      <c r="B426"/>
      <c r="C426" s="6">
        <v>4170</v>
      </c>
      <c r="D426" t="s">
        <v>214</v>
      </c>
      <c r="E426" s="74">
        <v>54023</v>
      </c>
    </row>
    <row r="427" spans="1:5" ht="12.75">
      <c r="A427"/>
      <c r="B427"/>
      <c r="C427" s="6">
        <v>4210</v>
      </c>
      <c r="D427" t="s">
        <v>46</v>
      </c>
      <c r="E427" s="74">
        <v>26650</v>
      </c>
    </row>
    <row r="428" spans="1:5" ht="12.75">
      <c r="A428"/>
      <c r="B428"/>
      <c r="C428" s="6">
        <v>4260</v>
      </c>
      <c r="D428" t="s">
        <v>47</v>
      </c>
      <c r="E428" s="74">
        <v>26650</v>
      </c>
    </row>
    <row r="429" spans="1:5" ht="12.75">
      <c r="A429"/>
      <c r="B429"/>
      <c r="C429" s="6">
        <v>4270</v>
      </c>
      <c r="D429" t="s">
        <v>48</v>
      </c>
      <c r="E429" s="74">
        <v>5000</v>
      </c>
    </row>
    <row r="430" spans="1:5" ht="12.75">
      <c r="A430"/>
      <c r="B430"/>
      <c r="C430" s="6">
        <v>4280</v>
      </c>
      <c r="D430" t="s">
        <v>232</v>
      </c>
      <c r="E430" s="74">
        <v>1500</v>
      </c>
    </row>
    <row r="431" spans="1:5" ht="12.75">
      <c r="A431"/>
      <c r="B431"/>
      <c r="C431" s="6">
        <v>4300</v>
      </c>
      <c r="D431" t="s">
        <v>49</v>
      </c>
      <c r="E431" s="74">
        <v>64310</v>
      </c>
    </row>
    <row r="432" spans="1:5" ht="12.75">
      <c r="A432"/>
      <c r="B432"/>
      <c r="C432" s="6">
        <v>4360</v>
      </c>
      <c r="D432" t="s">
        <v>298</v>
      </c>
      <c r="E432" s="74">
        <v>18000</v>
      </c>
    </row>
    <row r="433" spans="1:5" ht="12.75">
      <c r="A433"/>
      <c r="B433"/>
      <c r="C433" s="6">
        <v>4410</v>
      </c>
      <c r="D433" t="s">
        <v>50</v>
      </c>
      <c r="E433" s="74">
        <v>2100</v>
      </c>
    </row>
    <row r="434" spans="1:5" ht="12.75">
      <c r="A434"/>
      <c r="B434"/>
      <c r="C434" s="6">
        <v>4430</v>
      </c>
      <c r="D434" t="s">
        <v>51</v>
      </c>
      <c r="E434" s="74">
        <v>4000</v>
      </c>
    </row>
    <row r="435" spans="1:5" ht="12.75">
      <c r="A435"/>
      <c r="C435" s="6">
        <v>4440</v>
      </c>
      <c r="D435" t="s">
        <v>52</v>
      </c>
      <c r="E435" s="74">
        <v>64672</v>
      </c>
    </row>
    <row r="436" spans="1:5" ht="12.75">
      <c r="A436"/>
      <c r="C436" s="6">
        <v>4480</v>
      </c>
      <c r="D436" t="s">
        <v>60</v>
      </c>
      <c r="E436" s="74">
        <v>4687</v>
      </c>
    </row>
    <row r="437" spans="1:5" ht="12.75">
      <c r="A437"/>
      <c r="C437" s="6">
        <v>4520</v>
      </c>
      <c r="D437" t="s">
        <v>327</v>
      </c>
      <c r="E437" s="74">
        <v>1000</v>
      </c>
    </row>
    <row r="438" spans="1:5" ht="12.75">
      <c r="A438"/>
      <c r="C438" s="6">
        <v>4700</v>
      </c>
      <c r="D438" t="s">
        <v>550</v>
      </c>
      <c r="E438" s="74">
        <v>2665</v>
      </c>
    </row>
    <row r="439" spans="1:5" ht="12.75">
      <c r="A439"/>
      <c r="C439" s="6">
        <v>4710</v>
      </c>
      <c r="D439" t="s">
        <v>428</v>
      </c>
      <c r="E439" s="74">
        <v>5330</v>
      </c>
    </row>
    <row r="440" spans="1:5" ht="12.75">
      <c r="A440"/>
      <c r="B440" s="6">
        <v>85219</v>
      </c>
      <c r="D440" t="s">
        <v>568</v>
      </c>
      <c r="E440" s="74">
        <f>E441</f>
        <v>12000</v>
      </c>
    </row>
    <row r="441" spans="1:5" ht="12.75">
      <c r="A441"/>
      <c r="C441" s="6">
        <v>3110</v>
      </c>
      <c r="D441" t="s">
        <v>57</v>
      </c>
      <c r="E441" s="74">
        <v>12000</v>
      </c>
    </row>
    <row r="442" spans="1:5" ht="11.25" customHeight="1">
      <c r="A442"/>
      <c r="B442" s="6">
        <v>85228</v>
      </c>
      <c r="D442" t="s">
        <v>161</v>
      </c>
      <c r="E442" s="89">
        <f>SUM(E443:E453)</f>
        <v>1902851</v>
      </c>
    </row>
    <row r="443" spans="1:5" ht="12.75">
      <c r="A443"/>
      <c r="C443" s="6">
        <v>4040</v>
      </c>
      <c r="D443" t="s">
        <v>44</v>
      </c>
      <c r="E443" s="106">
        <v>74715</v>
      </c>
    </row>
    <row r="444" spans="1:5" ht="12.75">
      <c r="A444"/>
      <c r="C444" s="6">
        <v>4110</v>
      </c>
      <c r="D444" t="s">
        <v>45</v>
      </c>
      <c r="E444" s="74">
        <v>277833</v>
      </c>
    </row>
    <row r="445" spans="1:5" ht="12.75">
      <c r="A445"/>
      <c r="C445" s="6">
        <v>4120</v>
      </c>
      <c r="D445" t="s">
        <v>438</v>
      </c>
      <c r="E445" s="74">
        <v>46000</v>
      </c>
    </row>
    <row r="446" spans="1:5" ht="12.75">
      <c r="A446"/>
      <c r="C446" s="6">
        <v>4170</v>
      </c>
      <c r="D446" t="s">
        <v>214</v>
      </c>
      <c r="E446" s="74">
        <v>1493303</v>
      </c>
    </row>
    <row r="447" spans="1:5" ht="12.75">
      <c r="A447"/>
      <c r="C447" s="6">
        <v>4210</v>
      </c>
      <c r="D447" t="s">
        <v>46</v>
      </c>
      <c r="E447" s="74">
        <v>1000</v>
      </c>
    </row>
    <row r="448" spans="1:5" ht="12.75">
      <c r="A448"/>
      <c r="C448" s="6">
        <v>4280</v>
      </c>
      <c r="D448" t="s">
        <v>232</v>
      </c>
      <c r="E448" s="74">
        <v>500</v>
      </c>
    </row>
    <row r="449" spans="1:5" ht="12.75">
      <c r="A449"/>
      <c r="C449" s="6">
        <v>4300</v>
      </c>
      <c r="D449" t="s">
        <v>49</v>
      </c>
      <c r="E449" s="74">
        <v>4000</v>
      </c>
    </row>
    <row r="450" spans="1:5" ht="12.75">
      <c r="A450"/>
      <c r="C450" s="6">
        <v>4360</v>
      </c>
      <c r="D450" t="s">
        <v>298</v>
      </c>
      <c r="E450" s="74">
        <v>500</v>
      </c>
    </row>
    <row r="451" spans="1:5" ht="12.75">
      <c r="A451"/>
      <c r="C451" s="6">
        <v>4410</v>
      </c>
      <c r="D451" t="s">
        <v>50</v>
      </c>
      <c r="E451" s="74">
        <v>1000</v>
      </c>
    </row>
    <row r="452" spans="1:5" ht="12.75">
      <c r="A452"/>
      <c r="C452" s="6">
        <v>4700</v>
      </c>
      <c r="D452" t="s">
        <v>550</v>
      </c>
      <c r="E452" s="74">
        <v>1500</v>
      </c>
    </row>
    <row r="453" spans="1:5" ht="12.75">
      <c r="A453"/>
      <c r="C453" s="6">
        <v>4710</v>
      </c>
      <c r="D453" t="s">
        <v>428</v>
      </c>
      <c r="E453" s="74">
        <v>2500</v>
      </c>
    </row>
    <row r="454" spans="1:5" ht="12.75">
      <c r="A454"/>
      <c r="B454" s="6">
        <v>85228</v>
      </c>
      <c r="D454" t="s">
        <v>422</v>
      </c>
      <c r="E454" s="89">
        <f>SUM(E455:E465)</f>
        <v>388467</v>
      </c>
    </row>
    <row r="455" spans="1:5" ht="12.75">
      <c r="A455"/>
      <c r="C455" s="6">
        <v>3020</v>
      </c>
      <c r="D455" t="s">
        <v>42</v>
      </c>
      <c r="E455" s="74">
        <v>2000</v>
      </c>
    </row>
    <row r="456" spans="1:5" ht="12.75">
      <c r="A456"/>
      <c r="C456" s="6">
        <v>4010</v>
      </c>
      <c r="D456" t="s">
        <v>43</v>
      </c>
      <c r="E456" s="74">
        <v>200919</v>
      </c>
    </row>
    <row r="457" spans="1:5" ht="12.75">
      <c r="A457"/>
      <c r="C457" s="6">
        <v>4040</v>
      </c>
      <c r="D457" t="s">
        <v>44</v>
      </c>
      <c r="E457" s="74">
        <v>17500</v>
      </c>
    </row>
    <row r="458" spans="1:5" ht="12.75">
      <c r="A458"/>
      <c r="C458" s="6">
        <v>4110</v>
      </c>
      <c r="D458" t="s">
        <v>45</v>
      </c>
      <c r="E458" s="74">
        <v>24403</v>
      </c>
    </row>
    <row r="459" spans="1:5" ht="12.75">
      <c r="A459"/>
      <c r="C459" s="6">
        <v>4120</v>
      </c>
      <c r="D459" t="s">
        <v>438</v>
      </c>
      <c r="E459" s="74">
        <v>6300</v>
      </c>
    </row>
    <row r="460" spans="1:5" ht="12.75">
      <c r="A460"/>
      <c r="C460" s="6">
        <v>4210</v>
      </c>
      <c r="D460" t="s">
        <v>46</v>
      </c>
      <c r="E460" s="74">
        <v>1439</v>
      </c>
    </row>
    <row r="461" spans="1:5" ht="12.75">
      <c r="A461"/>
      <c r="C461" s="6">
        <v>4280</v>
      </c>
      <c r="D461" t="s">
        <v>232</v>
      </c>
      <c r="E461" s="74">
        <v>100</v>
      </c>
    </row>
    <row r="462" spans="1:5" ht="12.75">
      <c r="A462"/>
      <c r="C462" s="6">
        <v>4300</v>
      </c>
      <c r="D462" t="s">
        <v>49</v>
      </c>
      <c r="E462" s="74">
        <v>122121</v>
      </c>
    </row>
    <row r="463" spans="1:5" ht="12.75">
      <c r="A463"/>
      <c r="C463" s="6">
        <v>4360</v>
      </c>
      <c r="D463" t="s">
        <v>298</v>
      </c>
      <c r="E463" s="74">
        <v>1000</v>
      </c>
    </row>
    <row r="464" spans="1:5" ht="12.75">
      <c r="A464"/>
      <c r="C464" s="6">
        <v>4410</v>
      </c>
      <c r="D464" t="s">
        <v>50</v>
      </c>
      <c r="E464" s="74">
        <v>2210</v>
      </c>
    </row>
    <row r="465" spans="1:5" ht="12.75">
      <c r="A465"/>
      <c r="C465" s="6">
        <v>4440</v>
      </c>
      <c r="D465" t="s">
        <v>52</v>
      </c>
      <c r="E465" s="74">
        <v>10475</v>
      </c>
    </row>
    <row r="466" spans="1:5" ht="12.75">
      <c r="A466"/>
      <c r="B466" s="6">
        <v>85230</v>
      </c>
      <c r="D466" t="s">
        <v>386</v>
      </c>
      <c r="E466" s="89">
        <f>SUM(E467:E467)</f>
        <v>133468.61</v>
      </c>
    </row>
    <row r="467" spans="1:5" ht="13.5" customHeight="1">
      <c r="A467"/>
      <c r="C467" s="6">
        <v>3110</v>
      </c>
      <c r="D467" t="s">
        <v>57</v>
      </c>
      <c r="E467" s="74">
        <v>133468.61</v>
      </c>
    </row>
    <row r="468" spans="1:5" ht="13.5" customHeight="1">
      <c r="A468"/>
      <c r="B468" s="6">
        <v>85295</v>
      </c>
      <c r="D468" t="s">
        <v>607</v>
      </c>
      <c r="E468" s="89">
        <f>E469</f>
        <v>1262</v>
      </c>
    </row>
    <row r="469" spans="1:5" ht="13.5" customHeight="1">
      <c r="A469"/>
      <c r="C469" s="6">
        <v>4300</v>
      </c>
      <c r="D469" t="s">
        <v>49</v>
      </c>
      <c r="E469" s="74">
        <v>1262</v>
      </c>
    </row>
    <row r="470" spans="1:5" ht="13.5" customHeight="1">
      <c r="A470"/>
      <c r="B470" s="6">
        <v>85295</v>
      </c>
      <c r="D470" t="s">
        <v>447</v>
      </c>
      <c r="E470" s="89">
        <f>SUM(E471:E478)</f>
        <v>68647</v>
      </c>
    </row>
    <row r="471" spans="1:5" ht="13.5" customHeight="1">
      <c r="A471"/>
      <c r="C471" s="6">
        <v>4010</v>
      </c>
      <c r="D471" t="s">
        <v>43</v>
      </c>
      <c r="E471" s="106">
        <v>20900</v>
      </c>
    </row>
    <row r="472" spans="1:5" ht="13.5" customHeight="1">
      <c r="A472"/>
      <c r="C472" s="6">
        <v>4110</v>
      </c>
      <c r="D472" t="s">
        <v>45</v>
      </c>
      <c r="E472" s="74">
        <v>9385</v>
      </c>
    </row>
    <row r="473" spans="1:5" ht="13.5" customHeight="1">
      <c r="A473"/>
      <c r="C473" s="6">
        <v>4120</v>
      </c>
      <c r="D473" t="s">
        <v>438</v>
      </c>
      <c r="E473" s="74">
        <v>512</v>
      </c>
    </row>
    <row r="474" spans="1:5" ht="13.5" customHeight="1">
      <c r="A474"/>
      <c r="C474" s="6">
        <v>4170</v>
      </c>
      <c r="D474" t="s">
        <v>214</v>
      </c>
      <c r="E474" s="74">
        <v>32850</v>
      </c>
    </row>
    <row r="475" spans="1:5" ht="13.5" customHeight="1">
      <c r="A475"/>
      <c r="C475" s="6">
        <v>4210</v>
      </c>
      <c r="D475" t="s">
        <v>46</v>
      </c>
      <c r="E475" s="74">
        <v>1000</v>
      </c>
    </row>
    <row r="476" spans="1:5" ht="13.5" customHeight="1">
      <c r="A476"/>
      <c r="C476" s="6">
        <v>4220</v>
      </c>
      <c r="D476" t="s">
        <v>55</v>
      </c>
      <c r="E476" s="74">
        <v>1000</v>
      </c>
    </row>
    <row r="477" spans="1:5" ht="13.5" customHeight="1">
      <c r="A477"/>
      <c r="C477" s="6">
        <v>4260</v>
      </c>
      <c r="D477" t="s">
        <v>47</v>
      </c>
      <c r="E477" s="74">
        <v>1000</v>
      </c>
    </row>
    <row r="478" spans="1:5" ht="13.5" customHeight="1">
      <c r="A478"/>
      <c r="C478" s="6">
        <v>4300</v>
      </c>
      <c r="D478" t="s">
        <v>49</v>
      </c>
      <c r="E478" s="74">
        <v>2000</v>
      </c>
    </row>
    <row r="479" spans="1:5" ht="13.5" customHeight="1">
      <c r="A479"/>
      <c r="B479" s="6">
        <v>85295</v>
      </c>
      <c r="D479" t="s">
        <v>535</v>
      </c>
      <c r="E479" s="89">
        <f>E480</f>
        <v>8624</v>
      </c>
    </row>
    <row r="480" spans="1:5" ht="13.5" customHeight="1">
      <c r="A480"/>
      <c r="C480" s="6">
        <v>4300</v>
      </c>
      <c r="D480" t="s">
        <v>49</v>
      </c>
      <c r="E480" s="74">
        <v>8624</v>
      </c>
    </row>
    <row r="481" spans="1:5" s="57" customFormat="1" ht="13.5" customHeight="1">
      <c r="A481" s="58">
        <v>853</v>
      </c>
      <c r="B481" s="58"/>
      <c r="C481" s="58"/>
      <c r="D481" s="57" t="s">
        <v>395</v>
      </c>
      <c r="E481" s="89">
        <f>E482+E486+E493</f>
        <v>141350</v>
      </c>
    </row>
    <row r="482" spans="2:5" ht="13.5" customHeight="1">
      <c r="B482" s="58">
        <v>85395</v>
      </c>
      <c r="C482" s="58"/>
      <c r="D482" s="57" t="s">
        <v>562</v>
      </c>
      <c r="E482" s="89">
        <f>SUM(E483:E485)</f>
        <v>20000</v>
      </c>
    </row>
    <row r="483" spans="3:5" ht="13.5" customHeight="1">
      <c r="C483" s="6">
        <v>3290</v>
      </c>
      <c r="D483" s="114" t="s">
        <v>496</v>
      </c>
      <c r="E483" s="74">
        <v>18000</v>
      </c>
    </row>
    <row r="484" ht="13.5" customHeight="1">
      <c r="D484" s="114" t="s">
        <v>495</v>
      </c>
    </row>
    <row r="485" spans="3:5" ht="13.5" customHeight="1">
      <c r="C485" s="6">
        <v>4370</v>
      </c>
      <c r="D485" t="s">
        <v>511</v>
      </c>
      <c r="E485" s="74">
        <v>2000</v>
      </c>
    </row>
    <row r="486" spans="2:5" ht="13.5" customHeight="1">
      <c r="B486" s="58">
        <v>85395</v>
      </c>
      <c r="C486" s="58"/>
      <c r="D486" s="57" t="s">
        <v>563</v>
      </c>
      <c r="E486" s="89">
        <f>SUM(E487:E491)</f>
        <v>10000</v>
      </c>
    </row>
    <row r="487" spans="3:5" ht="13.5" customHeight="1">
      <c r="C487" s="6">
        <v>3290</v>
      </c>
      <c r="D487" s="114" t="s">
        <v>496</v>
      </c>
      <c r="E487" s="74">
        <v>9500</v>
      </c>
    </row>
    <row r="488" ht="13.5" customHeight="1">
      <c r="D488" s="114" t="s">
        <v>495</v>
      </c>
    </row>
    <row r="489" spans="3:5" ht="13.5" customHeight="1">
      <c r="C489" s="116">
        <v>4740</v>
      </c>
      <c r="D489" s="114" t="s">
        <v>523</v>
      </c>
      <c r="E489" s="74">
        <v>300</v>
      </c>
    </row>
    <row r="490" spans="3:4" ht="13.5" customHeight="1">
      <c r="C490" s="116"/>
      <c r="D490" s="114" t="s">
        <v>524</v>
      </c>
    </row>
    <row r="491" spans="3:5" ht="13.5" customHeight="1">
      <c r="C491" s="116">
        <v>4850</v>
      </c>
      <c r="D491" s="114" t="s">
        <v>526</v>
      </c>
      <c r="E491" s="74">
        <v>200</v>
      </c>
    </row>
    <row r="492" spans="3:4" ht="13.5" customHeight="1">
      <c r="C492" s="116"/>
      <c r="D492" s="114" t="s">
        <v>527</v>
      </c>
    </row>
    <row r="493" spans="2:5" ht="13.5" customHeight="1">
      <c r="B493" s="58">
        <v>85395</v>
      </c>
      <c r="C493" s="58"/>
      <c r="D493" s="57" t="s">
        <v>586</v>
      </c>
      <c r="E493" s="89">
        <f>SUM(E494:E510)</f>
        <v>111350</v>
      </c>
    </row>
    <row r="494" spans="2:5" ht="13.5" customHeight="1">
      <c r="B494" s="58"/>
      <c r="C494" s="72">
        <v>4017</v>
      </c>
      <c r="D494" t="s">
        <v>43</v>
      </c>
      <c r="E494" s="106">
        <v>39405</v>
      </c>
    </row>
    <row r="495" spans="2:5" ht="13.5" customHeight="1">
      <c r="B495" s="58"/>
      <c r="C495" s="72">
        <v>4019</v>
      </c>
      <c r="D495" t="s">
        <v>43</v>
      </c>
      <c r="E495" s="106">
        <v>11259</v>
      </c>
    </row>
    <row r="496" spans="2:5" ht="13.5" customHeight="1">
      <c r="B496" s="58"/>
      <c r="C496" s="72">
        <v>4117</v>
      </c>
      <c r="D496" t="s">
        <v>45</v>
      </c>
      <c r="E496" s="106">
        <v>11012</v>
      </c>
    </row>
    <row r="497" spans="2:5" ht="13.5" customHeight="1">
      <c r="B497" s="58"/>
      <c r="C497" s="72">
        <v>4119</v>
      </c>
      <c r="D497" t="s">
        <v>45</v>
      </c>
      <c r="E497" s="106">
        <v>3149</v>
      </c>
    </row>
    <row r="498" spans="2:5" ht="13.5" customHeight="1">
      <c r="B498" s="58"/>
      <c r="C498" s="72">
        <v>4127</v>
      </c>
      <c r="D498" t="s">
        <v>438</v>
      </c>
      <c r="E498" s="106">
        <v>1547</v>
      </c>
    </row>
    <row r="499" spans="2:5" ht="13.5" customHeight="1">
      <c r="B499" s="58"/>
      <c r="C499" s="72">
        <v>4129</v>
      </c>
      <c r="D499" t="s">
        <v>438</v>
      </c>
      <c r="E499" s="106">
        <v>442</v>
      </c>
    </row>
    <row r="500" spans="2:5" ht="13.5" customHeight="1">
      <c r="B500" s="58"/>
      <c r="C500" s="72">
        <v>4177</v>
      </c>
      <c r="D500" t="s">
        <v>214</v>
      </c>
      <c r="E500" s="106">
        <v>15043</v>
      </c>
    </row>
    <row r="501" spans="3:5" ht="13.5" customHeight="1">
      <c r="C501" s="116">
        <v>4179</v>
      </c>
      <c r="D501" t="s">
        <v>214</v>
      </c>
      <c r="E501" s="74">
        <v>15438</v>
      </c>
    </row>
    <row r="502" spans="3:5" ht="13.5" customHeight="1">
      <c r="C502" s="116">
        <v>4217</v>
      </c>
      <c r="D502" t="s">
        <v>46</v>
      </c>
      <c r="E502" s="74">
        <v>4667</v>
      </c>
    </row>
    <row r="503" spans="3:5" ht="13.5" customHeight="1">
      <c r="C503" s="116">
        <v>4219</v>
      </c>
      <c r="D503" t="s">
        <v>46</v>
      </c>
      <c r="E503" s="74">
        <v>1333</v>
      </c>
    </row>
    <row r="504" spans="3:5" ht="13.5" customHeight="1">
      <c r="C504" s="116">
        <v>4307</v>
      </c>
      <c r="D504" t="s">
        <v>49</v>
      </c>
      <c r="E504" s="74">
        <v>3111</v>
      </c>
    </row>
    <row r="505" spans="3:5" ht="13.5" customHeight="1">
      <c r="C505" s="116">
        <v>4309</v>
      </c>
      <c r="D505" t="s">
        <v>49</v>
      </c>
      <c r="E505" s="74">
        <v>889</v>
      </c>
    </row>
    <row r="506" spans="3:5" ht="13.5" customHeight="1">
      <c r="C506" s="116">
        <v>4447</v>
      </c>
      <c r="D506" t="s">
        <v>52</v>
      </c>
      <c r="E506" s="74">
        <v>470</v>
      </c>
    </row>
    <row r="507" spans="3:5" ht="13.5" customHeight="1">
      <c r="C507" s="116">
        <v>4449</v>
      </c>
      <c r="D507" t="s">
        <v>52</v>
      </c>
      <c r="E507" s="74">
        <v>134</v>
      </c>
    </row>
    <row r="508" spans="3:5" ht="13.5" customHeight="1">
      <c r="C508" s="116">
        <v>4707</v>
      </c>
      <c r="D508" t="s">
        <v>550</v>
      </c>
      <c r="E508" s="74">
        <v>2685</v>
      </c>
    </row>
    <row r="509" spans="3:5" ht="13.5" customHeight="1">
      <c r="C509" s="116">
        <v>4709</v>
      </c>
      <c r="D509" t="s">
        <v>550</v>
      </c>
      <c r="E509" s="74">
        <v>766</v>
      </c>
    </row>
    <row r="510" spans="3:4" ht="13.5" customHeight="1">
      <c r="C510" s="116"/>
      <c r="D510" s="114"/>
    </row>
    <row r="511" spans="1:4" ht="12.75">
      <c r="A511" s="7">
        <v>852</v>
      </c>
      <c r="B511" s="7"/>
      <c r="C511" s="7"/>
      <c r="D511" s="5" t="s">
        <v>269</v>
      </c>
    </row>
    <row r="512" spans="2:5" ht="12.75">
      <c r="B512" s="6">
        <v>85213</v>
      </c>
      <c r="D512" t="s">
        <v>134</v>
      </c>
      <c r="E512" s="89">
        <f>SUM(E514:E514)</f>
        <v>60000</v>
      </c>
    </row>
    <row r="513" ht="12.75">
      <c r="D513" t="s">
        <v>204</v>
      </c>
    </row>
    <row r="514" spans="3:5" ht="12.75">
      <c r="C514" s="6">
        <v>4130</v>
      </c>
      <c r="D514" t="s">
        <v>132</v>
      </c>
      <c r="E514" s="74">
        <v>60000</v>
      </c>
    </row>
    <row r="515" spans="1:5" ht="12.75">
      <c r="A515" s="7">
        <v>851</v>
      </c>
      <c r="B515" s="7"/>
      <c r="C515" s="7"/>
      <c r="D515" s="5" t="s">
        <v>28</v>
      </c>
      <c r="E515" s="88">
        <f>E516+E537+E540</f>
        <v>572601</v>
      </c>
    </row>
    <row r="516" spans="2:5" ht="12.75">
      <c r="B516" s="6">
        <v>85154</v>
      </c>
      <c r="D516" t="s">
        <v>29</v>
      </c>
      <c r="E516" s="89">
        <f>SUM(E517:E536)</f>
        <v>568101</v>
      </c>
    </row>
    <row r="517" spans="1:5" ht="12.75">
      <c r="A517"/>
      <c r="B517"/>
      <c r="C517" s="6">
        <v>3020</v>
      </c>
      <c r="D517" t="s">
        <v>42</v>
      </c>
      <c r="E517" s="74">
        <v>2000</v>
      </c>
    </row>
    <row r="518" spans="1:5" ht="12.75">
      <c r="A518"/>
      <c r="B518"/>
      <c r="C518" s="6">
        <v>4010</v>
      </c>
      <c r="D518" t="s">
        <v>43</v>
      </c>
      <c r="E518" s="74">
        <v>342500</v>
      </c>
    </row>
    <row r="519" spans="1:5" ht="12.75">
      <c r="A519"/>
      <c r="B519"/>
      <c r="C519" s="6">
        <v>4040</v>
      </c>
      <c r="D519" t="s">
        <v>44</v>
      </c>
      <c r="E519" s="74">
        <v>21250</v>
      </c>
    </row>
    <row r="520" spans="1:5" ht="12.75">
      <c r="A520"/>
      <c r="B520"/>
      <c r="C520" s="6">
        <v>4110</v>
      </c>
      <c r="D520" t="s">
        <v>45</v>
      </c>
      <c r="E520" s="74">
        <v>64500</v>
      </c>
    </row>
    <row r="521" spans="1:5" ht="12.75">
      <c r="A521"/>
      <c r="B521"/>
      <c r="C521" s="6">
        <v>4120</v>
      </c>
      <c r="D521" t="s">
        <v>438</v>
      </c>
      <c r="E521" s="74">
        <v>8500</v>
      </c>
    </row>
    <row r="522" spans="1:5" ht="12.75">
      <c r="A522"/>
      <c r="B522"/>
      <c r="C522" s="6">
        <v>4170</v>
      </c>
      <c r="D522" t="s">
        <v>214</v>
      </c>
      <c r="E522" s="74">
        <v>20000</v>
      </c>
    </row>
    <row r="523" spans="1:5" ht="12.75">
      <c r="A523"/>
      <c r="B523"/>
      <c r="C523" s="6">
        <v>4210</v>
      </c>
      <c r="D523" t="s">
        <v>46</v>
      </c>
      <c r="E523" s="74">
        <v>27000</v>
      </c>
    </row>
    <row r="524" spans="1:5" ht="12.75">
      <c r="A524"/>
      <c r="B524"/>
      <c r="C524" s="6">
        <v>4260</v>
      </c>
      <c r="D524" t="s">
        <v>47</v>
      </c>
      <c r="E524" s="74">
        <v>20000</v>
      </c>
    </row>
    <row r="525" spans="1:5" ht="12.75">
      <c r="A525"/>
      <c r="B525"/>
      <c r="C525" s="6">
        <v>4270</v>
      </c>
      <c r="D525" t="s">
        <v>48</v>
      </c>
      <c r="E525" s="74">
        <v>3000</v>
      </c>
    </row>
    <row r="526" spans="1:5" ht="12.75">
      <c r="A526"/>
      <c r="B526"/>
      <c r="C526" s="6">
        <v>4280</v>
      </c>
      <c r="D526" t="s">
        <v>232</v>
      </c>
      <c r="E526" s="74">
        <v>100</v>
      </c>
    </row>
    <row r="527" spans="1:5" ht="12.75">
      <c r="A527"/>
      <c r="B527"/>
      <c r="C527" s="6">
        <v>4300</v>
      </c>
      <c r="D527" t="s">
        <v>49</v>
      </c>
      <c r="E527" s="74">
        <v>40000</v>
      </c>
    </row>
    <row r="528" spans="1:5" ht="12.75">
      <c r="A528"/>
      <c r="B528"/>
      <c r="C528" s="6">
        <v>4360</v>
      </c>
      <c r="D528" t="s">
        <v>298</v>
      </c>
      <c r="E528" s="74">
        <v>5300</v>
      </c>
    </row>
    <row r="529" spans="1:5" ht="12.75">
      <c r="A529"/>
      <c r="B529"/>
      <c r="C529" s="6">
        <v>4410</v>
      </c>
      <c r="D529" t="s">
        <v>50</v>
      </c>
      <c r="E529" s="74">
        <v>1000</v>
      </c>
    </row>
    <row r="530" spans="1:5" ht="12.75">
      <c r="A530"/>
      <c r="B530"/>
      <c r="C530" s="6">
        <v>4430</v>
      </c>
      <c r="D530" t="s">
        <v>51</v>
      </c>
      <c r="E530" s="74">
        <v>1300</v>
      </c>
    </row>
    <row r="531" spans="1:5" ht="12.75">
      <c r="A531"/>
      <c r="B531"/>
      <c r="C531" s="6">
        <v>4440</v>
      </c>
      <c r="D531" t="s">
        <v>52</v>
      </c>
      <c r="E531" s="74">
        <v>6701</v>
      </c>
    </row>
    <row r="532" spans="1:5" ht="12.75">
      <c r="A532"/>
      <c r="B532"/>
      <c r="C532" s="6">
        <v>4480</v>
      </c>
      <c r="D532" t="s">
        <v>60</v>
      </c>
      <c r="E532" s="74">
        <v>1000</v>
      </c>
    </row>
    <row r="533" spans="1:5" ht="12.75">
      <c r="A533" s="3"/>
      <c r="B533" s="3"/>
      <c r="C533" s="6">
        <v>4520</v>
      </c>
      <c r="D533" t="s">
        <v>327</v>
      </c>
      <c r="E533" s="74">
        <v>800</v>
      </c>
    </row>
    <row r="534" spans="3:5" ht="12.75">
      <c r="C534" s="6">
        <v>4700</v>
      </c>
      <c r="D534" t="s">
        <v>238</v>
      </c>
      <c r="E534" s="74">
        <v>2150</v>
      </c>
    </row>
    <row r="535" ht="12.75">
      <c r="D535" t="s">
        <v>239</v>
      </c>
    </row>
    <row r="536" spans="3:5" ht="12.75">
      <c r="C536" s="6">
        <v>4710</v>
      </c>
      <c r="D536" t="s">
        <v>428</v>
      </c>
      <c r="E536" s="74">
        <v>1000</v>
      </c>
    </row>
    <row r="537" spans="2:5" ht="12.75">
      <c r="B537" s="6">
        <v>85153</v>
      </c>
      <c r="D537" t="s">
        <v>226</v>
      </c>
      <c r="E537" s="89">
        <f>SUM(E538:E539)</f>
        <v>3000</v>
      </c>
    </row>
    <row r="538" spans="3:5" ht="12.75">
      <c r="C538" s="6">
        <v>4210</v>
      </c>
      <c r="D538" t="s">
        <v>46</v>
      </c>
      <c r="E538" s="74">
        <v>1000</v>
      </c>
    </row>
    <row r="539" spans="3:5" ht="12.75">
      <c r="C539" s="6">
        <v>4300</v>
      </c>
      <c r="D539" t="s">
        <v>49</v>
      </c>
      <c r="E539" s="74">
        <v>2000</v>
      </c>
    </row>
    <row r="540" spans="2:5" ht="12.75">
      <c r="B540" s="6">
        <v>85195</v>
      </c>
      <c r="D540" t="s">
        <v>611</v>
      </c>
      <c r="E540" s="74">
        <f>SUM(E541:E543)</f>
        <v>1500</v>
      </c>
    </row>
    <row r="541" spans="3:5" ht="12.75">
      <c r="C541" s="6">
        <v>4010</v>
      </c>
      <c r="D541" t="s">
        <v>43</v>
      </c>
      <c r="E541" s="74">
        <v>1200</v>
      </c>
    </row>
    <row r="542" spans="3:5" ht="12.75">
      <c r="C542" s="6">
        <v>4110</v>
      </c>
      <c r="D542" t="s">
        <v>45</v>
      </c>
      <c r="E542" s="74">
        <v>200</v>
      </c>
    </row>
    <row r="543" spans="3:5" ht="12.75">
      <c r="C543" s="6">
        <v>4120</v>
      </c>
      <c r="D543" t="s">
        <v>438</v>
      </c>
      <c r="E543" s="74">
        <v>100</v>
      </c>
    </row>
    <row r="544" spans="1:5" s="57" customFormat="1" ht="12.75">
      <c r="A544" s="58">
        <v>855</v>
      </c>
      <c r="B544" s="58"/>
      <c r="C544" s="58"/>
      <c r="D544" s="57" t="s">
        <v>379</v>
      </c>
      <c r="E544" s="89">
        <f>E545+E558</f>
        <v>526632</v>
      </c>
    </row>
    <row r="545" spans="2:5" ht="12.75">
      <c r="B545" s="53">
        <v>85504</v>
      </c>
      <c r="C545" s="53"/>
      <c r="D545" s="59" t="s">
        <v>326</v>
      </c>
      <c r="E545" s="89">
        <f>SUM(E546:E557)</f>
        <v>278141</v>
      </c>
    </row>
    <row r="546" spans="2:5" ht="12.75">
      <c r="B546" s="53"/>
      <c r="C546" s="6">
        <v>3020</v>
      </c>
      <c r="D546" t="s">
        <v>42</v>
      </c>
      <c r="E546" s="91">
        <v>1600</v>
      </c>
    </row>
    <row r="547" spans="2:5" ht="12.75">
      <c r="B547" s="53"/>
      <c r="C547" s="6">
        <v>4010</v>
      </c>
      <c r="D547" t="s">
        <v>43</v>
      </c>
      <c r="E547" s="91">
        <v>196000</v>
      </c>
    </row>
    <row r="548" spans="2:5" ht="12.75">
      <c r="B548" s="53"/>
      <c r="C548" s="6">
        <v>4040</v>
      </c>
      <c r="D548" t="s">
        <v>44</v>
      </c>
      <c r="E548" s="91">
        <v>15204</v>
      </c>
    </row>
    <row r="549" spans="2:5" ht="12.75">
      <c r="B549" s="53"/>
      <c r="C549" s="6">
        <v>4110</v>
      </c>
      <c r="D549" t="s">
        <v>45</v>
      </c>
      <c r="E549" s="91">
        <v>37200</v>
      </c>
    </row>
    <row r="550" spans="2:5" ht="12.75">
      <c r="B550" s="53"/>
      <c r="C550" s="6">
        <v>4120</v>
      </c>
      <c r="D550" t="s">
        <v>438</v>
      </c>
      <c r="E550" s="91">
        <v>4905</v>
      </c>
    </row>
    <row r="551" spans="2:5" ht="12.75">
      <c r="B551" s="53"/>
      <c r="C551" s="6">
        <v>4210</v>
      </c>
      <c r="D551" t="s">
        <v>46</v>
      </c>
      <c r="E551" s="91">
        <v>1280</v>
      </c>
    </row>
    <row r="552" spans="1:5" ht="12.75">
      <c r="A552"/>
      <c r="B552" s="53"/>
      <c r="C552" s="6">
        <v>4260</v>
      </c>
      <c r="D552" t="s">
        <v>47</v>
      </c>
      <c r="E552" s="91">
        <v>3730</v>
      </c>
    </row>
    <row r="553" spans="1:5" ht="12.75">
      <c r="A553"/>
      <c r="B553" s="53"/>
      <c r="C553" s="6">
        <v>4300</v>
      </c>
      <c r="D553" t="s">
        <v>49</v>
      </c>
      <c r="E553" s="91">
        <v>3730</v>
      </c>
    </row>
    <row r="554" spans="1:5" ht="12.75">
      <c r="A554"/>
      <c r="B554" s="53"/>
      <c r="C554" s="6">
        <v>4360</v>
      </c>
      <c r="D554" t="s">
        <v>298</v>
      </c>
      <c r="E554" s="91">
        <v>2880</v>
      </c>
    </row>
    <row r="555" spans="1:5" ht="12.75">
      <c r="A555"/>
      <c r="B555" s="53"/>
      <c r="C555" s="6">
        <v>4410</v>
      </c>
      <c r="D555" t="s">
        <v>50</v>
      </c>
      <c r="E555" s="91">
        <v>3860</v>
      </c>
    </row>
    <row r="556" spans="1:5" ht="12.75">
      <c r="A556"/>
      <c r="B556" s="53"/>
      <c r="C556" s="6">
        <v>4440</v>
      </c>
      <c r="D556" t="s">
        <v>52</v>
      </c>
      <c r="E556" s="91">
        <v>7252</v>
      </c>
    </row>
    <row r="557" spans="1:5" ht="12.75">
      <c r="A557"/>
      <c r="B557" s="53"/>
      <c r="C557" s="6">
        <v>4700</v>
      </c>
      <c r="D557" t="s">
        <v>235</v>
      </c>
      <c r="E557" s="91">
        <v>500</v>
      </c>
    </row>
    <row r="558" spans="1:5" ht="12.75">
      <c r="A558"/>
      <c r="B558" s="33" t="s">
        <v>385</v>
      </c>
      <c r="C558" s="62"/>
      <c r="D558" s="70" t="s">
        <v>325</v>
      </c>
      <c r="E558" s="97">
        <f>E559</f>
        <v>248491</v>
      </c>
    </row>
    <row r="559" spans="1:5" ht="12.75">
      <c r="A559"/>
      <c r="B559" s="61"/>
      <c r="C559" s="62">
        <v>4330</v>
      </c>
      <c r="D559" s="48" t="s">
        <v>333</v>
      </c>
      <c r="E559" s="98">
        <v>248491</v>
      </c>
    </row>
    <row r="560" spans="1:5" ht="12.75">
      <c r="A560"/>
      <c r="B560" s="61"/>
      <c r="C560" s="62"/>
      <c r="D560" s="48" t="s">
        <v>212</v>
      </c>
      <c r="E560" s="98"/>
    </row>
    <row r="566" ht="14.25" customHeight="1"/>
    <row r="568" spans="1:5" ht="12.75">
      <c r="A568"/>
      <c r="B568"/>
      <c r="E568" s="74" t="s">
        <v>27</v>
      </c>
    </row>
    <row r="569" spans="4:5" ht="12.75">
      <c r="D569" s="7" t="s">
        <v>546</v>
      </c>
      <c r="E569" s="74" t="s">
        <v>613</v>
      </c>
    </row>
    <row r="570" spans="4:5" ht="12.75">
      <c r="D570" s="6" t="s">
        <v>16</v>
      </c>
      <c r="E570" s="74" t="s">
        <v>163</v>
      </c>
    </row>
    <row r="571" ht="12.75">
      <c r="E571" s="75" t="s">
        <v>614</v>
      </c>
    </row>
    <row r="572" spans="1:5" ht="12.75">
      <c r="A572" s="1" t="s">
        <v>0</v>
      </c>
      <c r="B572" s="1" t="s">
        <v>5</v>
      </c>
      <c r="C572" s="1" t="s">
        <v>6</v>
      </c>
      <c r="D572" s="1" t="s">
        <v>7</v>
      </c>
      <c r="E572" s="77" t="s">
        <v>8</v>
      </c>
    </row>
    <row r="573" spans="1:5" ht="12.75">
      <c r="A573" s="7">
        <v>855</v>
      </c>
      <c r="B573" s="7"/>
      <c r="C573" s="7"/>
      <c r="D573" s="5" t="s">
        <v>379</v>
      </c>
      <c r="E573" s="88">
        <f>SUM(E574)</f>
        <v>1115609</v>
      </c>
    </row>
    <row r="574" spans="2:5" ht="12.75">
      <c r="B574" s="54" t="s">
        <v>436</v>
      </c>
      <c r="C574" s="58"/>
      <c r="D574" s="57" t="s">
        <v>437</v>
      </c>
      <c r="E574" s="89">
        <f>SUM(E575:E596)</f>
        <v>1115609</v>
      </c>
    </row>
    <row r="575" spans="3:5" ht="12.75">
      <c r="C575" s="6">
        <v>3020</v>
      </c>
      <c r="D575" t="s">
        <v>42</v>
      </c>
      <c r="E575" s="74">
        <v>1000</v>
      </c>
    </row>
    <row r="576" spans="3:5" ht="12.75">
      <c r="C576" s="6">
        <v>4010</v>
      </c>
      <c r="D576" t="s">
        <v>43</v>
      </c>
      <c r="E576" s="74">
        <v>741000</v>
      </c>
    </row>
    <row r="577" spans="1:5" ht="12.75">
      <c r="A577"/>
      <c r="B577"/>
      <c r="C577" s="6">
        <v>4040</v>
      </c>
      <c r="D577" t="s">
        <v>44</v>
      </c>
      <c r="E577" s="74">
        <v>48743</v>
      </c>
    </row>
    <row r="578" spans="1:5" ht="12.75">
      <c r="A578"/>
      <c r="B578"/>
      <c r="C578" s="6">
        <v>4110</v>
      </c>
      <c r="D578" t="s">
        <v>45</v>
      </c>
      <c r="E578" s="74">
        <v>128700</v>
      </c>
    </row>
    <row r="579" spans="1:5" ht="12.75">
      <c r="A579"/>
      <c r="B579"/>
      <c r="C579" s="6">
        <v>4120</v>
      </c>
      <c r="D579" t="s">
        <v>438</v>
      </c>
      <c r="E579" s="74">
        <v>17500</v>
      </c>
    </row>
    <row r="580" spans="1:5" ht="12.75">
      <c r="A580"/>
      <c r="B580"/>
      <c r="C580" s="6">
        <v>4170</v>
      </c>
      <c r="D580" t="s">
        <v>214</v>
      </c>
      <c r="E580" s="74">
        <v>8000</v>
      </c>
    </row>
    <row r="581" spans="1:5" ht="12.75">
      <c r="A581"/>
      <c r="B581"/>
      <c r="C581" s="6">
        <v>4210</v>
      </c>
      <c r="D581" t="s">
        <v>46</v>
      </c>
      <c r="E581" s="74">
        <v>16000</v>
      </c>
    </row>
    <row r="582" spans="1:5" ht="12.75">
      <c r="A582"/>
      <c r="B582"/>
      <c r="C582" s="6">
        <v>4220</v>
      </c>
      <c r="D582" t="s">
        <v>55</v>
      </c>
      <c r="E582" s="74">
        <v>45000</v>
      </c>
    </row>
    <row r="583" spans="1:5" ht="12.75">
      <c r="A583"/>
      <c r="B583"/>
      <c r="C583" s="6">
        <v>4240</v>
      </c>
      <c r="D583" t="s">
        <v>360</v>
      </c>
      <c r="E583" s="74">
        <v>6000</v>
      </c>
    </row>
    <row r="584" spans="1:5" ht="12.75">
      <c r="A584"/>
      <c r="B584"/>
      <c r="C584" s="6">
        <v>4260</v>
      </c>
      <c r="D584" t="s">
        <v>47</v>
      </c>
      <c r="E584" s="74">
        <v>40000</v>
      </c>
    </row>
    <row r="585" spans="1:5" ht="12.75">
      <c r="A585"/>
      <c r="B585"/>
      <c r="C585" s="6">
        <v>4270</v>
      </c>
      <c r="D585" t="s">
        <v>48</v>
      </c>
      <c r="E585" s="74">
        <v>3000</v>
      </c>
    </row>
    <row r="586" spans="1:5" ht="12.75">
      <c r="A586"/>
      <c r="B586"/>
      <c r="C586" s="6">
        <v>4280</v>
      </c>
      <c r="D586" t="s">
        <v>232</v>
      </c>
      <c r="E586" s="74">
        <v>1200</v>
      </c>
    </row>
    <row r="587" spans="1:5" ht="12.75">
      <c r="A587"/>
      <c r="B587"/>
      <c r="C587" s="6">
        <v>4300</v>
      </c>
      <c r="D587" t="s">
        <v>49</v>
      </c>
      <c r="E587" s="74">
        <v>18000</v>
      </c>
    </row>
    <row r="588" spans="1:5" ht="12.75">
      <c r="A588"/>
      <c r="B588"/>
      <c r="C588" s="6">
        <v>4360</v>
      </c>
      <c r="D588" t="s">
        <v>298</v>
      </c>
      <c r="E588" s="74">
        <v>1500</v>
      </c>
    </row>
    <row r="589" spans="1:5" ht="12.75">
      <c r="A589"/>
      <c r="B589"/>
      <c r="C589" s="6">
        <v>4410</v>
      </c>
      <c r="D589" t="s">
        <v>50</v>
      </c>
      <c r="E589" s="74">
        <v>300</v>
      </c>
    </row>
    <row r="590" spans="1:5" ht="12.75">
      <c r="A590"/>
      <c r="B590"/>
      <c r="C590" s="6">
        <v>4430</v>
      </c>
      <c r="D590" t="s">
        <v>51</v>
      </c>
      <c r="E590" s="74">
        <v>500</v>
      </c>
    </row>
    <row r="591" spans="1:5" ht="12.75">
      <c r="A591"/>
      <c r="B591"/>
      <c r="C591" s="6">
        <v>4440</v>
      </c>
      <c r="D591" t="s">
        <v>52</v>
      </c>
      <c r="E591" s="74">
        <v>36660</v>
      </c>
    </row>
    <row r="592" spans="1:5" ht="12.75">
      <c r="A592"/>
      <c r="B592"/>
      <c r="C592" s="6">
        <v>4520</v>
      </c>
      <c r="D592" t="s">
        <v>387</v>
      </c>
      <c r="E592" s="74">
        <v>506</v>
      </c>
    </row>
    <row r="593" spans="1:4" ht="12.75">
      <c r="A593"/>
      <c r="B593"/>
      <c r="D593" t="s">
        <v>228</v>
      </c>
    </row>
    <row r="594" spans="1:5" ht="12.75">
      <c r="A594"/>
      <c r="B594"/>
      <c r="C594" s="6">
        <v>4700</v>
      </c>
      <c r="D594" t="s">
        <v>233</v>
      </c>
      <c r="E594" s="74">
        <v>1000</v>
      </c>
    </row>
    <row r="595" ht="12.75">
      <c r="D595" t="s">
        <v>234</v>
      </c>
    </row>
    <row r="596" spans="3:5" ht="12.75">
      <c r="C596" s="6">
        <v>4710</v>
      </c>
      <c r="D596" t="s">
        <v>428</v>
      </c>
      <c r="E596" s="74">
        <v>1000</v>
      </c>
    </row>
    <row r="599" spans="1:5" ht="12.75">
      <c r="A599" s="58"/>
      <c r="B599" s="54"/>
      <c r="C599" s="55"/>
      <c r="D599" s="56"/>
      <c r="E599" s="113"/>
    </row>
    <row r="600" spans="2:5" ht="12.75">
      <c r="B600" s="33"/>
      <c r="C600" s="62"/>
      <c r="D600" s="48"/>
      <c r="E600" s="105"/>
    </row>
    <row r="602" ht="12.75">
      <c r="E602" s="74" t="s">
        <v>240</v>
      </c>
    </row>
    <row r="603" spans="4:5" ht="12.75">
      <c r="D603" s="7" t="s">
        <v>546</v>
      </c>
      <c r="E603" s="74" t="s">
        <v>613</v>
      </c>
    </row>
    <row r="604" spans="4:5" ht="12.75">
      <c r="D604" s="6" t="s">
        <v>17</v>
      </c>
      <c r="E604" s="74" t="s">
        <v>163</v>
      </c>
    </row>
    <row r="605" ht="12.75">
      <c r="E605" s="75" t="s">
        <v>614</v>
      </c>
    </row>
    <row r="606" spans="1:5" ht="12.75">
      <c r="A606" s="1" t="s">
        <v>0</v>
      </c>
      <c r="B606" s="1" t="s">
        <v>5</v>
      </c>
      <c r="C606" s="1" t="s">
        <v>6</v>
      </c>
      <c r="D606" s="1" t="s">
        <v>7</v>
      </c>
      <c r="E606" s="77" t="s">
        <v>8</v>
      </c>
    </row>
    <row r="607" spans="1:5" s="5" customFormat="1" ht="12.75">
      <c r="A607" s="7">
        <v>801</v>
      </c>
      <c r="B607" s="7"/>
      <c r="C607" s="7"/>
      <c r="D607" s="5" t="s">
        <v>13</v>
      </c>
      <c r="E607" s="88">
        <f>E608+E645+E651+E632+E662</f>
        <v>2930231</v>
      </c>
    </row>
    <row r="608" spans="1:5" s="57" customFormat="1" ht="12.75">
      <c r="A608" s="58"/>
      <c r="B608" s="58">
        <v>80104</v>
      </c>
      <c r="C608" s="58"/>
      <c r="D608" s="57" t="s">
        <v>162</v>
      </c>
      <c r="E608" s="89">
        <f>SUM(E609:E631)</f>
        <v>2724375</v>
      </c>
    </row>
    <row r="609" spans="3:5" ht="12.75">
      <c r="C609" s="6">
        <v>3020</v>
      </c>
      <c r="D609" t="s">
        <v>42</v>
      </c>
      <c r="E609" s="74">
        <v>15000</v>
      </c>
    </row>
    <row r="610" spans="3:5" ht="12.75">
      <c r="C610" s="6">
        <v>3050</v>
      </c>
      <c r="D610" t="s">
        <v>244</v>
      </c>
      <c r="E610" s="74">
        <v>1440</v>
      </c>
    </row>
    <row r="611" spans="1:5" ht="12.75">
      <c r="A611"/>
      <c r="B611"/>
      <c r="C611" s="6">
        <v>4010</v>
      </c>
      <c r="D611" t="s">
        <v>43</v>
      </c>
      <c r="E611" s="74">
        <v>739739</v>
      </c>
    </row>
    <row r="612" spans="1:5" ht="12.75">
      <c r="A612"/>
      <c r="B612"/>
      <c r="C612" s="6">
        <v>4040</v>
      </c>
      <c r="D612" t="s">
        <v>44</v>
      </c>
      <c r="E612" s="74">
        <v>57745</v>
      </c>
    </row>
    <row r="613" spans="1:5" ht="12.75">
      <c r="A613"/>
      <c r="B613"/>
      <c r="C613" s="6">
        <v>4110</v>
      </c>
      <c r="D613" t="s">
        <v>45</v>
      </c>
      <c r="E613" s="74">
        <v>354590</v>
      </c>
    </row>
    <row r="614" spans="1:5" ht="12.75">
      <c r="A614"/>
      <c r="B614"/>
      <c r="C614" s="6">
        <v>4120</v>
      </c>
      <c r="D614" t="s">
        <v>438</v>
      </c>
      <c r="E614" s="74">
        <v>35538</v>
      </c>
    </row>
    <row r="615" spans="1:5" ht="12.75">
      <c r="A615"/>
      <c r="B615"/>
      <c r="C615" s="6">
        <v>4140</v>
      </c>
      <c r="D615" t="s">
        <v>531</v>
      </c>
      <c r="E615" s="74">
        <v>3000</v>
      </c>
    </row>
    <row r="616" spans="1:5" ht="12.75">
      <c r="A616"/>
      <c r="B616"/>
      <c r="C616" s="6">
        <v>4170</v>
      </c>
      <c r="D616" t="s">
        <v>214</v>
      </c>
      <c r="E616" s="74">
        <v>5800</v>
      </c>
    </row>
    <row r="617" spans="1:5" ht="12.75">
      <c r="A617"/>
      <c r="B617"/>
      <c r="C617" s="6">
        <v>4210</v>
      </c>
      <c r="D617" t="s">
        <v>46</v>
      </c>
      <c r="E617" s="74">
        <v>9000</v>
      </c>
    </row>
    <row r="618" spans="1:5" ht="12.75">
      <c r="A618"/>
      <c r="B618"/>
      <c r="C618" s="6">
        <v>4240</v>
      </c>
      <c r="D618" t="s">
        <v>360</v>
      </c>
      <c r="E618" s="74">
        <v>3000</v>
      </c>
    </row>
    <row r="619" spans="1:5" ht="12.75">
      <c r="A619"/>
      <c r="B619"/>
      <c r="C619" s="6">
        <v>4260</v>
      </c>
      <c r="D619" t="s">
        <v>47</v>
      </c>
      <c r="E619" s="74">
        <v>89200</v>
      </c>
    </row>
    <row r="620" spans="1:5" ht="12.75">
      <c r="A620"/>
      <c r="B620"/>
      <c r="C620" s="6">
        <v>4270</v>
      </c>
      <c r="D620" t="s">
        <v>48</v>
      </c>
      <c r="E620" s="74">
        <v>10000</v>
      </c>
    </row>
    <row r="621" spans="1:5" ht="12.75">
      <c r="A621"/>
      <c r="B621"/>
      <c r="C621" s="6">
        <v>4280</v>
      </c>
      <c r="D621" t="s">
        <v>232</v>
      </c>
      <c r="E621" s="74">
        <v>2000</v>
      </c>
    </row>
    <row r="622" spans="1:5" ht="12.75">
      <c r="A622"/>
      <c r="B622"/>
      <c r="C622" s="6">
        <v>4300</v>
      </c>
      <c r="D622" t="s">
        <v>49</v>
      </c>
      <c r="E622" s="74">
        <v>8000</v>
      </c>
    </row>
    <row r="623" spans="1:5" ht="12.75">
      <c r="A623"/>
      <c r="B623"/>
      <c r="C623" s="6">
        <v>4360</v>
      </c>
      <c r="D623" t="s">
        <v>298</v>
      </c>
      <c r="E623" s="74">
        <v>2500</v>
      </c>
    </row>
    <row r="624" spans="1:5" ht="12.75">
      <c r="A624"/>
      <c r="B624"/>
      <c r="C624" s="6">
        <v>4410</v>
      </c>
      <c r="D624" t="s">
        <v>50</v>
      </c>
      <c r="E624" s="74">
        <v>830</v>
      </c>
    </row>
    <row r="625" spans="1:5" ht="12.75">
      <c r="A625"/>
      <c r="B625"/>
      <c r="C625" s="6">
        <v>4430</v>
      </c>
      <c r="D625" t="s">
        <v>51</v>
      </c>
      <c r="E625" s="74">
        <v>2000</v>
      </c>
    </row>
    <row r="626" spans="1:5" ht="12.75">
      <c r="A626" s="3"/>
      <c r="B626" s="3"/>
      <c r="C626" s="6">
        <v>4440</v>
      </c>
      <c r="D626" t="s">
        <v>52</v>
      </c>
      <c r="E626" s="85">
        <v>117182</v>
      </c>
    </row>
    <row r="627" spans="1:5" ht="12.75">
      <c r="A627" s="3"/>
      <c r="B627" s="3"/>
      <c r="C627" s="6">
        <v>4700</v>
      </c>
      <c r="D627" t="s">
        <v>238</v>
      </c>
      <c r="E627" s="85">
        <v>830</v>
      </c>
    </row>
    <row r="628" spans="1:5" ht="12.75">
      <c r="A628" s="3"/>
      <c r="B628" s="3"/>
      <c r="D628" t="s">
        <v>239</v>
      </c>
      <c r="E628" s="85"/>
    </row>
    <row r="629" spans="1:5" ht="12.75">
      <c r="A629" s="3"/>
      <c r="B629" s="3"/>
      <c r="C629" s="6">
        <v>4710</v>
      </c>
      <c r="D629" t="s">
        <v>428</v>
      </c>
      <c r="E629" s="85">
        <v>4500</v>
      </c>
    </row>
    <row r="630" spans="1:5" ht="12.75">
      <c r="A630" s="3"/>
      <c r="B630" s="3"/>
      <c r="C630" s="6">
        <v>4790</v>
      </c>
      <c r="D630" t="s">
        <v>457</v>
      </c>
      <c r="E630" s="85">
        <v>1183300</v>
      </c>
    </row>
    <row r="631" spans="1:5" ht="12.75">
      <c r="A631" s="3"/>
      <c r="B631" s="3"/>
      <c r="C631" s="6">
        <v>4800</v>
      </c>
      <c r="D631" t="s">
        <v>458</v>
      </c>
      <c r="E631" s="85">
        <v>79181</v>
      </c>
    </row>
    <row r="632" spans="1:5" ht="12.75">
      <c r="A632" s="3"/>
      <c r="B632" s="7">
        <v>80104</v>
      </c>
      <c r="C632" s="7"/>
      <c r="D632" s="5" t="s">
        <v>529</v>
      </c>
      <c r="E632" s="85">
        <f>SUM(E633:E644)</f>
        <v>70701</v>
      </c>
    </row>
    <row r="633" spans="1:5" ht="12.75">
      <c r="A633" s="3"/>
      <c r="C633" s="6">
        <v>4350</v>
      </c>
      <c r="D633" s="114" t="s">
        <v>520</v>
      </c>
      <c r="E633" s="85">
        <v>2000</v>
      </c>
    </row>
    <row r="634" spans="1:5" ht="12.75">
      <c r="A634" s="3"/>
      <c r="D634" s="114" t="s">
        <v>521</v>
      </c>
      <c r="E634" s="85"/>
    </row>
    <row r="635" spans="1:5" ht="15">
      <c r="A635" s="3"/>
      <c r="B635" s="145"/>
      <c r="C635" s="116">
        <v>4370</v>
      </c>
      <c r="D635" s="114" t="s">
        <v>530</v>
      </c>
      <c r="E635" s="85">
        <v>530</v>
      </c>
    </row>
    <row r="636" spans="1:5" ht="12.75">
      <c r="A636" s="3"/>
      <c r="B636" s="116"/>
      <c r="C636" s="116">
        <v>4740</v>
      </c>
      <c r="D636" s="114" t="s">
        <v>523</v>
      </c>
      <c r="E636" s="85">
        <v>23500</v>
      </c>
    </row>
    <row r="637" spans="1:5" ht="12.75">
      <c r="A637" s="3"/>
      <c r="B637" s="116"/>
      <c r="C637" s="116"/>
      <c r="D637" s="114" t="s">
        <v>524</v>
      </c>
      <c r="E637" s="85"/>
    </row>
    <row r="638" spans="1:5" ht="12.75">
      <c r="A638" s="3"/>
      <c r="B638" s="116"/>
      <c r="C638" s="116">
        <v>4750</v>
      </c>
      <c r="D638" s="114" t="s">
        <v>525</v>
      </c>
      <c r="E638" s="85">
        <v>34000</v>
      </c>
    </row>
    <row r="639" spans="1:5" ht="12.75">
      <c r="A639" s="3"/>
      <c r="B639" s="116"/>
      <c r="C639" s="116">
        <v>4840</v>
      </c>
      <c r="D639" s="114" t="s">
        <v>588</v>
      </c>
      <c r="E639" s="85">
        <v>150</v>
      </c>
    </row>
    <row r="640" spans="1:5" ht="12.75">
      <c r="A640" s="3"/>
      <c r="B640" s="116"/>
      <c r="C640" s="116"/>
      <c r="D640" s="114" t="s">
        <v>589</v>
      </c>
      <c r="E640" s="85"/>
    </row>
    <row r="641" spans="1:5" ht="15">
      <c r="A641" s="3"/>
      <c r="B641" s="145"/>
      <c r="C641" s="116">
        <v>4850</v>
      </c>
      <c r="D641" s="114" t="s">
        <v>526</v>
      </c>
      <c r="E641" s="85">
        <v>9991</v>
      </c>
    </row>
    <row r="642" spans="1:5" ht="15">
      <c r="A642" s="3"/>
      <c r="B642" s="145"/>
      <c r="C642" s="116"/>
      <c r="D642" s="114" t="s">
        <v>527</v>
      </c>
      <c r="E642" s="85"/>
    </row>
    <row r="643" spans="1:5" ht="15">
      <c r="A643" s="3"/>
      <c r="B643" s="145"/>
      <c r="C643" s="116">
        <v>4860</v>
      </c>
      <c r="D643" s="114" t="s">
        <v>528</v>
      </c>
      <c r="E643" s="85">
        <v>530</v>
      </c>
    </row>
    <row r="644" spans="1:5" ht="15">
      <c r="A644" s="3"/>
      <c r="B644" s="145"/>
      <c r="C644" s="116"/>
      <c r="D644" s="114" t="s">
        <v>524</v>
      </c>
      <c r="E644" s="85"/>
    </row>
    <row r="645" spans="1:5" s="57" customFormat="1" ht="12.75">
      <c r="A645" s="58"/>
      <c r="B645" s="58">
        <v>80146</v>
      </c>
      <c r="C645" s="58"/>
      <c r="D645" s="57" t="s">
        <v>158</v>
      </c>
      <c r="E645" s="89">
        <f>SUM(E646:E650)</f>
        <v>8387</v>
      </c>
    </row>
    <row r="646" spans="1:5" ht="12.75">
      <c r="A646" s="7"/>
      <c r="B646" s="7"/>
      <c r="C646" s="6">
        <v>4210</v>
      </c>
      <c r="D646" t="s">
        <v>46</v>
      </c>
      <c r="E646" s="91">
        <v>710</v>
      </c>
    </row>
    <row r="647" spans="1:5" ht="12.75">
      <c r="A647" s="7"/>
      <c r="B647" s="7"/>
      <c r="C647" s="6">
        <v>4300</v>
      </c>
      <c r="D647" t="s">
        <v>49</v>
      </c>
      <c r="E647" s="91">
        <v>1000</v>
      </c>
    </row>
    <row r="648" spans="1:5" ht="12.75">
      <c r="A648" s="7"/>
      <c r="B648" s="7"/>
      <c r="C648" s="6">
        <v>4410</v>
      </c>
      <c r="D648" t="s">
        <v>50</v>
      </c>
      <c r="E648" s="91">
        <v>177</v>
      </c>
    </row>
    <row r="649" spans="3:5" ht="12.75">
      <c r="C649" s="6">
        <v>4700</v>
      </c>
      <c r="D649" t="s">
        <v>238</v>
      </c>
      <c r="E649" s="74">
        <v>6500</v>
      </c>
    </row>
    <row r="650" ht="12.75">
      <c r="D650" t="s">
        <v>239</v>
      </c>
    </row>
    <row r="651" spans="2:5" ht="15.75">
      <c r="B651" s="124" t="s">
        <v>356</v>
      </c>
      <c r="C651" s="125"/>
      <c r="D651" s="117" t="s">
        <v>361</v>
      </c>
      <c r="E651" s="89">
        <f>SUM(E653:E661)</f>
        <v>109867</v>
      </c>
    </row>
    <row r="652" spans="2:4" ht="15.75">
      <c r="B652" s="126"/>
      <c r="C652" s="125"/>
      <c r="D652" s="117" t="s">
        <v>423</v>
      </c>
    </row>
    <row r="653" spans="2:4" ht="15.75">
      <c r="B653" s="126"/>
      <c r="C653" s="125"/>
      <c r="D653" s="117" t="s">
        <v>363</v>
      </c>
    </row>
    <row r="654" spans="2:5" ht="15.75">
      <c r="B654" s="126"/>
      <c r="C654" s="6">
        <v>3020</v>
      </c>
      <c r="D654" t="s">
        <v>42</v>
      </c>
      <c r="E654" s="74">
        <v>300</v>
      </c>
    </row>
    <row r="655" spans="3:5" ht="12.75">
      <c r="C655" s="6">
        <v>4110</v>
      </c>
      <c r="D655" t="s">
        <v>45</v>
      </c>
      <c r="E655" s="74">
        <v>14640</v>
      </c>
    </row>
    <row r="656" spans="3:5" ht="12.75">
      <c r="C656" s="6">
        <v>4120</v>
      </c>
      <c r="D656" t="s">
        <v>438</v>
      </c>
      <c r="E656" s="74">
        <v>2000</v>
      </c>
    </row>
    <row r="657" spans="3:5" ht="12.75">
      <c r="C657" s="6">
        <v>4210</v>
      </c>
      <c r="D657" t="s">
        <v>46</v>
      </c>
      <c r="E657" s="74">
        <v>400</v>
      </c>
    </row>
    <row r="658" spans="3:5" ht="12.75">
      <c r="C658" s="6">
        <v>4240</v>
      </c>
      <c r="D658" t="s">
        <v>360</v>
      </c>
      <c r="E658" s="74">
        <v>1000</v>
      </c>
    </row>
    <row r="659" spans="3:5" ht="12.75">
      <c r="C659" s="6">
        <v>4440</v>
      </c>
      <c r="D659" t="s">
        <v>52</v>
      </c>
      <c r="E659" s="74">
        <v>5448</v>
      </c>
    </row>
    <row r="660" spans="3:5" ht="12.75">
      <c r="C660" s="6">
        <v>4790</v>
      </c>
      <c r="D660" t="s">
        <v>457</v>
      </c>
      <c r="E660" s="74">
        <v>75500</v>
      </c>
    </row>
    <row r="661" spans="3:5" ht="12.75">
      <c r="C661" s="6">
        <v>4800</v>
      </c>
      <c r="D661" t="s">
        <v>458</v>
      </c>
      <c r="E661" s="74">
        <v>10579</v>
      </c>
    </row>
    <row r="662" spans="2:5" ht="12.75">
      <c r="B662" s="58">
        <v>80195</v>
      </c>
      <c r="C662" s="58"/>
      <c r="D662" s="57" t="s">
        <v>480</v>
      </c>
      <c r="E662" s="89">
        <f>E663</f>
        <v>16901</v>
      </c>
    </row>
    <row r="663" spans="3:5" ht="12.75">
      <c r="C663" s="6">
        <v>4440</v>
      </c>
      <c r="D663" t="s">
        <v>52</v>
      </c>
      <c r="E663" s="74">
        <v>16901</v>
      </c>
    </row>
    <row r="667" spans="1:5" ht="12.75">
      <c r="A667" s="3"/>
      <c r="B667" s="3"/>
      <c r="E667" s="85"/>
    </row>
    <row r="668" ht="12.75">
      <c r="E668" s="74" t="s">
        <v>217</v>
      </c>
    </row>
    <row r="669" spans="4:5" ht="12.75">
      <c r="D669" s="7" t="s">
        <v>546</v>
      </c>
      <c r="E669" s="74" t="s">
        <v>613</v>
      </c>
    </row>
    <row r="670" spans="4:5" ht="12.75">
      <c r="D670" s="6" t="s">
        <v>18</v>
      </c>
      <c r="E670" s="74" t="s">
        <v>163</v>
      </c>
    </row>
    <row r="671" ht="12.75">
      <c r="E671" s="75" t="s">
        <v>614</v>
      </c>
    </row>
    <row r="672" spans="1:5" ht="12.75">
      <c r="A672" s="1" t="s">
        <v>0</v>
      </c>
      <c r="B672" s="1" t="s">
        <v>5</v>
      </c>
      <c r="C672" s="1" t="s">
        <v>6</v>
      </c>
      <c r="D672" s="1" t="s">
        <v>7</v>
      </c>
      <c r="E672" s="77" t="s">
        <v>8</v>
      </c>
    </row>
    <row r="673" spans="1:5" s="5" customFormat="1" ht="12.75">
      <c r="A673" s="7">
        <v>801</v>
      </c>
      <c r="B673" s="7"/>
      <c r="C673" s="7"/>
      <c r="D673" s="5" t="s">
        <v>13</v>
      </c>
      <c r="E673" s="88">
        <f>SUM(E674+E710+E716+E697+E728)</f>
        <v>2768937</v>
      </c>
    </row>
    <row r="674" spans="1:5" s="57" customFormat="1" ht="12.75">
      <c r="A674" s="58"/>
      <c r="B674" s="58">
        <v>80104</v>
      </c>
      <c r="C674" s="58"/>
      <c r="D674" s="57" t="s">
        <v>162</v>
      </c>
      <c r="E674" s="89">
        <f>SUM(E675:E696)</f>
        <v>2467523</v>
      </c>
    </row>
    <row r="675" spans="3:5" ht="12.75">
      <c r="C675" s="6">
        <v>3020</v>
      </c>
      <c r="D675" t="s">
        <v>42</v>
      </c>
      <c r="E675" s="74">
        <v>15000</v>
      </c>
    </row>
    <row r="676" spans="3:5" ht="12.75">
      <c r="C676" s="6">
        <v>4010</v>
      </c>
      <c r="D676" t="s">
        <v>43</v>
      </c>
      <c r="E676" s="74">
        <v>660341</v>
      </c>
    </row>
    <row r="677" spans="3:5" ht="12.75">
      <c r="C677" s="6">
        <v>4040</v>
      </c>
      <c r="D677" t="s">
        <v>44</v>
      </c>
      <c r="E677" s="74">
        <v>50258</v>
      </c>
    </row>
    <row r="678" spans="3:5" ht="12.75">
      <c r="C678" s="6">
        <v>4110</v>
      </c>
      <c r="D678" t="s">
        <v>45</v>
      </c>
      <c r="E678" s="74">
        <v>321416</v>
      </c>
    </row>
    <row r="679" spans="3:5" ht="12.75">
      <c r="C679" s="6">
        <v>4120</v>
      </c>
      <c r="D679" t="s">
        <v>438</v>
      </c>
      <c r="E679" s="74">
        <v>32273</v>
      </c>
    </row>
    <row r="680" spans="3:5" ht="12.75">
      <c r="C680" s="6">
        <v>4140</v>
      </c>
      <c r="D680" t="s">
        <v>531</v>
      </c>
      <c r="E680" s="74">
        <v>2000</v>
      </c>
    </row>
    <row r="681" spans="3:5" ht="12.75">
      <c r="C681" s="6">
        <v>4170</v>
      </c>
      <c r="D681" t="s">
        <v>214</v>
      </c>
      <c r="E681" s="74">
        <v>5800</v>
      </c>
    </row>
    <row r="682" spans="3:5" ht="12.75">
      <c r="C682" s="6">
        <v>4210</v>
      </c>
      <c r="D682" t="s">
        <v>46</v>
      </c>
      <c r="E682" s="74">
        <v>9000</v>
      </c>
    </row>
    <row r="683" spans="3:5" ht="12.75">
      <c r="C683" s="6">
        <v>4240</v>
      </c>
      <c r="D683" t="s">
        <v>360</v>
      </c>
      <c r="E683" s="74">
        <v>3000</v>
      </c>
    </row>
    <row r="684" spans="3:5" ht="12.75">
      <c r="C684" s="6">
        <v>4260</v>
      </c>
      <c r="D684" t="s">
        <v>47</v>
      </c>
      <c r="E684" s="74">
        <v>74200</v>
      </c>
    </row>
    <row r="685" spans="3:5" ht="12.75">
      <c r="C685" s="6">
        <v>4270</v>
      </c>
      <c r="D685" t="s">
        <v>48</v>
      </c>
      <c r="E685" s="74">
        <v>10000</v>
      </c>
    </row>
    <row r="686" spans="3:5" ht="12.75">
      <c r="C686" s="6">
        <v>4280</v>
      </c>
      <c r="D686" t="s">
        <v>232</v>
      </c>
      <c r="E686" s="74">
        <v>2000</v>
      </c>
    </row>
    <row r="687" spans="3:5" ht="12.75">
      <c r="C687" s="6">
        <v>4300</v>
      </c>
      <c r="D687" t="s">
        <v>49</v>
      </c>
      <c r="E687" s="74">
        <v>8000</v>
      </c>
    </row>
    <row r="688" spans="3:5" ht="12.75">
      <c r="C688" s="6">
        <v>4360</v>
      </c>
      <c r="D688" t="s">
        <v>298</v>
      </c>
      <c r="E688" s="74">
        <v>2500</v>
      </c>
    </row>
    <row r="689" spans="3:5" ht="12.75">
      <c r="C689" s="6">
        <v>4410</v>
      </c>
      <c r="D689" t="s">
        <v>50</v>
      </c>
      <c r="E689" s="74">
        <v>830</v>
      </c>
    </row>
    <row r="690" spans="3:5" ht="12.75">
      <c r="C690" s="6">
        <v>4430</v>
      </c>
      <c r="D690" t="s">
        <v>51</v>
      </c>
      <c r="E690" s="74">
        <v>2000</v>
      </c>
    </row>
    <row r="691" spans="1:5" ht="12.75">
      <c r="A691" s="3"/>
      <c r="B691" s="3"/>
      <c r="C691" s="6">
        <v>4440</v>
      </c>
      <c r="D691" t="s">
        <v>52</v>
      </c>
      <c r="E691" s="85">
        <v>103399</v>
      </c>
    </row>
    <row r="692" spans="1:5" ht="12.75">
      <c r="A692" s="3"/>
      <c r="B692" s="3"/>
      <c r="C692" s="6">
        <v>4700</v>
      </c>
      <c r="D692" t="s">
        <v>238</v>
      </c>
      <c r="E692" s="85">
        <v>830</v>
      </c>
    </row>
    <row r="693" spans="1:5" ht="12.75">
      <c r="A693" s="3"/>
      <c r="B693" s="3"/>
      <c r="D693" t="s">
        <v>239</v>
      </c>
      <c r="E693" s="85"/>
    </row>
    <row r="694" spans="1:5" ht="12.75">
      <c r="A694" s="3"/>
      <c r="B694" s="3"/>
      <c r="C694" s="6">
        <v>4710</v>
      </c>
      <c r="D694" t="s">
        <v>428</v>
      </c>
      <c r="E694" s="85">
        <v>1500</v>
      </c>
    </row>
    <row r="695" spans="1:5" ht="12.75">
      <c r="A695" s="3"/>
      <c r="B695" s="3"/>
      <c r="C695" s="6">
        <v>4790</v>
      </c>
      <c r="D695" t="s">
        <v>457</v>
      </c>
      <c r="E695" s="85">
        <v>1091750</v>
      </c>
    </row>
    <row r="696" spans="1:5" ht="12.75">
      <c r="A696" s="3"/>
      <c r="B696" s="3"/>
      <c r="C696" s="6">
        <v>4800</v>
      </c>
      <c r="D696" t="s">
        <v>458</v>
      </c>
      <c r="E696" s="85">
        <v>71426</v>
      </c>
    </row>
    <row r="697" spans="1:5" ht="12.75">
      <c r="A697" s="3"/>
      <c r="B697" s="7">
        <v>80104</v>
      </c>
      <c r="C697" s="7"/>
      <c r="D697" s="5" t="s">
        <v>529</v>
      </c>
      <c r="E697" s="113">
        <f>SUM(E698:E708)</f>
        <v>52565</v>
      </c>
    </row>
    <row r="698" spans="1:5" ht="12.75">
      <c r="A698" s="3"/>
      <c r="C698" s="6">
        <v>4350</v>
      </c>
      <c r="D698" s="114" t="s">
        <v>520</v>
      </c>
      <c r="E698" s="85">
        <v>2000</v>
      </c>
    </row>
    <row r="699" spans="1:5" ht="12.75">
      <c r="A699" s="3"/>
      <c r="D699" s="114" t="s">
        <v>521</v>
      </c>
      <c r="E699" s="85"/>
    </row>
    <row r="700" spans="1:5" ht="15">
      <c r="A700" s="3"/>
      <c r="B700" s="145"/>
      <c r="C700" s="116">
        <v>4370</v>
      </c>
      <c r="D700" s="114" t="s">
        <v>530</v>
      </c>
      <c r="E700" s="85">
        <v>530</v>
      </c>
    </row>
    <row r="701" spans="1:5" ht="12.75">
      <c r="A701" s="3"/>
      <c r="B701" s="116"/>
      <c r="C701" s="116">
        <v>4740</v>
      </c>
      <c r="D701" s="114" t="s">
        <v>523</v>
      </c>
      <c r="E701" s="85">
        <v>15500</v>
      </c>
    </row>
    <row r="702" spans="1:5" ht="12.75">
      <c r="A702" s="3"/>
      <c r="B702" s="116"/>
      <c r="C702" s="116"/>
      <c r="D702" s="114" t="s">
        <v>524</v>
      </c>
      <c r="E702" s="85"/>
    </row>
    <row r="703" spans="1:5" ht="12.75">
      <c r="A703" s="3"/>
      <c r="B703" s="116"/>
      <c r="C703" s="116">
        <v>4750</v>
      </c>
      <c r="D703" s="114" t="s">
        <v>525</v>
      </c>
      <c r="E703" s="85">
        <v>25000</v>
      </c>
    </row>
    <row r="704" spans="1:5" ht="12.75">
      <c r="A704" s="3"/>
      <c r="B704" s="116"/>
      <c r="C704" s="116">
        <v>4840</v>
      </c>
      <c r="D704" s="114" t="s">
        <v>588</v>
      </c>
      <c r="E704" s="85">
        <v>150</v>
      </c>
    </row>
    <row r="705" spans="1:5" ht="12.75">
      <c r="A705" s="3"/>
      <c r="B705" s="116"/>
      <c r="C705" s="116"/>
      <c r="D705" s="114" t="s">
        <v>589</v>
      </c>
      <c r="E705" s="85"/>
    </row>
    <row r="706" spans="1:5" ht="15">
      <c r="A706" s="3"/>
      <c r="B706" s="145"/>
      <c r="C706" s="116">
        <v>4850</v>
      </c>
      <c r="D706" s="114" t="s">
        <v>526</v>
      </c>
      <c r="E706" s="85">
        <v>8855</v>
      </c>
    </row>
    <row r="707" spans="1:5" ht="15">
      <c r="A707" s="3"/>
      <c r="B707" s="145"/>
      <c r="C707" s="116"/>
      <c r="D707" s="114" t="s">
        <v>527</v>
      </c>
      <c r="E707" s="85"/>
    </row>
    <row r="708" spans="1:5" ht="15">
      <c r="A708" s="3"/>
      <c r="B708" s="145"/>
      <c r="C708" s="116">
        <v>4860</v>
      </c>
      <c r="D708" s="114" t="s">
        <v>528</v>
      </c>
      <c r="E708" s="85">
        <v>530</v>
      </c>
    </row>
    <row r="709" spans="1:5" ht="15">
      <c r="A709" s="3"/>
      <c r="B709" s="145"/>
      <c r="C709" s="116"/>
      <c r="D709" s="114" t="s">
        <v>524</v>
      </c>
      <c r="E709" s="85"/>
    </row>
    <row r="710" spans="1:5" s="57" customFormat="1" ht="12.75">
      <c r="A710" s="58"/>
      <c r="B710" s="58">
        <v>80146</v>
      </c>
      <c r="C710" s="58"/>
      <c r="D710" s="57" t="s">
        <v>158</v>
      </c>
      <c r="E710" s="89">
        <f>SUM(E711:E715)</f>
        <v>8294</v>
      </c>
    </row>
    <row r="711" spans="1:5" ht="12.75">
      <c r="A711" s="7"/>
      <c r="B711" s="9"/>
      <c r="C711" s="6">
        <v>4210</v>
      </c>
      <c r="D711" t="s">
        <v>46</v>
      </c>
      <c r="E711" s="90">
        <v>2000</v>
      </c>
    </row>
    <row r="712" spans="1:5" ht="12.75">
      <c r="A712" s="7"/>
      <c r="B712" s="9"/>
      <c r="C712" s="6">
        <v>4300</v>
      </c>
      <c r="D712" t="s">
        <v>49</v>
      </c>
      <c r="E712" s="90">
        <v>1500</v>
      </c>
    </row>
    <row r="713" spans="3:5" ht="12.75">
      <c r="C713" s="6">
        <v>4410</v>
      </c>
      <c r="D713" t="s">
        <v>50</v>
      </c>
      <c r="E713" s="74">
        <v>794</v>
      </c>
    </row>
    <row r="714" spans="3:5" ht="12.75">
      <c r="C714" s="6">
        <v>4700</v>
      </c>
      <c r="D714" t="s">
        <v>238</v>
      </c>
      <c r="E714" s="74">
        <v>4000</v>
      </c>
    </row>
    <row r="715" ht="12.75">
      <c r="D715" t="s">
        <v>239</v>
      </c>
    </row>
    <row r="716" spans="1:5" s="57" customFormat="1" ht="15.75">
      <c r="A716" s="58"/>
      <c r="B716" s="124" t="s">
        <v>356</v>
      </c>
      <c r="C716" s="125"/>
      <c r="D716" s="117" t="s">
        <v>361</v>
      </c>
      <c r="E716" s="89">
        <f>SUM(E719:E727)</f>
        <v>231165</v>
      </c>
    </row>
    <row r="717" spans="1:5" s="57" customFormat="1" ht="15.75">
      <c r="A717" s="58"/>
      <c r="B717" s="126"/>
      <c r="C717" s="125"/>
      <c r="D717" s="117" t="s">
        <v>423</v>
      </c>
      <c r="E717" s="89"/>
    </row>
    <row r="718" spans="1:5" s="57" customFormat="1" ht="15.75">
      <c r="A718" s="58"/>
      <c r="B718" s="126"/>
      <c r="C718" s="125"/>
      <c r="D718" s="117" t="s">
        <v>363</v>
      </c>
      <c r="E718" s="89"/>
    </row>
    <row r="719" spans="2:5" ht="15">
      <c r="B719" s="115"/>
      <c r="C719" s="6">
        <v>3020</v>
      </c>
      <c r="D719" t="s">
        <v>42</v>
      </c>
      <c r="E719" s="74">
        <v>300</v>
      </c>
    </row>
    <row r="720" spans="3:5" ht="12.75">
      <c r="C720" s="6">
        <v>4110</v>
      </c>
      <c r="D720" t="s">
        <v>45</v>
      </c>
      <c r="E720" s="74">
        <v>30620</v>
      </c>
    </row>
    <row r="721" spans="3:5" ht="12.75">
      <c r="C721" s="6">
        <v>4120</v>
      </c>
      <c r="D721" t="s">
        <v>438</v>
      </c>
      <c r="E721" s="74">
        <v>4330</v>
      </c>
    </row>
    <row r="722" spans="3:5" ht="12.75">
      <c r="C722" s="6">
        <v>4210</v>
      </c>
      <c r="D722" t="s">
        <v>46</v>
      </c>
      <c r="E722" s="74">
        <v>800</v>
      </c>
    </row>
    <row r="723" spans="3:5" ht="12.75">
      <c r="C723" s="6">
        <v>4240</v>
      </c>
      <c r="D723" t="s">
        <v>462</v>
      </c>
      <c r="E723" s="74">
        <v>1500</v>
      </c>
    </row>
    <row r="724" spans="3:5" ht="12.75">
      <c r="C724" s="6">
        <v>4440</v>
      </c>
      <c r="D724" t="s">
        <v>464</v>
      </c>
      <c r="E724" s="74">
        <v>8172</v>
      </c>
    </row>
    <row r="725" spans="3:5" ht="12.75">
      <c r="C725" s="6">
        <v>4710</v>
      </c>
      <c r="D725" t="s">
        <v>428</v>
      </c>
      <c r="E725" s="74">
        <v>300</v>
      </c>
    </row>
    <row r="726" spans="3:5" ht="12.75">
      <c r="C726" s="6">
        <v>4790</v>
      </c>
      <c r="D726" t="s">
        <v>465</v>
      </c>
      <c r="E726" s="74">
        <v>173500</v>
      </c>
    </row>
    <row r="727" spans="3:5" ht="12.75">
      <c r="C727" s="6">
        <v>4800</v>
      </c>
      <c r="D727" t="s">
        <v>460</v>
      </c>
      <c r="E727" s="74">
        <v>11643</v>
      </c>
    </row>
    <row r="728" spans="2:5" ht="12.75">
      <c r="B728" s="58">
        <v>80195</v>
      </c>
      <c r="C728" s="58"/>
      <c r="D728" s="57" t="s">
        <v>480</v>
      </c>
      <c r="E728" s="89">
        <f>E729</f>
        <v>9390</v>
      </c>
    </row>
    <row r="729" spans="1:5" ht="12.75">
      <c r="A729" s="3"/>
      <c r="C729" s="6">
        <v>4440</v>
      </c>
      <c r="D729" t="s">
        <v>52</v>
      </c>
      <c r="E729" s="83">
        <v>9390</v>
      </c>
    </row>
    <row r="730" spans="1:5" ht="12.75">
      <c r="A730" s="3"/>
      <c r="E730" s="76"/>
    </row>
    <row r="731" spans="1:5" ht="12.75">
      <c r="A731" s="3"/>
      <c r="E731" s="76"/>
    </row>
    <row r="732" spans="1:5" ht="12.75">
      <c r="A732" s="3"/>
      <c r="E732" s="76"/>
    </row>
    <row r="733" spans="1:5" ht="12.75">
      <c r="A733" s="21"/>
      <c r="B733" s="21"/>
      <c r="C733" s="21"/>
      <c r="D733" s="22"/>
      <c r="E733" s="107"/>
    </row>
    <row r="734" ht="12.75">
      <c r="E734" s="74" t="s">
        <v>21</v>
      </c>
    </row>
    <row r="735" spans="4:5" ht="12.75">
      <c r="D735" s="7" t="s">
        <v>546</v>
      </c>
      <c r="E735" s="74" t="s">
        <v>613</v>
      </c>
    </row>
    <row r="736" spans="4:5" ht="12.75">
      <c r="D736" s="6" t="s">
        <v>19</v>
      </c>
      <c r="E736" s="74" t="s">
        <v>163</v>
      </c>
    </row>
    <row r="737" ht="12.75">
      <c r="E737" s="75" t="s">
        <v>614</v>
      </c>
    </row>
    <row r="738" spans="1:5" ht="12.75">
      <c r="A738" s="1" t="s">
        <v>0</v>
      </c>
      <c r="B738" s="1" t="s">
        <v>5</v>
      </c>
      <c r="C738" s="1" t="s">
        <v>6</v>
      </c>
      <c r="D738" s="1" t="s">
        <v>7</v>
      </c>
      <c r="E738" s="77" t="s">
        <v>8</v>
      </c>
    </row>
    <row r="739" spans="1:5" s="5" customFormat="1" ht="12.75">
      <c r="A739" s="7">
        <v>801</v>
      </c>
      <c r="B739" s="7"/>
      <c r="C739" s="7"/>
      <c r="D739" s="5" t="s">
        <v>13</v>
      </c>
      <c r="E739" s="88">
        <f>E740+E774+E780+E763+E789</f>
        <v>3265967</v>
      </c>
    </row>
    <row r="740" spans="1:5" s="57" customFormat="1" ht="12.75">
      <c r="A740" s="58"/>
      <c r="B740" s="58">
        <v>80104</v>
      </c>
      <c r="C740" s="58"/>
      <c r="D740" s="57" t="s">
        <v>162</v>
      </c>
      <c r="E740" s="89">
        <f>SUM(E741:E762)</f>
        <v>3128333</v>
      </c>
    </row>
    <row r="741" spans="3:5" ht="12.75">
      <c r="C741" s="6">
        <v>3020</v>
      </c>
      <c r="D741" t="s">
        <v>42</v>
      </c>
      <c r="E741" s="74">
        <v>15000</v>
      </c>
    </row>
    <row r="742" spans="3:5" ht="12.75">
      <c r="C742" s="6">
        <v>4010</v>
      </c>
      <c r="D742" t="s">
        <v>43</v>
      </c>
      <c r="E742" s="74">
        <v>827980</v>
      </c>
    </row>
    <row r="743" spans="3:5" ht="12.75">
      <c r="C743" s="6">
        <v>4040</v>
      </c>
      <c r="D743" t="s">
        <v>44</v>
      </c>
      <c r="E743" s="74">
        <v>64166</v>
      </c>
    </row>
    <row r="744" spans="3:5" ht="12.75">
      <c r="C744" s="6">
        <v>4110</v>
      </c>
      <c r="D744" t="s">
        <v>45</v>
      </c>
      <c r="E744" s="74">
        <v>411410</v>
      </c>
    </row>
    <row r="745" spans="3:5" ht="12.75">
      <c r="C745" s="6">
        <v>4120</v>
      </c>
      <c r="D745" t="s">
        <v>438</v>
      </c>
      <c r="E745" s="74">
        <v>40556</v>
      </c>
    </row>
    <row r="746" spans="3:5" ht="12.75">
      <c r="C746" s="6">
        <v>4140</v>
      </c>
      <c r="D746" t="s">
        <v>531</v>
      </c>
      <c r="E746" s="74">
        <v>2000</v>
      </c>
    </row>
    <row r="747" spans="3:5" ht="12.75">
      <c r="C747" s="6">
        <v>4170</v>
      </c>
      <c r="D747" t="s">
        <v>214</v>
      </c>
      <c r="E747" s="74">
        <v>5800</v>
      </c>
    </row>
    <row r="748" spans="3:5" ht="12.75">
      <c r="C748" s="6">
        <v>4210</v>
      </c>
      <c r="D748" t="s">
        <v>46</v>
      </c>
      <c r="E748" s="74">
        <v>9000</v>
      </c>
    </row>
    <row r="749" spans="3:5" ht="12.75">
      <c r="C749" s="6">
        <v>4240</v>
      </c>
      <c r="D749" t="s">
        <v>360</v>
      </c>
      <c r="E749" s="74">
        <v>3000</v>
      </c>
    </row>
    <row r="750" spans="3:5" ht="12.75">
      <c r="C750" s="6">
        <v>4260</v>
      </c>
      <c r="D750" t="s">
        <v>47</v>
      </c>
      <c r="E750" s="74">
        <v>112200</v>
      </c>
    </row>
    <row r="751" spans="3:5" ht="12.75">
      <c r="C751" s="6">
        <v>4270</v>
      </c>
      <c r="D751" t="s">
        <v>48</v>
      </c>
      <c r="E751" s="74">
        <v>10000</v>
      </c>
    </row>
    <row r="752" spans="3:5" ht="12.75">
      <c r="C752" s="6">
        <v>4280</v>
      </c>
      <c r="D752" t="s">
        <v>232</v>
      </c>
      <c r="E752" s="74">
        <v>2000</v>
      </c>
    </row>
    <row r="753" spans="3:5" ht="12.75">
      <c r="C753" s="6">
        <v>4300</v>
      </c>
      <c r="D753" t="s">
        <v>49</v>
      </c>
      <c r="E753" s="74">
        <v>8000</v>
      </c>
    </row>
    <row r="754" spans="3:5" ht="12.75">
      <c r="C754" s="6">
        <v>4360</v>
      </c>
      <c r="D754" t="s">
        <v>298</v>
      </c>
      <c r="E754" s="74">
        <v>2500</v>
      </c>
    </row>
    <row r="755" spans="3:5" ht="12.75">
      <c r="C755" s="6">
        <v>4410</v>
      </c>
      <c r="D755" t="s">
        <v>50</v>
      </c>
      <c r="E755" s="74">
        <v>830</v>
      </c>
    </row>
    <row r="756" spans="3:5" ht="12.75">
      <c r="C756" s="6">
        <v>4430</v>
      </c>
      <c r="D756" t="s">
        <v>51</v>
      </c>
      <c r="E756" s="74">
        <v>3000</v>
      </c>
    </row>
    <row r="757" spans="1:5" ht="12.75">
      <c r="A757" s="3"/>
      <c r="B757" s="3"/>
      <c r="C757" s="6">
        <v>4440</v>
      </c>
      <c r="D757" t="s">
        <v>52</v>
      </c>
      <c r="E757" s="85">
        <v>124611</v>
      </c>
    </row>
    <row r="758" spans="1:5" ht="12.75">
      <c r="A758" s="3"/>
      <c r="B758" s="3"/>
      <c r="C758" s="6">
        <v>4700</v>
      </c>
      <c r="D758" t="s">
        <v>238</v>
      </c>
      <c r="E758" s="137">
        <v>830</v>
      </c>
    </row>
    <row r="759" spans="1:5" ht="12.75">
      <c r="A759" s="3"/>
      <c r="B759" s="3"/>
      <c r="D759" t="s">
        <v>239</v>
      </c>
      <c r="E759" s="137"/>
    </row>
    <row r="760" spans="1:5" ht="12.75">
      <c r="A760" s="3"/>
      <c r="B760" s="3"/>
      <c r="C760" s="6">
        <v>4710</v>
      </c>
      <c r="D760" t="s">
        <v>428</v>
      </c>
      <c r="E760" s="85">
        <v>1000</v>
      </c>
    </row>
    <row r="761" spans="1:5" ht="12.75">
      <c r="A761" s="3"/>
      <c r="B761" s="3"/>
      <c r="C761" s="6">
        <v>4790</v>
      </c>
      <c r="D761" t="s">
        <v>459</v>
      </c>
      <c r="E761" s="85">
        <v>1390274</v>
      </c>
    </row>
    <row r="762" spans="1:5" ht="12.75">
      <c r="A762" s="3"/>
      <c r="B762" s="3"/>
      <c r="C762" s="6">
        <v>4800</v>
      </c>
      <c r="D762" t="s">
        <v>460</v>
      </c>
      <c r="E762" s="85">
        <v>94176</v>
      </c>
    </row>
    <row r="763" spans="1:5" ht="12.75">
      <c r="A763" s="3"/>
      <c r="B763" s="7">
        <v>80104</v>
      </c>
      <c r="C763" s="7"/>
      <c r="D763" s="5" t="s">
        <v>529</v>
      </c>
      <c r="E763" s="113">
        <f>SUM(E764:E772)</f>
        <v>78035</v>
      </c>
    </row>
    <row r="764" spans="1:5" ht="12.75">
      <c r="A764" s="3"/>
      <c r="C764" s="6">
        <v>4350</v>
      </c>
      <c r="D764" s="114" t="s">
        <v>520</v>
      </c>
      <c r="E764" s="85">
        <v>7000</v>
      </c>
    </row>
    <row r="765" spans="1:5" ht="12.75">
      <c r="A765" s="3"/>
      <c r="D765" s="114" t="s">
        <v>521</v>
      </c>
      <c r="E765" s="85"/>
    </row>
    <row r="766" spans="1:5" ht="15">
      <c r="A766" s="3"/>
      <c r="B766" s="145"/>
      <c r="C766" s="116">
        <v>4370</v>
      </c>
      <c r="D766" s="114" t="s">
        <v>530</v>
      </c>
      <c r="E766" s="85">
        <v>2330</v>
      </c>
    </row>
    <row r="767" spans="1:5" ht="12.75">
      <c r="A767" s="3"/>
      <c r="B767" s="116"/>
      <c r="C767" s="116">
        <v>4740</v>
      </c>
      <c r="D767" s="114" t="s">
        <v>523</v>
      </c>
      <c r="E767" s="85">
        <v>22000</v>
      </c>
    </row>
    <row r="768" spans="1:5" ht="12.75">
      <c r="A768" s="3"/>
      <c r="B768" s="116"/>
      <c r="C768" s="116"/>
      <c r="D768" s="114" t="s">
        <v>524</v>
      </c>
      <c r="E768" s="85"/>
    </row>
    <row r="769" spans="1:5" ht="12.75">
      <c r="A769" s="3"/>
      <c r="B769" s="116"/>
      <c r="C769" s="116">
        <v>4750</v>
      </c>
      <c r="D769" s="114" t="s">
        <v>525</v>
      </c>
      <c r="E769" s="85">
        <v>35000</v>
      </c>
    </row>
    <row r="770" spans="1:5" ht="15">
      <c r="A770" s="3"/>
      <c r="B770" s="145"/>
      <c r="C770" s="116">
        <v>4850</v>
      </c>
      <c r="D770" s="114" t="s">
        <v>526</v>
      </c>
      <c r="E770" s="85">
        <v>10875</v>
      </c>
    </row>
    <row r="771" spans="1:5" ht="15">
      <c r="A771" s="3"/>
      <c r="B771" s="145"/>
      <c r="C771" s="116"/>
      <c r="D771" s="114" t="s">
        <v>527</v>
      </c>
      <c r="E771" s="85"/>
    </row>
    <row r="772" spans="1:5" ht="15">
      <c r="A772" s="3"/>
      <c r="B772" s="145"/>
      <c r="C772" s="116">
        <v>4860</v>
      </c>
      <c r="D772" s="114" t="s">
        <v>528</v>
      </c>
      <c r="E772" s="85">
        <v>830</v>
      </c>
    </row>
    <row r="773" spans="1:5" ht="15">
      <c r="A773" s="3"/>
      <c r="B773" s="145"/>
      <c r="C773" s="116"/>
      <c r="D773" s="114" t="s">
        <v>524</v>
      </c>
      <c r="E773" s="85"/>
    </row>
    <row r="774" spans="1:5" s="57" customFormat="1" ht="12.75">
      <c r="A774" s="58"/>
      <c r="B774" s="58">
        <v>80146</v>
      </c>
      <c r="C774" s="58"/>
      <c r="D774" s="57" t="s">
        <v>158</v>
      </c>
      <c r="E774" s="89">
        <f>SUM(E775:E779)</f>
        <v>9461</v>
      </c>
    </row>
    <row r="775" spans="1:5" ht="12.75">
      <c r="A775" s="7"/>
      <c r="B775" s="7"/>
      <c r="C775" s="6">
        <v>4210</v>
      </c>
      <c r="D775" t="s">
        <v>46</v>
      </c>
      <c r="E775" s="106">
        <v>1500</v>
      </c>
    </row>
    <row r="776" spans="1:5" ht="12.75">
      <c r="A776" s="7"/>
      <c r="B776" s="7"/>
      <c r="C776" s="6">
        <v>4300</v>
      </c>
      <c r="D776" t="s">
        <v>49</v>
      </c>
      <c r="E776" s="106">
        <v>2000</v>
      </c>
    </row>
    <row r="777" spans="1:5" ht="12.75">
      <c r="A777" s="7"/>
      <c r="B777" s="7"/>
      <c r="C777" s="6">
        <v>4410</v>
      </c>
      <c r="D777" t="s">
        <v>50</v>
      </c>
      <c r="E777" s="106">
        <v>961</v>
      </c>
    </row>
    <row r="778" spans="3:5" ht="12.75">
      <c r="C778" s="6">
        <v>4700</v>
      </c>
      <c r="D778" t="s">
        <v>238</v>
      </c>
      <c r="E778" s="74">
        <v>5000</v>
      </c>
    </row>
    <row r="779" ht="12.75">
      <c r="D779" t="s">
        <v>239</v>
      </c>
    </row>
    <row r="780" spans="1:5" s="57" customFormat="1" ht="15.75">
      <c r="A780" s="58"/>
      <c r="B780" s="124" t="s">
        <v>356</v>
      </c>
      <c r="C780" s="125"/>
      <c r="D780" s="117" t="s">
        <v>361</v>
      </c>
      <c r="E780" s="89">
        <f>SUM(E783:E788)</f>
        <v>31358</v>
      </c>
    </row>
    <row r="781" spans="1:5" s="57" customFormat="1" ht="15.75">
      <c r="A781" s="58"/>
      <c r="B781" s="126"/>
      <c r="C781" s="125"/>
      <c r="D781" s="117" t="s">
        <v>423</v>
      </c>
      <c r="E781" s="89"/>
    </row>
    <row r="782" spans="1:5" s="57" customFormat="1" ht="15.75">
      <c r="A782" s="58"/>
      <c r="B782" s="126"/>
      <c r="C782" s="125"/>
      <c r="D782" s="117" t="s">
        <v>363</v>
      </c>
      <c r="E782" s="89"/>
    </row>
    <row r="783" spans="1:5" ht="15">
      <c r="A783"/>
      <c r="B783" s="115"/>
      <c r="C783" s="6">
        <v>3020</v>
      </c>
      <c r="D783" t="s">
        <v>42</v>
      </c>
      <c r="E783" s="106">
        <v>200</v>
      </c>
    </row>
    <row r="784" spans="1:5" ht="15">
      <c r="A784"/>
      <c r="B784" s="115"/>
      <c r="C784" s="116">
        <v>4110</v>
      </c>
      <c r="D784" s="114" t="s">
        <v>45</v>
      </c>
      <c r="E784" s="106">
        <v>4340</v>
      </c>
    </row>
    <row r="785" spans="1:5" ht="15">
      <c r="A785"/>
      <c r="B785" s="115"/>
      <c r="C785" s="6">
        <v>4120</v>
      </c>
      <c r="D785" t="s">
        <v>438</v>
      </c>
      <c r="E785" s="106">
        <v>650</v>
      </c>
    </row>
    <row r="786" spans="1:5" ht="12.75">
      <c r="A786"/>
      <c r="C786" s="6">
        <v>4710</v>
      </c>
      <c r="D786" t="s">
        <v>428</v>
      </c>
      <c r="E786" s="74">
        <v>500</v>
      </c>
    </row>
    <row r="787" spans="3:5" ht="12.75">
      <c r="C787" s="6">
        <v>4790</v>
      </c>
      <c r="D787" t="s">
        <v>459</v>
      </c>
      <c r="E787" s="74">
        <v>24000</v>
      </c>
    </row>
    <row r="788" spans="3:5" ht="12.75">
      <c r="C788" s="6">
        <v>4800</v>
      </c>
      <c r="D788" t="s">
        <v>466</v>
      </c>
      <c r="E788" s="74">
        <v>1668</v>
      </c>
    </row>
    <row r="789" spans="2:5" ht="12.75">
      <c r="B789" s="58">
        <v>80195</v>
      </c>
      <c r="C789" s="58"/>
      <c r="D789" s="57" t="s">
        <v>480</v>
      </c>
      <c r="E789" s="89">
        <f>E790</f>
        <v>18780</v>
      </c>
    </row>
    <row r="790" spans="3:5" ht="12.75">
      <c r="C790" s="6">
        <v>4440</v>
      </c>
      <c r="D790" t="s">
        <v>52</v>
      </c>
      <c r="E790" s="74">
        <v>18780</v>
      </c>
    </row>
    <row r="798" spans="1:5" ht="12.75">
      <c r="A798"/>
      <c r="B798"/>
      <c r="C798"/>
      <c r="E798" s="74" t="s">
        <v>23</v>
      </c>
    </row>
    <row r="799" spans="1:5" ht="12.75">
      <c r="A799"/>
      <c r="B799"/>
      <c r="C799"/>
      <c r="D799" s="7" t="s">
        <v>546</v>
      </c>
      <c r="E799" s="74" t="s">
        <v>613</v>
      </c>
    </row>
    <row r="800" spans="1:5" ht="12.75">
      <c r="A800"/>
      <c r="B800"/>
      <c r="C800"/>
      <c r="D800" s="6" t="s">
        <v>22</v>
      </c>
      <c r="E800" s="74" t="s">
        <v>163</v>
      </c>
    </row>
    <row r="801" ht="12.75">
      <c r="E801" s="75" t="s">
        <v>614</v>
      </c>
    </row>
    <row r="802" spans="1:5" ht="12.75">
      <c r="A802" s="1" t="s">
        <v>0</v>
      </c>
      <c r="B802" s="1" t="s">
        <v>5</v>
      </c>
      <c r="C802" s="1" t="s">
        <v>6</v>
      </c>
      <c r="D802" s="1" t="s">
        <v>7</v>
      </c>
      <c r="E802" s="77" t="s">
        <v>8</v>
      </c>
    </row>
    <row r="803" spans="1:5" s="5" customFormat="1" ht="12.75">
      <c r="A803" s="7">
        <v>801</v>
      </c>
      <c r="B803" s="7"/>
      <c r="C803" s="7"/>
      <c r="D803" s="5" t="s">
        <v>13</v>
      </c>
      <c r="E803" s="88">
        <f>E804+E838+E844+E827+E862+E871</f>
        <v>3388690</v>
      </c>
    </row>
    <row r="804" spans="1:5" s="57" customFormat="1" ht="12.75">
      <c r="A804" s="58"/>
      <c r="B804" s="58">
        <v>80104</v>
      </c>
      <c r="C804" s="58"/>
      <c r="D804" s="57" t="s">
        <v>162</v>
      </c>
      <c r="E804" s="89">
        <f>SUM(E805:E826)</f>
        <v>2772698</v>
      </c>
    </row>
    <row r="805" spans="3:5" ht="12.75">
      <c r="C805" s="6">
        <v>3020</v>
      </c>
      <c r="D805" t="s">
        <v>42</v>
      </c>
      <c r="E805" s="74">
        <v>15000</v>
      </c>
    </row>
    <row r="806" spans="3:5" ht="12.75">
      <c r="C806" s="6">
        <v>4010</v>
      </c>
      <c r="D806" t="s">
        <v>43</v>
      </c>
      <c r="E806" s="74">
        <v>702558</v>
      </c>
    </row>
    <row r="807" spans="3:5" ht="12.75">
      <c r="C807" s="6">
        <v>4040</v>
      </c>
      <c r="D807" t="s">
        <v>44</v>
      </c>
      <c r="E807" s="74">
        <v>57500</v>
      </c>
    </row>
    <row r="808" spans="3:5" ht="12.75">
      <c r="C808" s="6">
        <v>4110</v>
      </c>
      <c r="D808" t="s">
        <v>45</v>
      </c>
      <c r="E808" s="74">
        <v>360824</v>
      </c>
    </row>
    <row r="809" spans="3:5" ht="12.75">
      <c r="C809" s="6">
        <v>4120</v>
      </c>
      <c r="D809" t="s">
        <v>438</v>
      </c>
      <c r="E809" s="74">
        <v>36628</v>
      </c>
    </row>
    <row r="810" spans="3:5" ht="12.75">
      <c r="C810" s="6">
        <v>4170</v>
      </c>
      <c r="D810" t="s">
        <v>214</v>
      </c>
      <c r="E810" s="74">
        <v>5800</v>
      </c>
    </row>
    <row r="811" spans="3:5" ht="12.75">
      <c r="C811" s="6">
        <v>4210</v>
      </c>
      <c r="D811" t="s">
        <v>46</v>
      </c>
      <c r="E811" s="74">
        <v>9000</v>
      </c>
    </row>
    <row r="812" spans="3:5" ht="12.75">
      <c r="C812" s="6">
        <v>4240</v>
      </c>
      <c r="D812" t="s">
        <v>360</v>
      </c>
      <c r="E812" s="74">
        <v>3000</v>
      </c>
    </row>
    <row r="813" spans="3:5" ht="12.75">
      <c r="C813" s="6">
        <v>4260</v>
      </c>
      <c r="D813" t="s">
        <v>47</v>
      </c>
      <c r="E813" s="74">
        <v>94200</v>
      </c>
    </row>
    <row r="814" spans="3:5" ht="12.75">
      <c r="C814" s="6">
        <v>4270</v>
      </c>
      <c r="D814" t="s">
        <v>48</v>
      </c>
      <c r="E814" s="74">
        <v>10000</v>
      </c>
    </row>
    <row r="815" spans="3:5" ht="12.75">
      <c r="C815" s="6">
        <v>4280</v>
      </c>
      <c r="D815" t="s">
        <v>232</v>
      </c>
      <c r="E815" s="74">
        <v>2000</v>
      </c>
    </row>
    <row r="816" spans="3:5" ht="12.75">
      <c r="C816" s="6">
        <v>4300</v>
      </c>
      <c r="D816" t="s">
        <v>49</v>
      </c>
      <c r="E816" s="74">
        <v>8000</v>
      </c>
    </row>
    <row r="817" spans="3:5" ht="12.75">
      <c r="C817" s="6">
        <v>4360</v>
      </c>
      <c r="D817" t="s">
        <v>298</v>
      </c>
      <c r="E817" s="74">
        <v>2500</v>
      </c>
    </row>
    <row r="818" spans="3:5" ht="12.75">
      <c r="C818" s="6">
        <v>4410</v>
      </c>
      <c r="D818" t="s">
        <v>50</v>
      </c>
      <c r="E818" s="74">
        <v>830</v>
      </c>
    </row>
    <row r="819" spans="3:5" ht="12.75">
      <c r="C819" s="6">
        <v>4430</v>
      </c>
      <c r="D819" t="s">
        <v>51</v>
      </c>
      <c r="E819" s="74">
        <v>3000</v>
      </c>
    </row>
    <row r="820" spans="1:5" ht="12.75">
      <c r="A820" s="3"/>
      <c r="B820" s="3"/>
      <c r="C820" s="6">
        <v>4440</v>
      </c>
      <c r="D820" t="s">
        <v>52</v>
      </c>
      <c r="E820" s="85">
        <v>114588</v>
      </c>
    </row>
    <row r="821" spans="1:5" ht="12.75">
      <c r="A821" s="3"/>
      <c r="B821" s="3"/>
      <c r="C821" s="6">
        <v>4700</v>
      </c>
      <c r="D821" t="s">
        <v>238</v>
      </c>
      <c r="E821" s="85">
        <v>830</v>
      </c>
    </row>
    <row r="822" spans="1:5" ht="12.75">
      <c r="A822" s="3"/>
      <c r="B822" s="3"/>
      <c r="D822" t="s">
        <v>239</v>
      </c>
      <c r="E822" s="85"/>
    </row>
    <row r="823" spans="1:5" ht="12.75">
      <c r="A823" s="3"/>
      <c r="B823" s="3"/>
      <c r="C823" s="6">
        <v>4710</v>
      </c>
      <c r="D823" t="s">
        <v>428</v>
      </c>
      <c r="E823" s="85">
        <v>6000</v>
      </c>
    </row>
    <row r="824" spans="1:5" ht="12.75">
      <c r="A824" s="3"/>
      <c r="B824" s="3"/>
      <c r="C824" s="6">
        <v>4790</v>
      </c>
      <c r="D824" t="s">
        <v>459</v>
      </c>
      <c r="E824" s="85">
        <v>1248420</v>
      </c>
    </row>
    <row r="825" spans="1:5" ht="12.75">
      <c r="A825" s="3"/>
      <c r="B825" s="3"/>
      <c r="C825" s="6">
        <v>4800</v>
      </c>
      <c r="D825" t="s">
        <v>460</v>
      </c>
      <c r="E825" s="85">
        <v>80020</v>
      </c>
    </row>
    <row r="826" spans="1:5" ht="12.75">
      <c r="A826" s="3"/>
      <c r="B826" s="3"/>
      <c r="C826" s="6">
        <v>6060</v>
      </c>
      <c r="D826" t="s">
        <v>75</v>
      </c>
      <c r="E826" s="85">
        <v>12000</v>
      </c>
    </row>
    <row r="827" spans="1:5" ht="12.75">
      <c r="A827" s="3"/>
      <c r="B827" s="7">
        <v>80104</v>
      </c>
      <c r="C827" s="7"/>
      <c r="D827" s="5" t="s">
        <v>529</v>
      </c>
      <c r="E827" s="113">
        <f>SUM(E828:E836)</f>
        <v>102971</v>
      </c>
    </row>
    <row r="828" spans="1:5" ht="12.75">
      <c r="A828" s="3"/>
      <c r="C828" s="6">
        <v>4350</v>
      </c>
      <c r="D828" s="114" t="s">
        <v>520</v>
      </c>
      <c r="E828" s="85">
        <v>6000</v>
      </c>
    </row>
    <row r="829" spans="1:5" ht="12.75">
      <c r="A829" s="3"/>
      <c r="D829" s="114" t="s">
        <v>521</v>
      </c>
      <c r="E829" s="85"/>
    </row>
    <row r="830" spans="1:5" ht="15">
      <c r="A830" s="3"/>
      <c r="B830" s="145"/>
      <c r="C830" s="116">
        <v>4370</v>
      </c>
      <c r="D830" s="114" t="s">
        <v>530</v>
      </c>
      <c r="E830" s="85">
        <v>830</v>
      </c>
    </row>
    <row r="831" spans="1:5" ht="12.75">
      <c r="A831" s="3"/>
      <c r="B831" s="116"/>
      <c r="C831" s="116">
        <v>4740</v>
      </c>
      <c r="D831" s="114" t="s">
        <v>523</v>
      </c>
      <c r="E831" s="85">
        <v>30000</v>
      </c>
    </row>
    <row r="832" spans="1:5" ht="12.75">
      <c r="A832" s="3"/>
      <c r="B832" s="116"/>
      <c r="C832" s="116"/>
      <c r="D832" s="114" t="s">
        <v>524</v>
      </c>
      <c r="E832" s="85"/>
    </row>
    <row r="833" spans="1:5" ht="12.75">
      <c r="A833" s="3"/>
      <c r="B833" s="116"/>
      <c r="C833" s="116">
        <v>4750</v>
      </c>
      <c r="D833" s="114" t="s">
        <v>525</v>
      </c>
      <c r="E833" s="85">
        <v>54000</v>
      </c>
    </row>
    <row r="834" spans="1:5" ht="15">
      <c r="A834" s="3"/>
      <c r="B834" s="145"/>
      <c r="C834" s="116">
        <v>4850</v>
      </c>
      <c r="D834" s="114" t="s">
        <v>526</v>
      </c>
      <c r="E834" s="85">
        <v>11311</v>
      </c>
    </row>
    <row r="835" spans="1:5" ht="15">
      <c r="A835" s="3"/>
      <c r="B835" s="145"/>
      <c r="C835" s="116"/>
      <c r="D835" s="114" t="s">
        <v>527</v>
      </c>
      <c r="E835" s="85"/>
    </row>
    <row r="836" spans="1:5" ht="15">
      <c r="A836" s="3"/>
      <c r="B836" s="145"/>
      <c r="C836" s="116">
        <v>4860</v>
      </c>
      <c r="D836" s="114" t="s">
        <v>528</v>
      </c>
      <c r="E836" s="85">
        <v>830</v>
      </c>
    </row>
    <row r="837" spans="1:5" ht="15">
      <c r="A837" s="3"/>
      <c r="B837" s="145"/>
      <c r="C837" s="116"/>
      <c r="D837" s="114" t="s">
        <v>524</v>
      </c>
      <c r="E837" s="85"/>
    </row>
    <row r="838" spans="1:10" s="57" customFormat="1" ht="12.75">
      <c r="A838" s="58"/>
      <c r="B838" s="58">
        <v>80146</v>
      </c>
      <c r="C838" s="58"/>
      <c r="D838" s="57" t="s">
        <v>158</v>
      </c>
      <c r="E838" s="89">
        <f>SUM(E839:E843)</f>
        <v>10114</v>
      </c>
      <c r="G838" s="58"/>
      <c r="H838" s="58"/>
      <c r="J838" s="127"/>
    </row>
    <row r="839" spans="1:10" ht="12.75">
      <c r="A839" s="7"/>
      <c r="B839" s="7"/>
      <c r="C839" s="6">
        <v>4210</v>
      </c>
      <c r="D839" t="s">
        <v>46</v>
      </c>
      <c r="E839" s="91">
        <v>1164</v>
      </c>
      <c r="G839" s="6"/>
      <c r="H839" s="6"/>
      <c r="J839" s="4"/>
    </row>
    <row r="840" spans="1:10" ht="12.75">
      <c r="A840" s="7"/>
      <c r="B840" s="7"/>
      <c r="C840" s="6">
        <v>4300</v>
      </c>
      <c r="D840" t="s">
        <v>49</v>
      </c>
      <c r="E840" s="91">
        <v>5000</v>
      </c>
      <c r="G840" s="6"/>
      <c r="H840" s="6"/>
      <c r="J840" s="4"/>
    </row>
    <row r="841" spans="1:10" ht="12.75">
      <c r="A841" s="7"/>
      <c r="B841" s="7"/>
      <c r="C841" s="6">
        <v>4410</v>
      </c>
      <c r="D841" t="s">
        <v>50</v>
      </c>
      <c r="E841" s="91">
        <v>1100</v>
      </c>
      <c r="G841" s="6"/>
      <c r="H841" s="6"/>
      <c r="J841" s="4"/>
    </row>
    <row r="842" spans="3:10" ht="12.75">
      <c r="C842" s="6">
        <v>4700</v>
      </c>
      <c r="D842" t="s">
        <v>238</v>
      </c>
      <c r="E842" s="74">
        <v>2850</v>
      </c>
      <c r="G842" s="6"/>
      <c r="H842" s="6"/>
      <c r="J842" s="4"/>
    </row>
    <row r="843" spans="4:10" ht="12.75">
      <c r="D843" t="s">
        <v>239</v>
      </c>
      <c r="G843" s="6"/>
      <c r="H843" s="6"/>
      <c r="J843" s="4"/>
    </row>
    <row r="844" spans="1:10" s="57" customFormat="1" ht="15.75">
      <c r="A844" s="58"/>
      <c r="B844" s="124" t="s">
        <v>356</v>
      </c>
      <c r="C844" s="125"/>
      <c r="D844" s="117" t="s">
        <v>361</v>
      </c>
      <c r="E844" s="89">
        <f>SUM(E847:E856)</f>
        <v>448005</v>
      </c>
      <c r="G844" s="58"/>
      <c r="H844" s="58"/>
      <c r="J844" s="127"/>
    </row>
    <row r="845" spans="1:10" s="57" customFormat="1" ht="15.75">
      <c r="A845" s="58"/>
      <c r="B845" s="126"/>
      <c r="C845" s="125"/>
      <c r="D845" s="117" t="s">
        <v>362</v>
      </c>
      <c r="E845" s="89"/>
      <c r="G845" s="58"/>
      <c r="H845" s="58"/>
      <c r="J845" s="127"/>
    </row>
    <row r="846" spans="1:10" s="57" customFormat="1" ht="15.75">
      <c r="A846" s="58"/>
      <c r="B846" s="126"/>
      <c r="C846" s="125"/>
      <c r="D846" s="117" t="s">
        <v>363</v>
      </c>
      <c r="E846" s="89"/>
      <c r="G846" s="58"/>
      <c r="H846" s="58"/>
      <c r="J846" s="127"/>
    </row>
    <row r="847" spans="2:10" ht="15">
      <c r="B847" s="115"/>
      <c r="C847" s="6">
        <v>3020</v>
      </c>
      <c r="D847" t="s">
        <v>42</v>
      </c>
      <c r="E847" s="106">
        <v>300</v>
      </c>
      <c r="G847" s="6"/>
      <c r="H847" s="6"/>
      <c r="J847" s="4"/>
    </row>
    <row r="848" spans="2:10" ht="15">
      <c r="B848" s="115"/>
      <c r="C848" s="6">
        <v>4040</v>
      </c>
      <c r="D848" t="s">
        <v>44</v>
      </c>
      <c r="E848" s="106">
        <v>1000</v>
      </c>
      <c r="G848" s="6"/>
      <c r="H848" s="6"/>
      <c r="J848" s="4"/>
    </row>
    <row r="849" spans="1:10" ht="15">
      <c r="A849"/>
      <c r="B849" s="115"/>
      <c r="C849" s="116">
        <v>4110</v>
      </c>
      <c r="D849" s="114" t="s">
        <v>45</v>
      </c>
      <c r="E849" s="106">
        <v>61900</v>
      </c>
      <c r="G849" s="6"/>
      <c r="H849" s="6"/>
      <c r="J849" s="4"/>
    </row>
    <row r="850" spans="1:10" ht="15">
      <c r="A850"/>
      <c r="B850" s="115"/>
      <c r="C850" s="116">
        <v>4120</v>
      </c>
      <c r="D850" t="s">
        <v>438</v>
      </c>
      <c r="E850" s="106">
        <v>8400</v>
      </c>
      <c r="G850" s="6"/>
      <c r="H850" s="6"/>
      <c r="J850" s="4"/>
    </row>
    <row r="851" spans="1:10" ht="15">
      <c r="A851"/>
      <c r="B851" s="115"/>
      <c r="C851" s="6">
        <v>4210</v>
      </c>
      <c r="D851" t="s">
        <v>46</v>
      </c>
      <c r="E851" s="106">
        <v>1000</v>
      </c>
      <c r="G851" s="6"/>
      <c r="H851" s="6"/>
      <c r="J851" s="4"/>
    </row>
    <row r="852" spans="1:10" ht="15">
      <c r="A852"/>
      <c r="B852" s="115"/>
      <c r="C852" s="116">
        <v>4240</v>
      </c>
      <c r="D852" s="134" t="s">
        <v>462</v>
      </c>
      <c r="E852" s="106">
        <v>1500</v>
      </c>
      <c r="G852" s="6"/>
      <c r="H852" s="6"/>
      <c r="J852" s="4"/>
    </row>
    <row r="853" spans="1:10" ht="12.75">
      <c r="A853"/>
      <c r="C853" s="6">
        <v>4440</v>
      </c>
      <c r="D853" t="s">
        <v>52</v>
      </c>
      <c r="E853" s="74">
        <v>16150</v>
      </c>
      <c r="G853" s="6"/>
      <c r="H853" s="6"/>
      <c r="J853" s="4"/>
    </row>
    <row r="854" spans="1:10" ht="12.75">
      <c r="A854"/>
      <c r="C854" s="6">
        <v>4710</v>
      </c>
      <c r="D854" t="s">
        <v>428</v>
      </c>
      <c r="E854" s="74">
        <v>2000</v>
      </c>
      <c r="G854" s="6"/>
      <c r="H854" s="6"/>
      <c r="J854" s="4"/>
    </row>
    <row r="855" spans="1:10" ht="12.75">
      <c r="A855"/>
      <c r="C855" s="6">
        <v>4790</v>
      </c>
      <c r="D855" t="s">
        <v>459</v>
      </c>
      <c r="E855" s="74">
        <v>334000</v>
      </c>
      <c r="G855" s="6"/>
      <c r="H855" s="6"/>
      <c r="J855" s="4"/>
    </row>
    <row r="856" spans="1:10" ht="12.75">
      <c r="A856"/>
      <c r="C856" s="6">
        <v>4800</v>
      </c>
      <c r="D856" t="s">
        <v>460</v>
      </c>
      <c r="E856" s="74">
        <v>21755</v>
      </c>
      <c r="G856" s="6"/>
      <c r="H856" s="6"/>
      <c r="J856" s="4"/>
    </row>
    <row r="857" spans="1:10" ht="12.75">
      <c r="A857"/>
      <c r="G857" s="6"/>
      <c r="H857" s="6"/>
      <c r="J857" s="4"/>
    </row>
    <row r="858" spans="1:10" ht="12.75">
      <c r="A858"/>
      <c r="G858" s="6"/>
      <c r="H858" s="6"/>
      <c r="J858" s="4"/>
    </row>
    <row r="859" spans="1:10" ht="12.75">
      <c r="A859"/>
      <c r="G859" s="6"/>
      <c r="H859" s="6"/>
      <c r="J859" s="4"/>
    </row>
    <row r="860" spans="1:10" ht="12.75">
      <c r="A860"/>
      <c r="G860" s="6"/>
      <c r="H860" s="6"/>
      <c r="J860" s="4"/>
    </row>
    <row r="861" spans="1:10" ht="12.75">
      <c r="A861"/>
      <c r="G861" s="6"/>
      <c r="H861" s="6"/>
      <c r="J861" s="4"/>
    </row>
    <row r="862" spans="1:10" ht="15.75">
      <c r="A862"/>
      <c r="B862" s="124" t="s">
        <v>356</v>
      </c>
      <c r="C862" s="125"/>
      <c r="D862" s="117" t="s">
        <v>361</v>
      </c>
      <c r="E862" s="89">
        <f>SUM(E866:E869)</f>
        <v>38000</v>
      </c>
      <c r="G862" s="6"/>
      <c r="H862" s="6"/>
      <c r="J862" s="4"/>
    </row>
    <row r="863" spans="1:10" ht="15.75">
      <c r="A863"/>
      <c r="B863" s="126"/>
      <c r="C863" s="125"/>
      <c r="D863" s="117" t="s">
        <v>362</v>
      </c>
      <c r="G863" s="6"/>
      <c r="H863" s="6"/>
      <c r="J863" s="4"/>
    </row>
    <row r="864" spans="1:10" ht="15.75">
      <c r="A864"/>
      <c r="B864" s="126"/>
      <c r="C864" s="125"/>
      <c r="D864" s="117" t="s">
        <v>363</v>
      </c>
      <c r="G864" s="6"/>
      <c r="H864" s="6"/>
      <c r="J864" s="4"/>
    </row>
    <row r="865" spans="1:10" ht="15.75">
      <c r="A865"/>
      <c r="B865" s="126"/>
      <c r="C865" s="125"/>
      <c r="D865" s="146" t="s">
        <v>534</v>
      </c>
      <c r="G865" s="6"/>
      <c r="H865" s="6"/>
      <c r="J865" s="4"/>
    </row>
    <row r="866" spans="1:10" ht="15.75">
      <c r="A866"/>
      <c r="B866" s="126"/>
      <c r="C866" s="116">
        <v>4750</v>
      </c>
      <c r="D866" s="114" t="s">
        <v>525</v>
      </c>
      <c r="E866" s="74">
        <v>30000</v>
      </c>
      <c r="G866" s="6"/>
      <c r="H866" s="6"/>
      <c r="J866" s="4"/>
    </row>
    <row r="867" spans="1:10" ht="15.75">
      <c r="A867"/>
      <c r="B867" s="126"/>
      <c r="C867" s="116">
        <v>4850</v>
      </c>
      <c r="D867" s="114" t="s">
        <v>526</v>
      </c>
      <c r="E867" s="74">
        <v>6000</v>
      </c>
      <c r="G867" s="6"/>
      <c r="H867" s="6"/>
      <c r="J867" s="4"/>
    </row>
    <row r="868" spans="2:10" ht="15.75">
      <c r="B868" s="126"/>
      <c r="C868" s="116"/>
      <c r="D868" s="114" t="s">
        <v>527</v>
      </c>
      <c r="G868" s="6"/>
      <c r="H868" s="6"/>
      <c r="J868" s="4"/>
    </row>
    <row r="869" spans="1:10" ht="15.75">
      <c r="A869" s="3"/>
      <c r="B869" s="126"/>
      <c r="C869" s="116">
        <v>4860</v>
      </c>
      <c r="D869" s="114" t="s">
        <v>528</v>
      </c>
      <c r="E869" s="83">
        <v>2000</v>
      </c>
      <c r="G869" s="6"/>
      <c r="H869" s="6"/>
      <c r="J869" s="4"/>
    </row>
    <row r="870" spans="1:10" ht="12.75">
      <c r="A870" s="3"/>
      <c r="B870" s="3"/>
      <c r="C870" s="116"/>
      <c r="D870" s="114" t="s">
        <v>524</v>
      </c>
      <c r="E870" s="76"/>
      <c r="G870" s="6"/>
      <c r="H870" s="6"/>
      <c r="J870" s="4"/>
    </row>
    <row r="871" spans="1:10" ht="12.75">
      <c r="A871" s="3"/>
      <c r="B871" s="58">
        <v>80195</v>
      </c>
      <c r="C871" s="58"/>
      <c r="D871" s="57" t="s">
        <v>480</v>
      </c>
      <c r="E871" s="132">
        <f>E872</f>
        <v>16902</v>
      </c>
      <c r="G871" s="6"/>
      <c r="H871" s="6"/>
      <c r="J871" s="4"/>
    </row>
    <row r="872" spans="1:10" ht="12.75">
      <c r="A872" s="3"/>
      <c r="C872" s="6">
        <v>4440</v>
      </c>
      <c r="D872" t="s">
        <v>52</v>
      </c>
      <c r="E872" s="83">
        <v>16902</v>
      </c>
      <c r="G872" s="6"/>
      <c r="H872" s="6"/>
      <c r="J872" s="4"/>
    </row>
    <row r="873" spans="1:10" ht="12.75">
      <c r="A873" s="3"/>
      <c r="E873" s="76"/>
      <c r="G873" s="6"/>
      <c r="H873" s="6"/>
      <c r="J873" s="4"/>
    </row>
    <row r="874" spans="1:10" ht="12.75">
      <c r="A874" s="3"/>
      <c r="E874" s="76"/>
      <c r="G874" s="6"/>
      <c r="H874" s="6"/>
      <c r="J874" s="4"/>
    </row>
    <row r="875" spans="1:10" ht="12.75">
      <c r="A875" s="3"/>
      <c r="E875" s="76"/>
      <c r="G875" s="6"/>
      <c r="H875" s="6"/>
      <c r="J875" s="4"/>
    </row>
    <row r="876" spans="1:10" ht="12.75">
      <c r="A876" s="3"/>
      <c r="E876" s="76"/>
      <c r="G876" s="6"/>
      <c r="H876" s="6"/>
      <c r="J876" s="4"/>
    </row>
    <row r="877" spans="1:10" ht="12.75">
      <c r="A877" s="3"/>
      <c r="C877" s="116"/>
      <c r="D877" s="114"/>
      <c r="E877" s="76"/>
      <c r="G877" s="6"/>
      <c r="H877" s="6"/>
      <c r="J877" s="4"/>
    </row>
    <row r="878" spans="5:10" ht="12.75">
      <c r="E878" s="74" t="s">
        <v>14</v>
      </c>
      <c r="G878" s="6"/>
      <c r="H878" s="6"/>
      <c r="J878" s="4"/>
    </row>
    <row r="879" spans="4:10" ht="12.75">
      <c r="D879" s="7" t="s">
        <v>546</v>
      </c>
      <c r="E879" s="74" t="s">
        <v>613</v>
      </c>
      <c r="G879" s="6"/>
      <c r="H879" s="6"/>
      <c r="J879" s="4"/>
    </row>
    <row r="880" spans="4:10" ht="12.75">
      <c r="D880" s="6" t="s">
        <v>20</v>
      </c>
      <c r="E880" s="74" t="s">
        <v>163</v>
      </c>
      <c r="G880" s="6"/>
      <c r="H880" s="6"/>
      <c r="J880" s="4"/>
    </row>
    <row r="881" spans="5:10" ht="12.75">
      <c r="E881" s="75" t="s">
        <v>614</v>
      </c>
      <c r="G881" s="6"/>
      <c r="H881" s="6"/>
      <c r="J881" s="4"/>
    </row>
    <row r="882" spans="1:10" ht="12.75">
      <c r="A882" s="1" t="s">
        <v>0</v>
      </c>
      <c r="B882" s="1" t="s">
        <v>5</v>
      </c>
      <c r="C882" s="1" t="s">
        <v>6</v>
      </c>
      <c r="D882" s="1" t="s">
        <v>7</v>
      </c>
      <c r="E882" s="77" t="s">
        <v>8</v>
      </c>
      <c r="G882" s="6"/>
      <c r="H882" s="6"/>
      <c r="J882" s="4"/>
    </row>
    <row r="883" spans="1:10" s="5" customFormat="1" ht="12.75">
      <c r="A883" s="7">
        <v>801</v>
      </c>
      <c r="B883" s="7"/>
      <c r="C883" s="7"/>
      <c r="D883" s="5" t="s">
        <v>13</v>
      </c>
      <c r="E883" s="88">
        <f>E884+E919+E925+E908+E934</f>
        <v>3335806</v>
      </c>
      <c r="G883" s="7"/>
      <c r="H883" s="7"/>
      <c r="J883" s="8"/>
    </row>
    <row r="884" spans="1:10" s="57" customFormat="1" ht="12.75">
      <c r="A884" s="58"/>
      <c r="B884" s="58">
        <v>80104</v>
      </c>
      <c r="C884" s="58"/>
      <c r="D884" s="57" t="s">
        <v>162</v>
      </c>
      <c r="E884" s="89">
        <f>SUM(E885:E907)</f>
        <v>3195269</v>
      </c>
      <c r="G884" s="58"/>
      <c r="H884" s="58"/>
      <c r="J884" s="127"/>
    </row>
    <row r="885" spans="3:10" ht="12.75">
      <c r="C885" s="6">
        <v>3020</v>
      </c>
      <c r="D885" t="s">
        <v>42</v>
      </c>
      <c r="E885" s="74">
        <v>15000</v>
      </c>
      <c r="G885" s="6"/>
      <c r="H885" s="6"/>
      <c r="J885" s="4"/>
    </row>
    <row r="886" spans="3:10" ht="12.75">
      <c r="C886" s="6">
        <v>4010</v>
      </c>
      <c r="D886" t="s">
        <v>43</v>
      </c>
      <c r="E886" s="74">
        <v>878995</v>
      </c>
      <c r="G886" s="6"/>
      <c r="H886" s="6"/>
      <c r="J886" s="4"/>
    </row>
    <row r="887" spans="3:10" ht="12.75">
      <c r="C887" s="6">
        <v>4040</v>
      </c>
      <c r="D887" t="s">
        <v>44</v>
      </c>
      <c r="E887" s="74">
        <v>70732</v>
      </c>
      <c r="G887" s="6"/>
      <c r="H887" s="6"/>
      <c r="J887" s="4"/>
    </row>
    <row r="888" spans="3:10" ht="12.75">
      <c r="C888" s="6">
        <v>4110</v>
      </c>
      <c r="D888" t="s">
        <v>45</v>
      </c>
      <c r="E888" s="74">
        <v>413007</v>
      </c>
      <c r="G888" s="6"/>
      <c r="H888" s="6"/>
      <c r="J888" s="4"/>
    </row>
    <row r="889" spans="3:10" ht="12.75">
      <c r="C889" s="6">
        <v>4120</v>
      </c>
      <c r="D889" t="s">
        <v>438</v>
      </c>
      <c r="E889" s="74">
        <v>41933</v>
      </c>
      <c r="G889" s="6"/>
      <c r="H889" s="6"/>
      <c r="J889" s="4"/>
    </row>
    <row r="890" spans="3:10" ht="12.75">
      <c r="C890" s="6">
        <v>4170</v>
      </c>
      <c r="D890" t="s">
        <v>214</v>
      </c>
      <c r="E890" s="74">
        <v>5800</v>
      </c>
      <c r="G890" s="6"/>
      <c r="H890" s="6"/>
      <c r="J890" s="4"/>
    </row>
    <row r="891" spans="3:10" ht="12.75">
      <c r="C891" s="6">
        <v>4210</v>
      </c>
      <c r="D891" t="s">
        <v>46</v>
      </c>
      <c r="E891" s="74">
        <v>9000</v>
      </c>
      <c r="G891" s="6"/>
      <c r="H891" s="6"/>
      <c r="J891" s="4"/>
    </row>
    <row r="892" spans="3:10" ht="12.75">
      <c r="C892" s="6">
        <v>4240</v>
      </c>
      <c r="D892" t="s">
        <v>360</v>
      </c>
      <c r="E892" s="74">
        <v>3000</v>
      </c>
      <c r="G892" s="6"/>
      <c r="H892" s="6"/>
      <c r="J892" s="4"/>
    </row>
    <row r="893" spans="3:10" ht="12.75">
      <c r="C893" s="6">
        <v>4260</v>
      </c>
      <c r="D893" t="s">
        <v>47</v>
      </c>
      <c r="E893" s="74">
        <v>106200</v>
      </c>
      <c r="G893" s="6"/>
      <c r="H893" s="6"/>
      <c r="J893" s="4"/>
    </row>
    <row r="894" spans="3:10" ht="12.75">
      <c r="C894" s="6">
        <v>4270</v>
      </c>
      <c r="D894" t="s">
        <v>48</v>
      </c>
      <c r="E894" s="74">
        <v>10000</v>
      </c>
      <c r="G894" s="6"/>
      <c r="H894" s="6"/>
      <c r="J894" s="4"/>
    </row>
    <row r="895" spans="3:10" ht="12.75">
      <c r="C895" s="6">
        <v>4280</v>
      </c>
      <c r="D895" t="s">
        <v>232</v>
      </c>
      <c r="E895" s="74">
        <v>2000</v>
      </c>
      <c r="G895" s="6"/>
      <c r="H895" s="6"/>
      <c r="J895" s="4"/>
    </row>
    <row r="896" spans="3:10" ht="12.75">
      <c r="C896" s="6">
        <v>4300</v>
      </c>
      <c r="D896" t="s">
        <v>49</v>
      </c>
      <c r="E896" s="74">
        <v>8000</v>
      </c>
      <c r="G896" s="6"/>
      <c r="H896" s="6"/>
      <c r="J896" s="4"/>
    </row>
    <row r="897" spans="3:10" ht="12.75">
      <c r="C897" s="6">
        <v>4360</v>
      </c>
      <c r="D897" t="s">
        <v>298</v>
      </c>
      <c r="E897" s="74">
        <v>3000</v>
      </c>
      <c r="G897" s="6"/>
      <c r="H897" s="6"/>
      <c r="J897" s="4"/>
    </row>
    <row r="898" spans="3:10" ht="12.75">
      <c r="C898" s="6">
        <v>4400</v>
      </c>
      <c r="D898" t="s">
        <v>255</v>
      </c>
      <c r="E898" s="74">
        <v>23930</v>
      </c>
      <c r="G898" s="6"/>
      <c r="H898" s="6"/>
      <c r="J898" s="4"/>
    </row>
    <row r="899" spans="4:10" ht="12.75">
      <c r="D899" t="s">
        <v>245</v>
      </c>
      <c r="G899" s="6"/>
      <c r="H899" s="6"/>
      <c r="J899" s="4"/>
    </row>
    <row r="900" spans="3:10" ht="12.75">
      <c r="C900" s="6">
        <v>4410</v>
      </c>
      <c r="D900" t="s">
        <v>50</v>
      </c>
      <c r="E900" s="74">
        <v>830</v>
      </c>
      <c r="G900" s="6"/>
      <c r="H900" s="6"/>
      <c r="J900" s="4"/>
    </row>
    <row r="901" spans="3:10" ht="12.75">
      <c r="C901" s="6">
        <v>4430</v>
      </c>
      <c r="D901" t="s">
        <v>51</v>
      </c>
      <c r="E901" s="74">
        <v>2000</v>
      </c>
      <c r="G901" s="6"/>
      <c r="H901" s="6"/>
      <c r="J901" s="4"/>
    </row>
    <row r="902" spans="1:10" ht="12.75">
      <c r="A902" s="3"/>
      <c r="B902" s="3"/>
      <c r="C902" s="6">
        <v>4440</v>
      </c>
      <c r="D902" t="s">
        <v>52</v>
      </c>
      <c r="E902" s="85">
        <v>135058</v>
      </c>
      <c r="G902" s="6"/>
      <c r="H902" s="6"/>
      <c r="J902" s="4"/>
    </row>
    <row r="903" spans="1:10" ht="12.75">
      <c r="A903" s="3"/>
      <c r="B903" s="3"/>
      <c r="C903" s="6">
        <v>4700</v>
      </c>
      <c r="D903" t="s">
        <v>238</v>
      </c>
      <c r="E903" s="85">
        <v>830</v>
      </c>
      <c r="G903" s="6"/>
      <c r="H903" s="6"/>
      <c r="J903" s="4"/>
    </row>
    <row r="904" spans="1:10" ht="12.75">
      <c r="A904" s="3"/>
      <c r="B904" s="3"/>
      <c r="D904" t="s">
        <v>239</v>
      </c>
      <c r="G904" s="6"/>
      <c r="H904" s="6"/>
      <c r="J904" s="4"/>
    </row>
    <row r="905" spans="1:10" ht="12.75">
      <c r="A905" s="3"/>
      <c r="B905" s="3"/>
      <c r="C905" s="6">
        <v>4710</v>
      </c>
      <c r="D905" t="s">
        <v>428</v>
      </c>
      <c r="E905" s="85">
        <v>1000</v>
      </c>
      <c r="G905" s="6"/>
      <c r="H905" s="6"/>
      <c r="J905" s="4"/>
    </row>
    <row r="906" spans="1:10" ht="12.75">
      <c r="A906" s="3"/>
      <c r="B906" s="3"/>
      <c r="C906" s="6">
        <v>4790</v>
      </c>
      <c r="D906" t="s">
        <v>457</v>
      </c>
      <c r="E906" s="85">
        <v>1375685</v>
      </c>
      <c r="G906" s="6"/>
      <c r="H906" s="6"/>
      <c r="J906" s="4"/>
    </row>
    <row r="907" spans="1:10" ht="12.75">
      <c r="A907" s="3"/>
      <c r="B907" s="3"/>
      <c r="C907" s="6">
        <v>4800</v>
      </c>
      <c r="D907" t="s">
        <v>458</v>
      </c>
      <c r="E907" s="85">
        <v>89269</v>
      </c>
      <c r="G907" s="6"/>
      <c r="H907" s="6"/>
      <c r="J907" s="4"/>
    </row>
    <row r="908" spans="1:10" ht="12.75">
      <c r="A908" s="3"/>
      <c r="B908" s="7">
        <v>80104</v>
      </c>
      <c r="C908" s="7"/>
      <c r="D908" s="5" t="s">
        <v>529</v>
      </c>
      <c r="E908" s="113">
        <f>SUM(E909:E917)</f>
        <v>79089</v>
      </c>
      <c r="G908" s="6"/>
      <c r="H908" s="6"/>
      <c r="J908" s="4"/>
    </row>
    <row r="909" spans="1:10" ht="12.75">
      <c r="A909" s="3"/>
      <c r="C909" s="6">
        <v>4350</v>
      </c>
      <c r="D909" s="114" t="s">
        <v>520</v>
      </c>
      <c r="E909" s="85">
        <v>7000</v>
      </c>
      <c r="G909" s="6"/>
      <c r="H909" s="6"/>
      <c r="J909" s="4"/>
    </row>
    <row r="910" spans="1:10" ht="12.75">
      <c r="A910" s="3"/>
      <c r="D910" s="114" t="s">
        <v>521</v>
      </c>
      <c r="E910" s="85"/>
      <c r="G910" s="6"/>
      <c r="H910" s="6"/>
      <c r="J910" s="4"/>
    </row>
    <row r="911" spans="1:10" ht="15">
      <c r="A911" s="3"/>
      <c r="B911" s="145"/>
      <c r="C911" s="116">
        <v>4370</v>
      </c>
      <c r="D911" s="114" t="s">
        <v>530</v>
      </c>
      <c r="E911" s="85">
        <v>2330</v>
      </c>
      <c r="G911" s="6"/>
      <c r="H911" s="6"/>
      <c r="J911" s="4"/>
    </row>
    <row r="912" spans="1:10" ht="12.75">
      <c r="A912" s="3"/>
      <c r="B912" s="116"/>
      <c r="C912" s="116">
        <v>4740</v>
      </c>
      <c r="D912" s="114" t="s">
        <v>523</v>
      </c>
      <c r="E912" s="85">
        <v>23000</v>
      </c>
      <c r="G912" s="6"/>
      <c r="H912" s="6"/>
      <c r="J912" s="4"/>
    </row>
    <row r="913" spans="1:10" ht="12.75">
      <c r="A913" s="3"/>
      <c r="B913" s="116"/>
      <c r="C913" s="116"/>
      <c r="D913" s="114" t="s">
        <v>524</v>
      </c>
      <c r="E913" s="85"/>
      <c r="G913" s="6"/>
      <c r="H913" s="6"/>
      <c r="J913" s="4"/>
    </row>
    <row r="914" spans="1:10" ht="12.75">
      <c r="A914" s="3"/>
      <c r="B914" s="116"/>
      <c r="C914" s="116">
        <v>4750</v>
      </c>
      <c r="D914" s="114" t="s">
        <v>525</v>
      </c>
      <c r="E914" s="85">
        <v>35000</v>
      </c>
      <c r="G914" s="6"/>
      <c r="H914" s="6"/>
      <c r="J914" s="4"/>
    </row>
    <row r="915" spans="1:10" ht="15">
      <c r="A915" s="3"/>
      <c r="B915" s="145"/>
      <c r="C915" s="116">
        <v>4850</v>
      </c>
      <c r="D915" s="114" t="s">
        <v>526</v>
      </c>
      <c r="E915" s="85">
        <v>10929</v>
      </c>
      <c r="G915" s="6"/>
      <c r="H915" s="6"/>
      <c r="J915" s="4"/>
    </row>
    <row r="916" spans="1:10" ht="15">
      <c r="A916" s="3"/>
      <c r="B916" s="145"/>
      <c r="C916" s="116"/>
      <c r="D916" s="114" t="s">
        <v>527</v>
      </c>
      <c r="E916" s="85"/>
      <c r="G916" s="6"/>
      <c r="H916" s="6"/>
      <c r="J916" s="4"/>
    </row>
    <row r="917" spans="1:10" ht="15">
      <c r="A917" s="3"/>
      <c r="B917" s="145"/>
      <c r="C917" s="116">
        <v>4860</v>
      </c>
      <c r="D917" s="114" t="s">
        <v>528</v>
      </c>
      <c r="E917" s="85">
        <v>830</v>
      </c>
      <c r="G917" s="6"/>
      <c r="H917" s="6"/>
      <c r="J917" s="4"/>
    </row>
    <row r="918" spans="1:10" ht="15">
      <c r="A918" s="3"/>
      <c r="B918" s="145"/>
      <c r="C918" s="116"/>
      <c r="D918" s="114" t="s">
        <v>524</v>
      </c>
      <c r="E918" s="85"/>
      <c r="G918" s="6"/>
      <c r="H918" s="6"/>
      <c r="J918" s="4"/>
    </row>
    <row r="919" spans="1:10" ht="12" customHeight="1">
      <c r="A919" s="7"/>
      <c r="B919" s="7">
        <v>80146</v>
      </c>
      <c r="C919" s="7"/>
      <c r="D919" s="5" t="s">
        <v>158</v>
      </c>
      <c r="E919" s="88">
        <f>SUM(E920:E924)</f>
        <v>9096</v>
      </c>
      <c r="G919" s="6"/>
      <c r="H919" s="6"/>
      <c r="J919" s="4"/>
    </row>
    <row r="920" spans="1:10" ht="12" customHeight="1">
      <c r="A920" s="7"/>
      <c r="B920" s="7"/>
      <c r="C920" s="6">
        <v>4210</v>
      </c>
      <c r="D920" t="s">
        <v>46</v>
      </c>
      <c r="E920" s="106">
        <v>1138</v>
      </c>
      <c r="G920" s="6"/>
      <c r="H920" s="6"/>
      <c r="J920" s="4"/>
    </row>
    <row r="921" spans="1:10" ht="12" customHeight="1">
      <c r="A921" s="7"/>
      <c r="B921" s="7"/>
      <c r="C921" s="6">
        <v>4300</v>
      </c>
      <c r="D921" t="s">
        <v>49</v>
      </c>
      <c r="E921" s="106">
        <v>2100</v>
      </c>
      <c r="G921" s="6"/>
      <c r="H921" s="6"/>
      <c r="J921" s="4"/>
    </row>
    <row r="922" spans="3:10" ht="12.75" customHeight="1">
      <c r="C922" s="6">
        <v>4700</v>
      </c>
      <c r="D922" t="s">
        <v>238</v>
      </c>
      <c r="E922" s="74">
        <v>5858</v>
      </c>
      <c r="G922" s="6"/>
      <c r="H922" s="6"/>
      <c r="J922" s="4"/>
    </row>
    <row r="923" spans="4:10" ht="12.75" customHeight="1">
      <c r="D923" t="s">
        <v>239</v>
      </c>
      <c r="G923" s="6"/>
      <c r="H923" s="6"/>
      <c r="J923" s="4"/>
    </row>
    <row r="924" spans="7:10" ht="12.75" customHeight="1">
      <c r="G924" s="6"/>
      <c r="H924" s="6"/>
      <c r="J924" s="4"/>
    </row>
    <row r="925" spans="2:10" ht="12.75" customHeight="1">
      <c r="B925" s="124" t="s">
        <v>356</v>
      </c>
      <c r="C925" s="125"/>
      <c r="D925" s="117" t="s">
        <v>361</v>
      </c>
      <c r="E925" s="89">
        <f>SUM(E928:E933)</f>
        <v>35450</v>
      </c>
      <c r="G925" s="6"/>
      <c r="H925" s="6"/>
      <c r="J925" s="4"/>
    </row>
    <row r="926" spans="2:10" ht="12.75" customHeight="1">
      <c r="B926" s="126"/>
      <c r="C926" s="125"/>
      <c r="D926" s="117" t="s">
        <v>362</v>
      </c>
      <c r="G926" s="6"/>
      <c r="H926" s="6"/>
      <c r="J926" s="4"/>
    </row>
    <row r="927" spans="2:10" ht="12.75" customHeight="1">
      <c r="B927" s="126"/>
      <c r="C927" s="125"/>
      <c r="D927" s="117" t="s">
        <v>363</v>
      </c>
      <c r="G927" s="6"/>
      <c r="H927" s="6"/>
      <c r="J927" s="4"/>
    </row>
    <row r="928" spans="2:10" ht="12.75" customHeight="1">
      <c r="B928" s="126"/>
      <c r="C928" s="6">
        <v>3020</v>
      </c>
      <c r="D928" t="s">
        <v>42</v>
      </c>
      <c r="E928" s="74">
        <v>250</v>
      </c>
      <c r="G928" s="6"/>
      <c r="H928" s="6"/>
      <c r="J928" s="4"/>
    </row>
    <row r="929" spans="2:10" ht="12.75" customHeight="1">
      <c r="B929" s="126"/>
      <c r="C929" s="116">
        <v>4110</v>
      </c>
      <c r="D929" s="114" t="s">
        <v>45</v>
      </c>
      <c r="E929" s="74">
        <v>4900</v>
      </c>
      <c r="G929" s="6"/>
      <c r="H929" s="6"/>
      <c r="J929" s="4"/>
    </row>
    <row r="930" spans="2:10" ht="12.75" customHeight="1">
      <c r="B930" s="126"/>
      <c r="C930" s="116">
        <v>4120</v>
      </c>
      <c r="D930" t="s">
        <v>438</v>
      </c>
      <c r="E930" s="74">
        <v>900</v>
      </c>
      <c r="G930" s="6"/>
      <c r="H930" s="6"/>
      <c r="J930" s="4"/>
    </row>
    <row r="931" spans="2:10" ht="12.75" customHeight="1">
      <c r="B931" s="126"/>
      <c r="C931" s="6">
        <v>4710</v>
      </c>
      <c r="D931" t="s">
        <v>428</v>
      </c>
      <c r="E931" s="74">
        <v>500</v>
      </c>
      <c r="G931" s="6"/>
      <c r="H931" s="6"/>
      <c r="J931" s="4"/>
    </row>
    <row r="932" spans="3:10" ht="12.75" customHeight="1">
      <c r="C932" s="6">
        <v>4790</v>
      </c>
      <c r="D932" t="s">
        <v>459</v>
      </c>
      <c r="E932" s="74">
        <v>27000</v>
      </c>
      <c r="G932" s="6"/>
      <c r="H932" s="6"/>
      <c r="J932" s="4"/>
    </row>
    <row r="933" spans="3:10" ht="12.75" customHeight="1">
      <c r="C933" s="6">
        <v>4800</v>
      </c>
      <c r="D933" t="s">
        <v>460</v>
      </c>
      <c r="E933" s="74">
        <v>1900</v>
      </c>
      <c r="G933" s="6"/>
      <c r="H933" s="6"/>
      <c r="J933" s="4"/>
    </row>
    <row r="934" spans="2:10" ht="12.75" customHeight="1">
      <c r="B934" s="58">
        <v>80195</v>
      </c>
      <c r="C934" s="58"/>
      <c r="D934" s="57" t="s">
        <v>480</v>
      </c>
      <c r="E934" s="89">
        <f>E935</f>
        <v>16902</v>
      </c>
      <c r="G934" s="6"/>
      <c r="H934" s="6"/>
      <c r="J934" s="4"/>
    </row>
    <row r="935" spans="3:10" ht="12.75" customHeight="1">
      <c r="C935" s="6">
        <v>4440</v>
      </c>
      <c r="D935" t="s">
        <v>52</v>
      </c>
      <c r="E935" s="74">
        <v>16902</v>
      </c>
      <c r="G935" s="6"/>
      <c r="H935" s="6"/>
      <c r="J935" s="4"/>
    </row>
    <row r="936" spans="7:10" ht="12.75" customHeight="1">
      <c r="G936" s="6"/>
      <c r="H936" s="6"/>
      <c r="J936" s="4"/>
    </row>
    <row r="937" spans="7:10" ht="12.75" customHeight="1">
      <c r="G937" s="6"/>
      <c r="H937" s="6"/>
      <c r="J937" s="4"/>
    </row>
    <row r="938" spans="7:10" ht="12.75" customHeight="1">
      <c r="G938" s="6"/>
      <c r="H938" s="6"/>
      <c r="J938" s="4"/>
    </row>
    <row r="939" spans="7:10" ht="12.75" customHeight="1">
      <c r="G939" s="6"/>
      <c r="H939" s="6"/>
      <c r="J939" s="4"/>
    </row>
    <row r="940" spans="7:10" ht="12" customHeight="1">
      <c r="G940" s="6"/>
      <c r="H940" s="6"/>
      <c r="J940" s="4"/>
    </row>
    <row r="941" spans="7:10" ht="12.75" customHeight="1">
      <c r="G941" s="6"/>
      <c r="H941" s="6"/>
      <c r="J941" s="4"/>
    </row>
    <row r="942" spans="5:10" ht="12.75">
      <c r="E942" s="74" t="s">
        <v>24</v>
      </c>
      <c r="G942" s="6"/>
      <c r="H942" s="6"/>
      <c r="J942" s="4"/>
    </row>
    <row r="943" spans="4:10" ht="12.75">
      <c r="D943" s="7" t="s">
        <v>546</v>
      </c>
      <c r="E943" s="74" t="s">
        <v>613</v>
      </c>
      <c r="G943" s="6"/>
      <c r="H943" s="6"/>
      <c r="J943" s="4"/>
    </row>
    <row r="944" spans="4:10" ht="12.75">
      <c r="D944" s="6" t="s">
        <v>30</v>
      </c>
      <c r="E944" s="74" t="s">
        <v>163</v>
      </c>
      <c r="G944" s="6"/>
      <c r="H944" s="6"/>
      <c r="J944" s="4"/>
    </row>
    <row r="945" spans="5:10" ht="12.75">
      <c r="E945" s="75" t="s">
        <v>614</v>
      </c>
      <c r="G945" s="6"/>
      <c r="H945" s="6"/>
      <c r="J945" s="4"/>
    </row>
    <row r="946" spans="1:10" ht="12.75">
      <c r="A946" s="1" t="s">
        <v>0</v>
      </c>
      <c r="B946" s="1" t="s">
        <v>5</v>
      </c>
      <c r="C946" s="1" t="s">
        <v>6</v>
      </c>
      <c r="D946" s="1" t="s">
        <v>7</v>
      </c>
      <c r="E946" s="77"/>
      <c r="G946" s="6"/>
      <c r="H946" s="6"/>
      <c r="J946" s="4"/>
    </row>
    <row r="947" spans="1:10" s="5" customFormat="1" ht="12.75">
      <c r="A947" s="7">
        <v>801</v>
      </c>
      <c r="B947" s="7"/>
      <c r="C947" s="7"/>
      <c r="D947" s="5" t="s">
        <v>13</v>
      </c>
      <c r="E947" s="88">
        <f>E948+E982+E989+E970+E1001+E1008</f>
        <v>2574491</v>
      </c>
      <c r="G947" s="7"/>
      <c r="H947" s="7"/>
      <c r="J947" s="8"/>
    </row>
    <row r="948" spans="1:10" s="57" customFormat="1" ht="12.75">
      <c r="A948" s="58"/>
      <c r="B948" s="58">
        <v>80104</v>
      </c>
      <c r="C948" s="58"/>
      <c r="D948" s="57" t="s">
        <v>162</v>
      </c>
      <c r="E948" s="89">
        <f>SUM(E949:E969)</f>
        <v>2310508</v>
      </c>
      <c r="G948" s="58"/>
      <c r="H948" s="58"/>
      <c r="J948" s="127"/>
    </row>
    <row r="949" spans="3:10" ht="12.75">
      <c r="C949" s="6">
        <v>3020</v>
      </c>
      <c r="D949" t="s">
        <v>42</v>
      </c>
      <c r="E949" s="83">
        <v>15000</v>
      </c>
      <c r="G949" s="6"/>
      <c r="H949" s="6"/>
      <c r="J949" s="4"/>
    </row>
    <row r="950" spans="3:10" ht="12.75">
      <c r="C950" s="6">
        <v>4010</v>
      </c>
      <c r="D950" t="s">
        <v>43</v>
      </c>
      <c r="E950" s="83">
        <v>646011</v>
      </c>
      <c r="G950" s="6"/>
      <c r="H950" s="6"/>
      <c r="J950" s="4"/>
    </row>
    <row r="951" spans="3:10" ht="12.75">
      <c r="C951" s="6">
        <v>4040</v>
      </c>
      <c r="D951" t="s">
        <v>44</v>
      </c>
      <c r="E951" s="83">
        <v>51420</v>
      </c>
      <c r="G951" s="6"/>
      <c r="H951" s="6"/>
      <c r="J951" s="4"/>
    </row>
    <row r="952" spans="3:10" ht="12.75">
      <c r="C952" s="6">
        <v>4110</v>
      </c>
      <c r="D952" t="s">
        <v>45</v>
      </c>
      <c r="E952" s="83">
        <v>296653</v>
      </c>
      <c r="G952" s="6"/>
      <c r="H952" s="6"/>
      <c r="J952" s="4"/>
    </row>
    <row r="953" spans="3:10" ht="12.75">
      <c r="C953" s="6">
        <v>4120</v>
      </c>
      <c r="D953" t="s">
        <v>438</v>
      </c>
      <c r="E953" s="83">
        <v>30146</v>
      </c>
      <c r="G953" s="6"/>
      <c r="H953" s="6"/>
      <c r="J953" s="4"/>
    </row>
    <row r="954" spans="3:10" ht="12.75">
      <c r="C954" s="6">
        <v>4170</v>
      </c>
      <c r="D954" t="s">
        <v>214</v>
      </c>
      <c r="E954" s="83">
        <v>6000</v>
      </c>
      <c r="G954" s="6"/>
      <c r="H954" s="6"/>
      <c r="J954" s="4"/>
    </row>
    <row r="955" spans="3:10" ht="12.75">
      <c r="C955" s="6">
        <v>4210</v>
      </c>
      <c r="D955" t="s">
        <v>46</v>
      </c>
      <c r="E955" s="83">
        <v>9000</v>
      </c>
      <c r="G955" s="6"/>
      <c r="H955" s="6"/>
      <c r="J955" s="4"/>
    </row>
    <row r="956" spans="3:10" ht="12.75">
      <c r="C956" s="6">
        <v>4240</v>
      </c>
      <c r="D956" t="s">
        <v>360</v>
      </c>
      <c r="E956" s="83">
        <v>3000</v>
      </c>
      <c r="G956" s="6"/>
      <c r="H956" s="6"/>
      <c r="J956" s="4"/>
    </row>
    <row r="957" spans="3:10" ht="12.75">
      <c r="C957" s="6">
        <v>4260</v>
      </c>
      <c r="D957" t="s">
        <v>47</v>
      </c>
      <c r="E957" s="83">
        <v>124000</v>
      </c>
      <c r="G957" s="6"/>
      <c r="H957" s="6"/>
      <c r="J957" s="4"/>
    </row>
    <row r="958" spans="3:10" ht="12.75">
      <c r="C958" s="6">
        <v>4270</v>
      </c>
      <c r="D958" t="s">
        <v>48</v>
      </c>
      <c r="E958" s="83">
        <v>10000</v>
      </c>
      <c r="G958" s="6"/>
      <c r="H958" s="6"/>
      <c r="J958" s="4"/>
    </row>
    <row r="959" spans="3:10" ht="12.75">
      <c r="C959" s="6">
        <v>4280</v>
      </c>
      <c r="D959" t="s">
        <v>232</v>
      </c>
      <c r="E959" s="83">
        <v>2000</v>
      </c>
      <c r="G959" s="6"/>
      <c r="H959" s="6"/>
      <c r="J959" s="4"/>
    </row>
    <row r="960" spans="3:10" ht="12.75">
      <c r="C960" s="6">
        <v>4300</v>
      </c>
      <c r="D960" t="s">
        <v>49</v>
      </c>
      <c r="E960" s="83">
        <v>8000</v>
      </c>
      <c r="G960" s="6"/>
      <c r="H960" s="6"/>
      <c r="J960" s="4"/>
    </row>
    <row r="961" spans="3:10" ht="12.75">
      <c r="C961" s="6">
        <v>4360</v>
      </c>
      <c r="D961" t="s">
        <v>298</v>
      </c>
      <c r="E961" s="83">
        <v>2000</v>
      </c>
      <c r="G961" s="6"/>
      <c r="H961" s="6"/>
      <c r="J961" s="4"/>
    </row>
    <row r="962" spans="3:10" ht="14.25" customHeight="1">
      <c r="C962" s="6">
        <v>4410</v>
      </c>
      <c r="D962" t="s">
        <v>50</v>
      </c>
      <c r="E962" s="83">
        <v>850</v>
      </c>
      <c r="G962" s="6"/>
      <c r="H962" s="6"/>
      <c r="J962" s="4"/>
    </row>
    <row r="963" spans="3:10" ht="12.75">
      <c r="C963" s="6">
        <v>4430</v>
      </c>
      <c r="D963" t="s">
        <v>51</v>
      </c>
      <c r="E963" s="83">
        <v>2000</v>
      </c>
      <c r="G963" s="6"/>
      <c r="H963" s="6"/>
      <c r="J963" s="4"/>
    </row>
    <row r="964" spans="1:10" ht="12.75">
      <c r="A964" s="3"/>
      <c r="B964" s="3"/>
      <c r="C964" s="6">
        <v>4440</v>
      </c>
      <c r="D964" t="s">
        <v>52</v>
      </c>
      <c r="E964" s="83">
        <v>97579</v>
      </c>
      <c r="G964" s="6"/>
      <c r="H964" s="6"/>
      <c r="J964" s="4"/>
    </row>
    <row r="965" spans="1:10" ht="12.75">
      <c r="A965" s="3"/>
      <c r="B965" s="3"/>
      <c r="C965" s="6">
        <v>4700</v>
      </c>
      <c r="D965" t="s">
        <v>238</v>
      </c>
      <c r="E965" s="83">
        <v>850</v>
      </c>
      <c r="G965" s="6"/>
      <c r="H965" s="6"/>
      <c r="J965" s="4"/>
    </row>
    <row r="966" spans="1:10" ht="12.75">
      <c r="A966" s="3"/>
      <c r="B966" s="3"/>
      <c r="D966" t="s">
        <v>239</v>
      </c>
      <c r="E966" s="83"/>
      <c r="G966" s="6"/>
      <c r="H966" s="6"/>
      <c r="J966" s="4"/>
    </row>
    <row r="967" spans="1:10" ht="12.75">
      <c r="A967" s="3"/>
      <c r="B967" s="3"/>
      <c r="C967" s="6">
        <v>4710</v>
      </c>
      <c r="D967" t="s">
        <v>428</v>
      </c>
      <c r="E967" s="83">
        <v>2500</v>
      </c>
      <c r="G967" s="6"/>
      <c r="H967" s="6"/>
      <c r="J967" s="4"/>
    </row>
    <row r="968" spans="1:10" ht="12.75">
      <c r="A968" s="3"/>
      <c r="B968" s="3"/>
      <c r="C968" s="6">
        <v>4790</v>
      </c>
      <c r="D968" t="s">
        <v>457</v>
      </c>
      <c r="E968" s="83">
        <v>942505</v>
      </c>
      <c r="G968" s="6"/>
      <c r="H968" s="6"/>
      <c r="J968" s="4"/>
    </row>
    <row r="969" spans="1:10" ht="12.75">
      <c r="A969" s="3"/>
      <c r="B969" s="3"/>
      <c r="C969" s="6">
        <v>4800</v>
      </c>
      <c r="D969" t="s">
        <v>458</v>
      </c>
      <c r="E969" s="83">
        <v>60994</v>
      </c>
      <c r="G969" s="6"/>
      <c r="H969" s="6"/>
      <c r="J969" s="4"/>
    </row>
    <row r="970" spans="1:10" ht="12.75">
      <c r="A970" s="3"/>
      <c r="B970" s="7">
        <v>80104</v>
      </c>
      <c r="C970" s="7"/>
      <c r="D970" s="5" t="s">
        <v>529</v>
      </c>
      <c r="E970" s="132">
        <f>SUM(E971:E979)</f>
        <v>66639</v>
      </c>
      <c r="G970" s="6"/>
      <c r="H970" s="6"/>
      <c r="J970" s="4"/>
    </row>
    <row r="971" spans="1:10" ht="12.75">
      <c r="A971" s="3"/>
      <c r="C971" s="6">
        <v>4350</v>
      </c>
      <c r="D971" s="114" t="s">
        <v>520</v>
      </c>
      <c r="E971" s="83">
        <v>6000</v>
      </c>
      <c r="G971" s="6"/>
      <c r="H971" s="6"/>
      <c r="J971" s="4"/>
    </row>
    <row r="972" spans="1:10" ht="12.75">
      <c r="A972" s="3"/>
      <c r="D972" s="114" t="s">
        <v>521</v>
      </c>
      <c r="E972" s="83"/>
      <c r="G972" s="6"/>
      <c r="H972" s="6"/>
      <c r="J972" s="4"/>
    </row>
    <row r="973" spans="1:10" ht="15">
      <c r="A973" s="3"/>
      <c r="B973" s="145"/>
      <c r="C973" s="116">
        <v>4370</v>
      </c>
      <c r="D973" s="114" t="s">
        <v>530</v>
      </c>
      <c r="E973" s="83">
        <v>850</v>
      </c>
      <c r="G973" s="6"/>
      <c r="H973" s="6"/>
      <c r="J973" s="4"/>
    </row>
    <row r="974" spans="1:10" ht="12.75">
      <c r="A974" s="3"/>
      <c r="B974" s="116"/>
      <c r="C974" s="116">
        <v>4740</v>
      </c>
      <c r="D974" s="114" t="s">
        <v>523</v>
      </c>
      <c r="E974" s="83">
        <v>20000</v>
      </c>
      <c r="G974" s="6"/>
      <c r="H974" s="6"/>
      <c r="J974" s="4"/>
    </row>
    <row r="975" spans="1:10" ht="12.75">
      <c r="A975" s="3"/>
      <c r="B975" s="116"/>
      <c r="C975" s="116"/>
      <c r="D975" s="114" t="s">
        <v>524</v>
      </c>
      <c r="E975" s="83"/>
      <c r="G975" s="6"/>
      <c r="H975" s="6"/>
      <c r="J975" s="4"/>
    </row>
    <row r="976" spans="1:10" ht="12.75">
      <c r="A976" s="3"/>
      <c r="B976" s="116"/>
      <c r="C976" s="116">
        <v>4750</v>
      </c>
      <c r="D976" s="114" t="s">
        <v>525</v>
      </c>
      <c r="E976" s="83">
        <v>29000</v>
      </c>
      <c r="G976" s="6"/>
      <c r="H976" s="6"/>
      <c r="J976" s="4"/>
    </row>
    <row r="977" spans="1:10" ht="15">
      <c r="A977" s="3"/>
      <c r="B977" s="145"/>
      <c r="C977" s="116">
        <v>4850</v>
      </c>
      <c r="D977" s="114" t="s">
        <v>526</v>
      </c>
      <c r="E977" s="83">
        <v>9939</v>
      </c>
      <c r="G977" s="6"/>
      <c r="H977" s="6"/>
      <c r="J977" s="4"/>
    </row>
    <row r="978" spans="1:10" ht="15">
      <c r="A978" s="3"/>
      <c r="B978" s="145"/>
      <c r="C978" s="116"/>
      <c r="D978" s="114" t="s">
        <v>527</v>
      </c>
      <c r="E978" s="83"/>
      <c r="G978" s="6"/>
      <c r="H978" s="6"/>
      <c r="J978" s="4"/>
    </row>
    <row r="979" spans="1:10" ht="15">
      <c r="A979" s="3"/>
      <c r="B979" s="145"/>
      <c r="C979" s="116">
        <v>4860</v>
      </c>
      <c r="D979" s="114" t="s">
        <v>528</v>
      </c>
      <c r="E979" s="83">
        <v>850</v>
      </c>
      <c r="G979" s="6"/>
      <c r="H979" s="6"/>
      <c r="J979" s="4"/>
    </row>
    <row r="980" spans="1:10" ht="15">
      <c r="A980" s="3"/>
      <c r="B980" s="145"/>
      <c r="C980" s="116"/>
      <c r="D980" s="114" t="s">
        <v>524</v>
      </c>
      <c r="E980" s="83"/>
      <c r="G980" s="6"/>
      <c r="H980" s="6"/>
      <c r="J980" s="4"/>
    </row>
    <row r="981" spans="1:10" ht="12.75">
      <c r="A981" s="3"/>
      <c r="B981" s="3"/>
      <c r="E981" s="83"/>
      <c r="G981" s="6"/>
      <c r="H981" s="6"/>
      <c r="J981" s="4"/>
    </row>
    <row r="982" spans="1:10" s="57" customFormat="1" ht="12.75">
      <c r="A982" s="58"/>
      <c r="B982" s="58">
        <v>80146</v>
      </c>
      <c r="C982" s="58"/>
      <c r="D982" s="57" t="s">
        <v>158</v>
      </c>
      <c r="E982" s="89">
        <f>SUM(E983:E987)</f>
        <v>7048</v>
      </c>
      <c r="G982" s="58"/>
      <c r="H982" s="58"/>
      <c r="J982" s="127"/>
    </row>
    <row r="983" spans="1:10" ht="12.75">
      <c r="A983" s="7"/>
      <c r="B983" s="7"/>
      <c r="C983" s="6">
        <v>4210</v>
      </c>
      <c r="D983" t="s">
        <v>46</v>
      </c>
      <c r="E983" s="74">
        <v>430</v>
      </c>
      <c r="G983" s="6"/>
      <c r="H983" s="6"/>
      <c r="J983" s="4"/>
    </row>
    <row r="984" spans="1:10" ht="12.75">
      <c r="A984" s="7"/>
      <c r="C984" s="6">
        <v>4300</v>
      </c>
      <c r="D984" t="s">
        <v>49</v>
      </c>
      <c r="E984" s="90">
        <v>1000</v>
      </c>
      <c r="G984" s="6"/>
      <c r="H984" s="6"/>
      <c r="J984" s="4"/>
    </row>
    <row r="985" spans="1:10" ht="12.75">
      <c r="A985" s="7"/>
      <c r="C985" s="6">
        <v>4410</v>
      </c>
      <c r="D985" t="s">
        <v>50</v>
      </c>
      <c r="E985" s="90">
        <v>418</v>
      </c>
      <c r="G985" s="6"/>
      <c r="H985" s="6"/>
      <c r="J985" s="4"/>
    </row>
    <row r="986" spans="1:10" ht="12.75">
      <c r="A986" s="3"/>
      <c r="B986" s="3"/>
      <c r="C986" s="6">
        <v>4700</v>
      </c>
      <c r="D986" t="s">
        <v>238</v>
      </c>
      <c r="E986" s="137">
        <v>5200</v>
      </c>
      <c r="G986" s="6"/>
      <c r="H986" s="6"/>
      <c r="J986" s="4"/>
    </row>
    <row r="987" spans="1:10" ht="12.75">
      <c r="A987" s="3"/>
      <c r="B987" s="3"/>
      <c r="D987" t="s">
        <v>239</v>
      </c>
      <c r="E987" s="137"/>
      <c r="G987" s="6"/>
      <c r="H987" s="6"/>
      <c r="J987" s="4"/>
    </row>
    <row r="988" spans="1:10" ht="12.75">
      <c r="A988" s="3"/>
      <c r="B988" s="3"/>
      <c r="E988" s="137"/>
      <c r="G988" s="6"/>
      <c r="H988" s="6"/>
      <c r="J988" s="4"/>
    </row>
    <row r="989" spans="1:10" s="57" customFormat="1" ht="15.75">
      <c r="A989" s="58"/>
      <c r="B989" s="124" t="s">
        <v>356</v>
      </c>
      <c r="C989" s="125"/>
      <c r="D989" s="117" t="s">
        <v>361</v>
      </c>
      <c r="E989" s="89">
        <f>SUM(E992:E1000)</f>
        <v>167028</v>
      </c>
      <c r="G989" s="58"/>
      <c r="H989" s="58"/>
      <c r="J989" s="127"/>
    </row>
    <row r="990" spans="1:10" s="57" customFormat="1" ht="15.75">
      <c r="A990" s="58"/>
      <c r="B990" s="126"/>
      <c r="C990" s="125"/>
      <c r="D990" s="117" t="s">
        <v>362</v>
      </c>
      <c r="E990" s="89"/>
      <c r="G990" s="58"/>
      <c r="H990" s="58"/>
      <c r="J990" s="127"/>
    </row>
    <row r="991" spans="1:10" s="57" customFormat="1" ht="15.75">
      <c r="A991" s="58"/>
      <c r="B991" s="126"/>
      <c r="C991" s="125"/>
      <c r="D991" s="117" t="s">
        <v>363</v>
      </c>
      <c r="E991" s="89"/>
      <c r="G991" s="58"/>
      <c r="H991" s="58"/>
      <c r="J991" s="127"/>
    </row>
    <row r="992" spans="2:10" ht="15">
      <c r="B992" s="115"/>
      <c r="C992" s="6">
        <v>3020</v>
      </c>
      <c r="D992" t="s">
        <v>42</v>
      </c>
      <c r="E992" s="106">
        <v>150</v>
      </c>
      <c r="G992" s="6"/>
      <c r="H992" s="6"/>
      <c r="J992" s="4"/>
    </row>
    <row r="993" spans="2:10" ht="15">
      <c r="B993" s="115"/>
      <c r="C993" s="116">
        <v>4110</v>
      </c>
      <c r="D993" s="114" t="s">
        <v>45</v>
      </c>
      <c r="E993" s="106">
        <v>24600</v>
      </c>
      <c r="G993" s="6"/>
      <c r="H993" s="6"/>
      <c r="J993" s="4"/>
    </row>
    <row r="994" spans="2:10" ht="15">
      <c r="B994" s="115"/>
      <c r="C994" s="116">
        <v>4120</v>
      </c>
      <c r="D994" t="s">
        <v>438</v>
      </c>
      <c r="E994" s="106">
        <v>4220</v>
      </c>
      <c r="G994" s="6"/>
      <c r="H994" s="6"/>
      <c r="J994" s="4"/>
    </row>
    <row r="995" spans="2:10" ht="15">
      <c r="B995" s="115"/>
      <c r="C995" s="6">
        <v>4210</v>
      </c>
      <c r="D995" t="s">
        <v>46</v>
      </c>
      <c r="E995" s="106">
        <v>800</v>
      </c>
      <c r="G995" s="6"/>
      <c r="H995" s="6"/>
      <c r="J995" s="4"/>
    </row>
    <row r="996" spans="1:5" ht="12.75">
      <c r="A996"/>
      <c r="B996"/>
      <c r="C996" s="6">
        <v>4240</v>
      </c>
      <c r="D996" t="s">
        <v>360</v>
      </c>
      <c r="E996" s="74">
        <v>1000</v>
      </c>
    </row>
    <row r="997" spans="1:5" ht="12.75">
      <c r="A997"/>
      <c r="B997"/>
      <c r="C997" s="6">
        <v>4440</v>
      </c>
      <c r="D997" t="s">
        <v>52</v>
      </c>
      <c r="E997" s="74">
        <v>4203</v>
      </c>
    </row>
    <row r="998" spans="1:5" ht="12.75">
      <c r="A998"/>
      <c r="B998"/>
      <c r="C998" s="6">
        <v>4710</v>
      </c>
      <c r="D998" t="s">
        <v>428</v>
      </c>
      <c r="E998" s="74">
        <v>600</v>
      </c>
    </row>
    <row r="999" spans="1:5" ht="12.75">
      <c r="A999"/>
      <c r="B999"/>
      <c r="C999" s="6">
        <v>4790</v>
      </c>
      <c r="D999" t="s">
        <v>459</v>
      </c>
      <c r="E999" s="74">
        <v>120400</v>
      </c>
    </row>
    <row r="1000" spans="1:5" ht="12.75">
      <c r="A1000"/>
      <c r="B1000"/>
      <c r="C1000" s="6">
        <v>4800</v>
      </c>
      <c r="D1000" t="s">
        <v>460</v>
      </c>
      <c r="E1000" s="74">
        <v>11055</v>
      </c>
    </row>
    <row r="1001" spans="2:5" ht="15.75">
      <c r="B1001" s="124" t="s">
        <v>356</v>
      </c>
      <c r="C1001" s="125"/>
      <c r="D1001" s="117" t="s">
        <v>361</v>
      </c>
      <c r="E1001" s="89">
        <f>SUM(E1005:E1007)</f>
        <v>12000</v>
      </c>
    </row>
    <row r="1002" spans="2:4" ht="15.75">
      <c r="B1002" s="126"/>
      <c r="C1002" s="125"/>
      <c r="D1002" s="117" t="s">
        <v>362</v>
      </c>
    </row>
    <row r="1003" spans="2:4" ht="15.75">
      <c r="B1003" s="126"/>
      <c r="C1003" s="125"/>
      <c r="D1003" s="117" t="s">
        <v>363</v>
      </c>
    </row>
    <row r="1004" spans="2:4" ht="15.75">
      <c r="B1004" s="126"/>
      <c r="C1004" s="125"/>
      <c r="D1004" s="146" t="s">
        <v>534</v>
      </c>
    </row>
    <row r="1005" spans="2:5" ht="15.75">
      <c r="B1005" s="126"/>
      <c r="C1005" s="116">
        <v>4750</v>
      </c>
      <c r="D1005" s="114" t="s">
        <v>525</v>
      </c>
      <c r="E1005" s="74">
        <v>10000</v>
      </c>
    </row>
    <row r="1006" spans="2:5" ht="15.75">
      <c r="B1006" s="126"/>
      <c r="C1006" s="116">
        <v>4850</v>
      </c>
      <c r="D1006" s="114" t="s">
        <v>526</v>
      </c>
      <c r="E1006" s="74">
        <v>2000</v>
      </c>
    </row>
    <row r="1007" spans="2:4" ht="15.75">
      <c r="B1007" s="126"/>
      <c r="C1007" s="116"/>
      <c r="D1007" s="114" t="s">
        <v>527</v>
      </c>
    </row>
    <row r="1008" spans="2:5" ht="12.75">
      <c r="B1008" s="58">
        <v>80195</v>
      </c>
      <c r="C1008" s="58"/>
      <c r="D1008" s="57" t="s">
        <v>480</v>
      </c>
      <c r="E1008" s="89">
        <f>E1009</f>
        <v>11268</v>
      </c>
    </row>
    <row r="1009" spans="3:5" ht="12.75">
      <c r="C1009" s="6">
        <v>4440</v>
      </c>
      <c r="D1009" t="s">
        <v>52</v>
      </c>
      <c r="E1009" s="74">
        <v>11268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11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4"/>
  <sheetViews>
    <sheetView zoomScale="112" zoomScaleNormal="112" zoomScalePageLayoutView="0" workbookViewId="0" topLeftCell="A382">
      <selection activeCell="D444" sqref="D444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4" customWidth="1"/>
    <col min="4" max="4" width="57.25390625" style="13" customWidth="1"/>
    <col min="5" max="5" width="21.125" style="82" customWidth="1"/>
  </cols>
  <sheetData>
    <row r="1" spans="1:5" ht="12.75">
      <c r="A1" s="6" t="s">
        <v>79</v>
      </c>
      <c r="E1" s="73" t="s">
        <v>400</v>
      </c>
    </row>
    <row r="2" ht="12.75">
      <c r="E2" s="74" t="s">
        <v>613</v>
      </c>
    </row>
    <row r="3" spans="4:5" ht="15.75">
      <c r="D3" s="44" t="s">
        <v>118</v>
      </c>
      <c r="E3" s="74" t="s">
        <v>163</v>
      </c>
    </row>
    <row r="4" spans="1:5" ht="12.75">
      <c r="A4" s="21"/>
      <c r="B4" s="21"/>
      <c r="C4" s="38"/>
      <c r="D4" s="45"/>
      <c r="E4" s="75" t="s">
        <v>614</v>
      </c>
    </row>
    <row r="5" spans="1:5" ht="12.75">
      <c r="A5" s="3" t="s">
        <v>0</v>
      </c>
      <c r="B5" s="3" t="s">
        <v>33</v>
      </c>
      <c r="C5" s="33" t="s">
        <v>97</v>
      </c>
      <c r="D5" s="16" t="s">
        <v>98</v>
      </c>
      <c r="E5" s="76" t="s">
        <v>547</v>
      </c>
    </row>
    <row r="6" spans="1:5" ht="12.75">
      <c r="A6" s="1">
        <v>1</v>
      </c>
      <c r="B6" s="1">
        <v>2</v>
      </c>
      <c r="C6" s="31" t="s">
        <v>99</v>
      </c>
      <c r="D6" s="1">
        <v>4</v>
      </c>
      <c r="E6" s="108">
        <v>5</v>
      </c>
    </row>
    <row r="7" spans="1:5" ht="12.75">
      <c r="A7" s="23"/>
      <c r="B7" s="23"/>
      <c r="C7" s="36"/>
      <c r="D7" s="49" t="s">
        <v>229</v>
      </c>
      <c r="E7" s="78">
        <f>E33+E67+E90+E111+E153+E182+E299+E169+E9+E243+E61+E21+E225+E16+E239+E177</f>
        <v>145081940.73</v>
      </c>
    </row>
    <row r="8" spans="1:5" ht="12.75">
      <c r="A8" s="21"/>
      <c r="B8" s="21"/>
      <c r="C8" s="38"/>
      <c r="D8" s="46" t="s">
        <v>230</v>
      </c>
      <c r="E8" s="79"/>
    </row>
    <row r="9" spans="1:5" ht="12.75">
      <c r="A9" s="55">
        <v>150</v>
      </c>
      <c r="B9" s="55"/>
      <c r="C9" s="54"/>
      <c r="D9" s="65" t="s">
        <v>330</v>
      </c>
      <c r="E9" s="132">
        <f>E10</f>
        <v>400000</v>
      </c>
    </row>
    <row r="10" spans="1:5" s="71" customFormat="1" ht="12.75">
      <c r="A10" s="111"/>
      <c r="B10" s="111">
        <v>15011</v>
      </c>
      <c r="C10" s="110"/>
      <c r="D10" s="136" t="s">
        <v>331</v>
      </c>
      <c r="E10" s="81">
        <f>SUM(E11:E15)</f>
        <v>400000</v>
      </c>
    </row>
    <row r="11" spans="1:5" ht="12.75">
      <c r="A11" s="3"/>
      <c r="B11" s="3"/>
      <c r="C11" s="34" t="s">
        <v>172</v>
      </c>
      <c r="D11" s="13" t="s">
        <v>101</v>
      </c>
      <c r="E11" s="81">
        <v>300000</v>
      </c>
    </row>
    <row r="12" spans="1:5" ht="12.75">
      <c r="A12" s="3"/>
      <c r="B12" s="3"/>
      <c r="C12" s="33"/>
      <c r="D12" s="16" t="s">
        <v>148</v>
      </c>
      <c r="E12" s="80"/>
    </row>
    <row r="13" spans="1:5" ht="12.75">
      <c r="A13" s="3"/>
      <c r="B13" s="3"/>
      <c r="C13" s="33"/>
      <c r="D13" s="16" t="s">
        <v>149</v>
      </c>
      <c r="E13" s="80"/>
    </row>
    <row r="14" spans="1:5" ht="12.75">
      <c r="A14" s="3"/>
      <c r="B14" s="3"/>
      <c r="C14" s="33"/>
      <c r="D14" s="16" t="s">
        <v>150</v>
      </c>
      <c r="E14" s="81"/>
    </row>
    <row r="15" spans="1:5" ht="12.75">
      <c r="A15" s="21"/>
      <c r="B15" s="21"/>
      <c r="C15" s="38" t="s">
        <v>170</v>
      </c>
      <c r="D15" s="45" t="s">
        <v>96</v>
      </c>
      <c r="E15" s="109">
        <v>100000</v>
      </c>
    </row>
    <row r="16" spans="1:5" s="57" customFormat="1" ht="12.75">
      <c r="A16" s="55">
        <v>400</v>
      </c>
      <c r="B16" s="55"/>
      <c r="C16" s="54"/>
      <c r="D16" s="65" t="s">
        <v>552</v>
      </c>
      <c r="E16" s="132">
        <f>E18</f>
        <v>336600</v>
      </c>
    </row>
    <row r="17" spans="1:5" ht="12.75">
      <c r="A17" s="3"/>
      <c r="B17" s="3"/>
      <c r="C17" s="33"/>
      <c r="D17" s="65" t="s">
        <v>551</v>
      </c>
      <c r="E17" s="81"/>
    </row>
    <row r="18" spans="1:5" ht="12.75">
      <c r="A18" s="3"/>
      <c r="B18" s="3">
        <v>40001</v>
      </c>
      <c r="C18" s="33"/>
      <c r="D18" s="16" t="s">
        <v>553</v>
      </c>
      <c r="E18" s="81">
        <f>E19</f>
        <v>336600</v>
      </c>
    </row>
    <row r="19" spans="1:5" s="71" customFormat="1" ht="12.75">
      <c r="A19" s="111"/>
      <c r="B19" s="111"/>
      <c r="C19" s="140" t="s">
        <v>554</v>
      </c>
      <c r="D19" s="118" t="s">
        <v>555</v>
      </c>
      <c r="E19" s="81">
        <v>336600</v>
      </c>
    </row>
    <row r="20" spans="1:5" s="71" customFormat="1" ht="12.75">
      <c r="A20" s="143"/>
      <c r="B20" s="143"/>
      <c r="C20" s="141"/>
      <c r="D20" s="142" t="s">
        <v>556</v>
      </c>
      <c r="E20" s="109"/>
    </row>
    <row r="21" spans="1:5" ht="12.75">
      <c r="A21" s="55">
        <v>600</v>
      </c>
      <c r="B21" s="55"/>
      <c r="C21" s="54"/>
      <c r="D21" s="65" t="s">
        <v>446</v>
      </c>
      <c r="E21" s="132">
        <f>E28+E22</f>
        <v>2394262</v>
      </c>
    </row>
    <row r="22" spans="1:5" s="71" customFormat="1" ht="12.75">
      <c r="A22" s="111"/>
      <c r="B22" s="111">
        <v>60016</v>
      </c>
      <c r="C22" s="110"/>
      <c r="D22" s="16" t="s">
        <v>40</v>
      </c>
      <c r="E22" s="81">
        <f>SUM(E23:E25)</f>
        <v>1634262</v>
      </c>
    </row>
    <row r="23" spans="1:5" s="71" customFormat="1" ht="12.75">
      <c r="A23" s="111"/>
      <c r="B23" s="111"/>
      <c r="C23" s="33" t="s">
        <v>580</v>
      </c>
      <c r="D23" s="16" t="s">
        <v>581</v>
      </c>
      <c r="E23" s="81">
        <v>200000</v>
      </c>
    </row>
    <row r="24" spans="1:5" s="71" customFormat="1" ht="12.75">
      <c r="A24" s="111"/>
      <c r="B24" s="111"/>
      <c r="C24" s="110"/>
      <c r="D24" s="16" t="s">
        <v>582</v>
      </c>
      <c r="E24" s="81"/>
    </row>
    <row r="25" spans="1:5" s="71" customFormat="1" ht="12.75">
      <c r="A25" s="111"/>
      <c r="B25" s="111"/>
      <c r="C25" s="33" t="s">
        <v>497</v>
      </c>
      <c r="D25" s="16" t="s">
        <v>498</v>
      </c>
      <c r="E25" s="81">
        <v>1434262</v>
      </c>
    </row>
    <row r="26" spans="1:5" s="71" customFormat="1" ht="12.75">
      <c r="A26" s="111"/>
      <c r="B26" s="111"/>
      <c r="C26" s="110"/>
      <c r="D26" s="16" t="s">
        <v>501</v>
      </c>
      <c r="E26" s="81"/>
    </row>
    <row r="27" spans="1:5" s="71" customFormat="1" ht="12.75">
      <c r="A27" s="111"/>
      <c r="B27" s="111"/>
      <c r="C27" s="110"/>
      <c r="D27" s="16" t="s">
        <v>499</v>
      </c>
      <c r="E27" s="81"/>
    </row>
    <row r="28" spans="1:6" s="71" customFormat="1" ht="12.75">
      <c r="A28" s="111"/>
      <c r="B28" s="111">
        <v>60019</v>
      </c>
      <c r="C28" s="110"/>
      <c r="D28" s="136" t="s">
        <v>467</v>
      </c>
      <c r="E28" s="81">
        <f>SUM(E29:E31)</f>
        <v>760000</v>
      </c>
      <c r="F28" s="138"/>
    </row>
    <row r="29" spans="1:6" ht="12.75">
      <c r="A29" s="3"/>
      <c r="B29" s="3"/>
      <c r="C29" s="43" t="s">
        <v>210</v>
      </c>
      <c r="D29" s="52" t="s">
        <v>249</v>
      </c>
      <c r="E29" s="81">
        <v>750000</v>
      </c>
      <c r="F29" s="15"/>
    </row>
    <row r="30" spans="1:6" ht="12.75">
      <c r="A30" s="3"/>
      <c r="B30" s="3"/>
      <c r="C30" s="33"/>
      <c r="D30" s="16" t="s">
        <v>250</v>
      </c>
      <c r="E30" s="81"/>
      <c r="F30" s="15"/>
    </row>
    <row r="31" spans="1:6" ht="12.75">
      <c r="A31" s="3"/>
      <c r="B31" s="3"/>
      <c r="C31" s="33" t="s">
        <v>391</v>
      </c>
      <c r="D31" s="16" t="s">
        <v>392</v>
      </c>
      <c r="E31" s="81">
        <v>10000</v>
      </c>
      <c r="F31" s="15"/>
    </row>
    <row r="32" spans="1:6" ht="12.75">
      <c r="A32" s="21"/>
      <c r="B32" s="21"/>
      <c r="C32" s="38"/>
      <c r="D32" s="45" t="s">
        <v>393</v>
      </c>
      <c r="E32" s="109"/>
      <c r="F32" s="15"/>
    </row>
    <row r="33" spans="1:5" ht="12.75">
      <c r="A33" s="58">
        <v>700</v>
      </c>
      <c r="B33" s="58"/>
      <c r="C33" s="69"/>
      <c r="D33" s="133" t="s">
        <v>100</v>
      </c>
      <c r="E33" s="131">
        <f>E34+E47</f>
        <v>10978202</v>
      </c>
    </row>
    <row r="34" spans="1:5" s="71" customFormat="1" ht="12.75">
      <c r="A34" s="72"/>
      <c r="B34" s="72">
        <v>70005</v>
      </c>
      <c r="C34" s="120"/>
      <c r="D34" s="135" t="s">
        <v>36</v>
      </c>
      <c r="E34" s="139">
        <f>SUM(E35:E46)</f>
        <v>788000</v>
      </c>
    </row>
    <row r="35" spans="3:5" ht="12.75">
      <c r="C35" s="34" t="s">
        <v>171</v>
      </c>
      <c r="D35" s="13" t="s">
        <v>334</v>
      </c>
      <c r="E35" s="82">
        <v>20000</v>
      </c>
    </row>
    <row r="36" spans="3:5" ht="12.75">
      <c r="C36" s="34" t="s">
        <v>335</v>
      </c>
      <c r="D36" s="13" t="s">
        <v>336</v>
      </c>
      <c r="E36" s="82">
        <v>120000</v>
      </c>
    </row>
    <row r="37" spans="3:5" ht="12.75">
      <c r="C37" s="34" t="s">
        <v>172</v>
      </c>
      <c r="D37" s="13" t="s">
        <v>338</v>
      </c>
      <c r="E37" s="82">
        <v>350000</v>
      </c>
    </row>
    <row r="38" ht="12.75">
      <c r="D38" s="13" t="s">
        <v>148</v>
      </c>
    </row>
    <row r="39" ht="12.75">
      <c r="D39" s="13" t="s">
        <v>149</v>
      </c>
    </row>
    <row r="40" ht="12.75">
      <c r="D40" s="13" t="s">
        <v>150</v>
      </c>
    </row>
    <row r="41" spans="3:5" ht="12.75">
      <c r="C41" s="34" t="s">
        <v>219</v>
      </c>
      <c r="D41" s="13" t="s">
        <v>321</v>
      </c>
      <c r="E41" s="82">
        <v>80000</v>
      </c>
    </row>
    <row r="42" ht="12.75">
      <c r="D42" s="13" t="s">
        <v>322</v>
      </c>
    </row>
    <row r="43" spans="1:5" ht="12.75">
      <c r="A43" s="3"/>
      <c r="B43" s="3"/>
      <c r="C43" s="33" t="s">
        <v>173</v>
      </c>
      <c r="D43" s="16" t="s">
        <v>315</v>
      </c>
      <c r="E43" s="83">
        <v>200000</v>
      </c>
    </row>
    <row r="44" spans="1:5" ht="12.75">
      <c r="A44" s="3"/>
      <c r="B44" s="3"/>
      <c r="C44" s="33"/>
      <c r="D44" s="16" t="s">
        <v>316</v>
      </c>
      <c r="E44" s="83"/>
    </row>
    <row r="45" spans="1:5" ht="12.75">
      <c r="A45" s="3"/>
      <c r="B45" s="3"/>
      <c r="C45" s="33" t="s">
        <v>170</v>
      </c>
      <c r="D45" s="16" t="s">
        <v>96</v>
      </c>
      <c r="E45" s="83">
        <v>15000</v>
      </c>
    </row>
    <row r="46" spans="1:5" ht="12.75">
      <c r="A46" s="3"/>
      <c r="B46" s="3"/>
      <c r="C46" s="33" t="s">
        <v>174</v>
      </c>
      <c r="D46" s="16" t="s">
        <v>339</v>
      </c>
      <c r="E46" s="83">
        <v>3000</v>
      </c>
    </row>
    <row r="47" spans="1:5" ht="12.75">
      <c r="A47" s="3"/>
      <c r="B47" s="3">
        <v>70007</v>
      </c>
      <c r="C47" s="33"/>
      <c r="D47" s="16" t="s">
        <v>468</v>
      </c>
      <c r="E47" s="83">
        <f>SUM(E48:E59)</f>
        <v>10190202</v>
      </c>
    </row>
    <row r="48" spans="1:5" ht="12.75">
      <c r="A48" s="3"/>
      <c r="B48" s="3"/>
      <c r="C48" s="34" t="s">
        <v>388</v>
      </c>
      <c r="D48" s="13" t="s">
        <v>502</v>
      </c>
      <c r="E48" s="83">
        <v>50000</v>
      </c>
    </row>
    <row r="49" spans="1:5" ht="12.75">
      <c r="A49" s="3"/>
      <c r="B49" s="3"/>
      <c r="D49" s="13" t="s">
        <v>389</v>
      </c>
      <c r="E49" s="83"/>
    </row>
    <row r="50" spans="1:5" ht="12.75">
      <c r="A50" s="3"/>
      <c r="B50" s="3"/>
      <c r="D50" s="13" t="s">
        <v>390</v>
      </c>
      <c r="E50" s="83"/>
    </row>
    <row r="51" spans="1:5" ht="12.75">
      <c r="A51" s="3"/>
      <c r="B51" s="3"/>
      <c r="C51" s="34" t="s">
        <v>172</v>
      </c>
      <c r="D51" s="13" t="s">
        <v>338</v>
      </c>
      <c r="E51" s="83">
        <v>2000000</v>
      </c>
    </row>
    <row r="52" spans="1:5" ht="12.75">
      <c r="A52" s="3"/>
      <c r="B52" s="3"/>
      <c r="D52" s="13" t="s">
        <v>148</v>
      </c>
      <c r="E52" s="83"/>
    </row>
    <row r="53" spans="1:5" ht="12.75">
      <c r="A53" s="3"/>
      <c r="B53" s="3"/>
      <c r="D53" s="13" t="s">
        <v>149</v>
      </c>
      <c r="E53" s="83"/>
    </row>
    <row r="54" spans="1:5" ht="12.75">
      <c r="A54" s="3"/>
      <c r="B54" s="3"/>
      <c r="D54" s="13" t="s">
        <v>150</v>
      </c>
      <c r="E54" s="83"/>
    </row>
    <row r="55" spans="1:5" ht="12.75">
      <c r="A55" s="3"/>
      <c r="B55" s="3"/>
      <c r="C55" s="33" t="s">
        <v>173</v>
      </c>
      <c r="D55" s="16" t="s">
        <v>315</v>
      </c>
      <c r="E55" s="83">
        <v>800000</v>
      </c>
    </row>
    <row r="56" spans="1:5" ht="12.75">
      <c r="A56" s="3"/>
      <c r="B56" s="3"/>
      <c r="C56" s="33"/>
      <c r="D56" s="16" t="s">
        <v>316</v>
      </c>
      <c r="E56" s="83"/>
    </row>
    <row r="57" spans="1:5" ht="13.5" customHeight="1">
      <c r="A57" s="3"/>
      <c r="B57" s="3"/>
      <c r="C57" s="33" t="s">
        <v>170</v>
      </c>
      <c r="D57" s="16" t="s">
        <v>96</v>
      </c>
      <c r="E57" s="83">
        <v>2480000</v>
      </c>
    </row>
    <row r="58" spans="1:5" ht="12.75">
      <c r="A58" s="3"/>
      <c r="B58" s="3"/>
      <c r="C58" s="33" t="s">
        <v>174</v>
      </c>
      <c r="D58" s="16" t="s">
        <v>339</v>
      </c>
      <c r="E58" s="83">
        <v>60000</v>
      </c>
    </row>
    <row r="59" spans="1:6" s="71" customFormat="1" ht="12.75">
      <c r="A59" s="111"/>
      <c r="B59" s="111"/>
      <c r="C59" s="140" t="s">
        <v>513</v>
      </c>
      <c r="D59" s="118" t="s">
        <v>515</v>
      </c>
      <c r="E59" s="81">
        <v>4800202</v>
      </c>
      <c r="F59" s="138"/>
    </row>
    <row r="60" spans="1:6" s="71" customFormat="1" ht="12.75">
      <c r="A60" s="143"/>
      <c r="B60" s="143"/>
      <c r="C60" s="141"/>
      <c r="D60" s="142" t="s">
        <v>514</v>
      </c>
      <c r="E60" s="109"/>
      <c r="F60" s="138"/>
    </row>
    <row r="61" spans="1:5" ht="12.75">
      <c r="A61" s="55">
        <v>710</v>
      </c>
      <c r="B61" s="55"/>
      <c r="C61" s="54"/>
      <c r="D61" s="65" t="s">
        <v>337</v>
      </c>
      <c r="E61" s="132">
        <f>E62</f>
        <v>308000</v>
      </c>
    </row>
    <row r="62" spans="1:5" s="71" customFormat="1" ht="12.75">
      <c r="A62" s="111"/>
      <c r="B62" s="111">
        <v>71035</v>
      </c>
      <c r="C62" s="110"/>
      <c r="D62" s="136" t="s">
        <v>359</v>
      </c>
      <c r="E62" s="81">
        <f>SUM(E63:E65)</f>
        <v>308000</v>
      </c>
    </row>
    <row r="63" spans="1:5" ht="12.75">
      <c r="A63" s="3"/>
      <c r="B63" s="3"/>
      <c r="C63" s="33" t="s">
        <v>170</v>
      </c>
      <c r="D63" s="16" t="s">
        <v>96</v>
      </c>
      <c r="E63" s="83">
        <v>300000</v>
      </c>
    </row>
    <row r="64" spans="1:5" s="71" customFormat="1" ht="12.75">
      <c r="A64" s="111"/>
      <c r="B64" s="111"/>
      <c r="C64" s="33" t="s">
        <v>593</v>
      </c>
      <c r="D64" s="118" t="s">
        <v>592</v>
      </c>
      <c r="E64" s="81">
        <v>8000</v>
      </c>
    </row>
    <row r="65" spans="1:5" s="71" customFormat="1" ht="12.75">
      <c r="A65" s="111"/>
      <c r="B65" s="111"/>
      <c r="C65" s="110"/>
      <c r="D65" s="118" t="s">
        <v>591</v>
      </c>
      <c r="E65" s="81"/>
    </row>
    <row r="66" spans="1:5" ht="12.75">
      <c r="A66" s="21"/>
      <c r="B66" s="21"/>
      <c r="C66" s="38"/>
      <c r="D66" s="45" t="s">
        <v>590</v>
      </c>
      <c r="E66" s="84"/>
    </row>
    <row r="67" spans="1:5" ht="12.75">
      <c r="A67" s="58">
        <v>750</v>
      </c>
      <c r="B67" s="58"/>
      <c r="C67" s="69"/>
      <c r="D67" s="133" t="s">
        <v>102</v>
      </c>
      <c r="E67" s="131">
        <f>E68+E77+E79</f>
        <v>1030398.74</v>
      </c>
    </row>
    <row r="68" spans="1:5" s="71" customFormat="1" ht="12.75">
      <c r="A68" s="72"/>
      <c r="B68" s="72">
        <v>75011</v>
      </c>
      <c r="C68" s="120"/>
      <c r="D68" s="135" t="s">
        <v>112</v>
      </c>
      <c r="E68" s="139">
        <f>SUM(E69:E75)</f>
        <v>464282.74</v>
      </c>
    </row>
    <row r="69" spans="1:5" ht="12.75">
      <c r="A69" s="3"/>
      <c r="B69" s="3"/>
      <c r="C69" s="33" t="s">
        <v>189</v>
      </c>
      <c r="D69" s="16" t="s">
        <v>113</v>
      </c>
      <c r="E69" s="83">
        <v>463982</v>
      </c>
    </row>
    <row r="70" spans="1:5" ht="12.75">
      <c r="A70" s="3"/>
      <c r="B70" s="3"/>
      <c r="C70" s="33"/>
      <c r="D70" s="15" t="s">
        <v>114</v>
      </c>
      <c r="E70" s="85"/>
    </row>
    <row r="71" spans="1:5" ht="12.75">
      <c r="A71" s="3"/>
      <c r="B71" s="3"/>
      <c r="C71" s="33"/>
      <c r="D71" s="15" t="s">
        <v>115</v>
      </c>
      <c r="E71" s="85"/>
    </row>
    <row r="72" spans="1:5" ht="12.75">
      <c r="A72" s="3"/>
      <c r="B72" s="3"/>
      <c r="C72" s="33" t="s">
        <v>487</v>
      </c>
      <c r="D72" s="15" t="s">
        <v>488</v>
      </c>
      <c r="E72" s="85">
        <v>250.74</v>
      </c>
    </row>
    <row r="73" spans="1:5" ht="12.75">
      <c r="A73" s="3"/>
      <c r="B73" s="3"/>
      <c r="C73" s="33"/>
      <c r="D73" s="48" t="s">
        <v>489</v>
      </c>
      <c r="E73" s="85"/>
    </row>
    <row r="74" spans="1:5" ht="12.75">
      <c r="A74" s="3"/>
      <c r="B74" s="3"/>
      <c r="C74" s="33" t="s">
        <v>201</v>
      </c>
      <c r="D74" s="16" t="s">
        <v>202</v>
      </c>
      <c r="E74" s="85">
        <v>50</v>
      </c>
    </row>
    <row r="75" spans="1:5" ht="12.75">
      <c r="A75" s="3"/>
      <c r="B75" s="3"/>
      <c r="C75" s="33"/>
      <c r="D75" s="16" t="s">
        <v>277</v>
      </c>
      <c r="E75" s="85"/>
    </row>
    <row r="76" spans="1:5" ht="12.75">
      <c r="A76" s="3"/>
      <c r="B76" s="3"/>
      <c r="C76" s="33"/>
      <c r="D76" s="16" t="s">
        <v>203</v>
      </c>
      <c r="E76" s="85"/>
    </row>
    <row r="77" spans="1:5" s="71" customFormat="1" ht="12.75">
      <c r="A77" s="111"/>
      <c r="B77" s="111">
        <v>75023</v>
      </c>
      <c r="C77" s="110"/>
      <c r="D77" s="136" t="s">
        <v>155</v>
      </c>
      <c r="E77" s="81">
        <f>SUM(E78:E78)</f>
        <v>150000</v>
      </c>
    </row>
    <row r="78" spans="1:5" ht="12.75">
      <c r="A78" s="3"/>
      <c r="B78" s="3"/>
      <c r="C78" s="33" t="s">
        <v>170</v>
      </c>
      <c r="D78" s="16" t="s">
        <v>96</v>
      </c>
      <c r="E78" s="83">
        <v>150000</v>
      </c>
    </row>
    <row r="79" spans="1:5" ht="12.75">
      <c r="A79" s="3"/>
      <c r="B79" s="3">
        <v>75095</v>
      </c>
      <c r="C79" s="33"/>
      <c r="D79" s="16" t="s">
        <v>480</v>
      </c>
      <c r="E79" s="83">
        <f>SUM(E80:E86)</f>
        <v>416116</v>
      </c>
    </row>
    <row r="80" spans="1:5" ht="12.75">
      <c r="A80" s="3"/>
      <c r="B80" s="3"/>
      <c r="C80" s="33" t="s">
        <v>583</v>
      </c>
      <c r="D80" s="16" t="s">
        <v>431</v>
      </c>
      <c r="E80" s="83">
        <v>166980</v>
      </c>
    </row>
    <row r="81" spans="1:5" ht="12.75">
      <c r="A81" s="3"/>
      <c r="B81" s="3"/>
      <c r="C81" s="33"/>
      <c r="D81" s="16" t="s">
        <v>432</v>
      </c>
      <c r="E81" s="83"/>
    </row>
    <row r="82" spans="1:5" ht="12.75">
      <c r="A82" s="3"/>
      <c r="B82" s="3"/>
      <c r="C82" s="33"/>
      <c r="D82" s="16" t="s">
        <v>433</v>
      </c>
      <c r="E82" s="83"/>
    </row>
    <row r="83" spans="1:5" ht="12.75">
      <c r="A83" s="3"/>
      <c r="B83" s="3"/>
      <c r="C83" s="33"/>
      <c r="D83" s="16" t="s">
        <v>434</v>
      </c>
      <c r="E83" s="83"/>
    </row>
    <row r="84" spans="1:5" ht="12.75">
      <c r="A84" s="3"/>
      <c r="B84" s="3"/>
      <c r="C84" s="33"/>
      <c r="D84" s="16" t="s">
        <v>228</v>
      </c>
      <c r="E84" s="83"/>
    </row>
    <row r="85" spans="1:5" ht="12.75">
      <c r="A85" s="3"/>
      <c r="B85" s="3"/>
      <c r="C85" s="33" t="s">
        <v>430</v>
      </c>
      <c r="D85" s="16" t="s">
        <v>431</v>
      </c>
      <c r="E85" s="83">
        <v>249136</v>
      </c>
    </row>
    <row r="86" spans="1:5" ht="12.75">
      <c r="A86" s="3"/>
      <c r="B86" s="3"/>
      <c r="C86" s="33"/>
      <c r="D86" s="16" t="s">
        <v>432</v>
      </c>
      <c r="E86" s="83"/>
    </row>
    <row r="87" spans="1:5" ht="12.75">
      <c r="A87" s="3"/>
      <c r="B87" s="3"/>
      <c r="C87" s="33"/>
      <c r="D87" s="16" t="s">
        <v>433</v>
      </c>
      <c r="E87" s="83"/>
    </row>
    <row r="88" spans="1:5" ht="12.75">
      <c r="A88" s="3"/>
      <c r="B88" s="3"/>
      <c r="C88" s="33"/>
      <c r="D88" s="16" t="s">
        <v>434</v>
      </c>
      <c r="E88" s="83"/>
    </row>
    <row r="89" spans="1:5" ht="12.75">
      <c r="A89" s="21"/>
      <c r="B89" s="21"/>
      <c r="C89" s="38"/>
      <c r="D89" s="45" t="s">
        <v>228</v>
      </c>
      <c r="E89" s="84"/>
    </row>
    <row r="90" spans="1:5" ht="12.75">
      <c r="A90" s="58">
        <v>751</v>
      </c>
      <c r="B90" s="58"/>
      <c r="C90" s="69"/>
      <c r="D90" s="133" t="s">
        <v>151</v>
      </c>
      <c r="E90" s="89">
        <f>E92+E101+E97+E107</f>
        <v>211004</v>
      </c>
    </row>
    <row r="91" spans="1:5" ht="12.75">
      <c r="A91" s="58"/>
      <c r="B91" s="58"/>
      <c r="C91" s="69"/>
      <c r="D91" s="57" t="s">
        <v>152</v>
      </c>
      <c r="E91" s="74"/>
    </row>
    <row r="92" spans="1:5" s="71" customFormat="1" ht="12.75">
      <c r="A92" s="111"/>
      <c r="B92" s="111">
        <v>75101</v>
      </c>
      <c r="C92" s="110"/>
      <c r="D92" s="138" t="s">
        <v>116</v>
      </c>
      <c r="E92" s="123">
        <f>E94</f>
        <v>5342</v>
      </c>
    </row>
    <row r="93" spans="1:5" ht="12.75">
      <c r="A93" s="3"/>
      <c r="B93" s="3"/>
      <c r="C93" s="33"/>
      <c r="D93" s="16" t="s">
        <v>117</v>
      </c>
      <c r="E93" s="76"/>
    </row>
    <row r="94" spans="1:5" ht="12.75">
      <c r="A94" s="3"/>
      <c r="B94" s="3"/>
      <c r="C94" s="33" t="s">
        <v>189</v>
      </c>
      <c r="D94" s="15" t="s">
        <v>113</v>
      </c>
      <c r="E94" s="85">
        <v>5342</v>
      </c>
    </row>
    <row r="95" spans="1:5" s="15" customFormat="1" ht="12.75">
      <c r="A95" s="3"/>
      <c r="B95" s="3"/>
      <c r="C95" s="33"/>
      <c r="D95" s="15" t="s">
        <v>114</v>
      </c>
      <c r="E95" s="85"/>
    </row>
    <row r="96" spans="1:5" s="15" customFormat="1" ht="12.75">
      <c r="A96" s="3"/>
      <c r="B96" s="3"/>
      <c r="C96" s="33"/>
      <c r="D96" s="16" t="s">
        <v>115</v>
      </c>
      <c r="E96" s="85"/>
    </row>
    <row r="97" spans="1:5" s="15" customFormat="1" ht="12.75">
      <c r="A97" s="3"/>
      <c r="B97" s="3">
        <v>75108</v>
      </c>
      <c r="C97" s="33"/>
      <c r="D97" s="16" t="s">
        <v>603</v>
      </c>
      <c r="E97" s="85">
        <f>E98</f>
        <v>820</v>
      </c>
    </row>
    <row r="98" spans="1:5" s="15" customFormat="1" ht="12.75">
      <c r="A98" s="3"/>
      <c r="B98" s="3"/>
      <c r="C98" s="33" t="s">
        <v>189</v>
      </c>
      <c r="D98" s="15" t="s">
        <v>113</v>
      </c>
      <c r="E98" s="85">
        <v>820</v>
      </c>
    </row>
    <row r="99" spans="1:5" s="15" customFormat="1" ht="12.75">
      <c r="A99" s="3"/>
      <c r="B99" s="3"/>
      <c r="C99" s="33"/>
      <c r="D99" s="15" t="s">
        <v>114</v>
      </c>
      <c r="E99" s="85"/>
    </row>
    <row r="100" spans="1:5" s="15" customFormat="1" ht="12.75">
      <c r="A100" s="3"/>
      <c r="B100" s="3"/>
      <c r="C100" s="33"/>
      <c r="D100" s="16" t="s">
        <v>115</v>
      </c>
      <c r="E100" s="85"/>
    </row>
    <row r="101" spans="1:5" s="15" customFormat="1" ht="12.75">
      <c r="A101" s="3"/>
      <c r="B101" s="3">
        <v>75109</v>
      </c>
      <c r="C101" s="33"/>
      <c r="D101" s="118" t="s">
        <v>569</v>
      </c>
      <c r="E101" s="123">
        <f>E104</f>
        <v>146169</v>
      </c>
    </row>
    <row r="102" spans="1:5" s="15" customFormat="1" ht="12.75">
      <c r="A102" s="3"/>
      <c r="B102" s="3"/>
      <c r="C102" s="33"/>
      <c r="D102" s="118" t="s">
        <v>570</v>
      </c>
      <c r="E102" s="123"/>
    </row>
    <row r="103" spans="1:5" s="15" customFormat="1" ht="12.75">
      <c r="A103" s="3"/>
      <c r="B103" s="3"/>
      <c r="C103" s="33"/>
      <c r="D103" s="118" t="s">
        <v>571</v>
      </c>
      <c r="E103" s="123"/>
    </row>
    <row r="104" spans="1:5" s="15" customFormat="1" ht="12.75">
      <c r="A104" s="3"/>
      <c r="B104" s="3"/>
      <c r="C104" s="33" t="s">
        <v>189</v>
      </c>
      <c r="D104" s="15" t="s">
        <v>113</v>
      </c>
      <c r="E104" s="85">
        <v>146169</v>
      </c>
    </row>
    <row r="105" spans="1:5" s="15" customFormat="1" ht="12.75">
      <c r="A105" s="3"/>
      <c r="B105" s="3"/>
      <c r="C105" s="33"/>
      <c r="D105" s="15" t="s">
        <v>114</v>
      </c>
      <c r="E105" s="85"/>
    </row>
    <row r="106" spans="1:5" s="15" customFormat="1" ht="12.75">
      <c r="A106" s="3"/>
      <c r="B106" s="3"/>
      <c r="C106" s="33"/>
      <c r="D106" s="16" t="s">
        <v>115</v>
      </c>
      <c r="E106" s="85"/>
    </row>
    <row r="107" spans="1:5" s="15" customFormat="1" ht="12.75">
      <c r="A107" s="3"/>
      <c r="B107" s="3">
        <v>75113</v>
      </c>
      <c r="C107" s="33"/>
      <c r="D107" s="16" t="s">
        <v>604</v>
      </c>
      <c r="E107" s="85">
        <f>E108</f>
        <v>58673</v>
      </c>
    </row>
    <row r="108" spans="1:5" s="15" customFormat="1" ht="12.75">
      <c r="A108" s="3"/>
      <c r="B108" s="3"/>
      <c r="C108" s="33" t="s">
        <v>189</v>
      </c>
      <c r="D108" s="15" t="s">
        <v>113</v>
      </c>
      <c r="E108" s="85">
        <v>58673</v>
      </c>
    </row>
    <row r="109" spans="1:5" s="15" customFormat="1" ht="12.75">
      <c r="A109" s="3"/>
      <c r="B109" s="3"/>
      <c r="C109" s="33"/>
      <c r="D109" s="15" t="s">
        <v>114</v>
      </c>
      <c r="E109" s="85"/>
    </row>
    <row r="110" spans="1:5" s="15" customFormat="1" ht="12.75">
      <c r="A110" s="21"/>
      <c r="B110" s="21"/>
      <c r="C110" s="38"/>
      <c r="D110" s="45" t="s">
        <v>115</v>
      </c>
      <c r="E110" s="75"/>
    </row>
    <row r="111" spans="1:5" ht="12.75">
      <c r="A111" s="58">
        <v>756</v>
      </c>
      <c r="B111" s="58"/>
      <c r="C111" s="69"/>
      <c r="D111" s="133" t="s">
        <v>166</v>
      </c>
      <c r="E111" s="131">
        <f>SUM(+E115+E118+E142+E150+E128)</f>
        <v>64440978</v>
      </c>
    </row>
    <row r="112" spans="1:4" ht="12.75">
      <c r="A112" s="58"/>
      <c r="B112" s="58"/>
      <c r="C112" s="69"/>
      <c r="D112" s="133" t="s">
        <v>167</v>
      </c>
    </row>
    <row r="113" spans="1:4" ht="12.75">
      <c r="A113" s="58"/>
      <c r="B113" s="58"/>
      <c r="C113" s="69"/>
      <c r="D113" s="133" t="s">
        <v>168</v>
      </c>
    </row>
    <row r="114" spans="1:4" ht="12.75">
      <c r="A114" s="58"/>
      <c r="B114" s="58"/>
      <c r="C114" s="69"/>
      <c r="D114" s="133" t="s">
        <v>169</v>
      </c>
    </row>
    <row r="115" spans="1:5" s="71" customFormat="1" ht="12.75">
      <c r="A115" s="72"/>
      <c r="B115" s="72">
        <v>75601</v>
      </c>
      <c r="C115" s="120"/>
      <c r="D115" s="135" t="s">
        <v>103</v>
      </c>
      <c r="E115" s="139">
        <f>E116</f>
        <v>150000</v>
      </c>
    </row>
    <row r="116" spans="3:5" ht="12.75">
      <c r="C116" s="34" t="s">
        <v>176</v>
      </c>
      <c r="D116" s="13" t="s">
        <v>340</v>
      </c>
      <c r="E116" s="82">
        <v>150000</v>
      </c>
    </row>
    <row r="117" ht="12.75">
      <c r="D117" s="13" t="s">
        <v>104</v>
      </c>
    </row>
    <row r="118" spans="1:5" s="71" customFormat="1" ht="12.75">
      <c r="A118" s="72"/>
      <c r="B118" s="72">
        <v>75615</v>
      </c>
      <c r="C118" s="120"/>
      <c r="D118" s="135" t="s">
        <v>105</v>
      </c>
      <c r="E118" s="139">
        <f>SUM(E121:E127)</f>
        <v>19351100</v>
      </c>
    </row>
    <row r="119" ht="12.75">
      <c r="D119" s="13" t="s">
        <v>205</v>
      </c>
    </row>
    <row r="120" spans="4:5" ht="12.75">
      <c r="D120" t="s">
        <v>206</v>
      </c>
      <c r="E120" s="74"/>
    </row>
    <row r="121" spans="3:5" ht="12.75">
      <c r="C121" s="34" t="s">
        <v>177</v>
      </c>
      <c r="D121" s="47" t="s">
        <v>341</v>
      </c>
      <c r="E121" s="74">
        <v>18800000</v>
      </c>
    </row>
    <row r="122" spans="3:5" ht="12.75">
      <c r="C122" s="34" t="s">
        <v>178</v>
      </c>
      <c r="D122" s="47" t="s">
        <v>342</v>
      </c>
      <c r="E122" s="74">
        <v>500</v>
      </c>
    </row>
    <row r="123" spans="3:5" ht="12.75">
      <c r="C123" s="34" t="s">
        <v>179</v>
      </c>
      <c r="D123" t="s">
        <v>343</v>
      </c>
      <c r="E123" s="74">
        <v>490000</v>
      </c>
    </row>
    <row r="124" spans="3:5" ht="12.75">
      <c r="C124" s="34" t="s">
        <v>180</v>
      </c>
      <c r="D124" t="s">
        <v>344</v>
      </c>
      <c r="E124" s="74">
        <v>30000</v>
      </c>
    </row>
    <row r="125" spans="3:5" ht="12.75">
      <c r="C125" s="34" t="s">
        <v>391</v>
      </c>
      <c r="D125" t="s">
        <v>392</v>
      </c>
      <c r="E125" s="74">
        <v>600</v>
      </c>
    </row>
    <row r="126" spans="4:5" ht="12.75">
      <c r="D126" t="s">
        <v>393</v>
      </c>
      <c r="E126" s="74"/>
    </row>
    <row r="127" spans="1:5" ht="12.75">
      <c r="A127" s="3"/>
      <c r="B127" s="3"/>
      <c r="C127" s="33" t="s">
        <v>181</v>
      </c>
      <c r="D127" s="15" t="s">
        <v>483</v>
      </c>
      <c r="E127" s="85">
        <v>30000</v>
      </c>
    </row>
    <row r="128" spans="1:5" s="71" customFormat="1" ht="12.75">
      <c r="A128" s="111"/>
      <c r="B128" s="111">
        <v>75616</v>
      </c>
      <c r="C128" s="110"/>
      <c r="D128" s="70" t="s">
        <v>207</v>
      </c>
      <c r="E128" s="123">
        <f>SUM(E131:E141)</f>
        <v>8783450</v>
      </c>
    </row>
    <row r="129" spans="1:5" ht="12.75">
      <c r="A129" s="3"/>
      <c r="B129" s="3"/>
      <c r="C129" s="33"/>
      <c r="D129" s="48" t="s">
        <v>208</v>
      </c>
      <c r="E129" s="85"/>
    </row>
    <row r="130" spans="1:5" ht="12.75">
      <c r="A130" s="3"/>
      <c r="B130" s="3"/>
      <c r="C130" s="33"/>
      <c r="D130" s="48" t="s">
        <v>209</v>
      </c>
      <c r="E130" s="85"/>
    </row>
    <row r="131" spans="1:5" ht="12.75">
      <c r="A131" s="3"/>
      <c r="B131" s="3"/>
      <c r="C131" s="34" t="s">
        <v>177</v>
      </c>
      <c r="D131" s="47" t="s">
        <v>341</v>
      </c>
      <c r="E131" s="85">
        <v>6700000</v>
      </c>
    </row>
    <row r="132" spans="1:5" ht="12.75">
      <c r="A132" s="3"/>
      <c r="B132" s="3"/>
      <c r="C132" s="34" t="s">
        <v>178</v>
      </c>
      <c r="D132" s="47" t="s">
        <v>342</v>
      </c>
      <c r="E132" s="85">
        <v>56000</v>
      </c>
    </row>
    <row r="133" spans="1:5" ht="12.75">
      <c r="A133" s="3"/>
      <c r="B133" s="3"/>
      <c r="C133" s="33" t="s">
        <v>182</v>
      </c>
      <c r="D133" s="48" t="s">
        <v>347</v>
      </c>
      <c r="E133" s="85">
        <v>450</v>
      </c>
    </row>
    <row r="134" spans="1:5" ht="12.75">
      <c r="A134" s="3"/>
      <c r="B134" s="3"/>
      <c r="C134" s="34" t="s">
        <v>179</v>
      </c>
      <c r="D134" t="s">
        <v>343</v>
      </c>
      <c r="E134" s="85">
        <v>410000</v>
      </c>
    </row>
    <row r="135" spans="1:5" ht="12.75">
      <c r="A135" s="3"/>
      <c r="B135" s="3"/>
      <c r="C135" s="33" t="s">
        <v>183</v>
      </c>
      <c r="D135" s="15" t="s">
        <v>348</v>
      </c>
      <c r="E135" s="85">
        <v>150000</v>
      </c>
    </row>
    <row r="136" spans="1:5" ht="12.75">
      <c r="A136" s="3"/>
      <c r="B136" s="3"/>
      <c r="C136" s="33" t="s">
        <v>469</v>
      </c>
      <c r="D136" s="48" t="s">
        <v>470</v>
      </c>
      <c r="E136" s="85">
        <v>25000</v>
      </c>
    </row>
    <row r="137" spans="1:5" ht="12.75">
      <c r="A137" s="3"/>
      <c r="B137" s="3"/>
      <c r="C137" s="34" t="s">
        <v>180</v>
      </c>
      <c r="D137" t="s">
        <v>344</v>
      </c>
      <c r="E137" s="85">
        <v>1400000</v>
      </c>
    </row>
    <row r="138" spans="1:5" ht="12.75">
      <c r="A138" s="3"/>
      <c r="B138" s="3"/>
      <c r="C138" s="34" t="s">
        <v>391</v>
      </c>
      <c r="D138" t="s">
        <v>392</v>
      </c>
      <c r="E138" s="85">
        <v>12000</v>
      </c>
    </row>
    <row r="139" spans="1:5" ht="12.75">
      <c r="A139" s="3"/>
      <c r="B139" s="3"/>
      <c r="D139" t="s">
        <v>393</v>
      </c>
      <c r="E139" s="85"/>
    </row>
    <row r="140" spans="1:5" ht="12.75">
      <c r="A140" s="3"/>
      <c r="B140" s="3"/>
      <c r="C140" s="33" t="s">
        <v>181</v>
      </c>
      <c r="D140" s="15" t="s">
        <v>346</v>
      </c>
      <c r="E140" s="85">
        <v>30000</v>
      </c>
    </row>
    <row r="141" spans="1:5" ht="12.75">
      <c r="A141" s="3"/>
      <c r="B141" s="3"/>
      <c r="C141" s="33"/>
      <c r="D141" s="48" t="s">
        <v>345</v>
      </c>
      <c r="E141" s="85"/>
    </row>
    <row r="142" spans="1:5" s="71" customFormat="1" ht="12.75">
      <c r="A142" s="72"/>
      <c r="B142" s="72">
        <v>75618</v>
      </c>
      <c r="C142" s="120"/>
      <c r="D142" s="135" t="s">
        <v>156</v>
      </c>
      <c r="E142" s="139">
        <f>SUM(E144:E149)</f>
        <v>1450000</v>
      </c>
    </row>
    <row r="143" ht="12.75">
      <c r="D143" s="13" t="s">
        <v>157</v>
      </c>
    </row>
    <row r="144" spans="3:5" ht="12.75">
      <c r="C144" s="34" t="s">
        <v>471</v>
      </c>
      <c r="D144" s="13" t="s">
        <v>472</v>
      </c>
      <c r="E144" s="82">
        <v>200000</v>
      </c>
    </row>
    <row r="145" ht="12.75">
      <c r="D145" s="13" t="s">
        <v>473</v>
      </c>
    </row>
    <row r="146" spans="3:5" ht="12.75">
      <c r="C146" s="34" t="s">
        <v>184</v>
      </c>
      <c r="D146" s="13" t="s">
        <v>106</v>
      </c>
      <c r="E146" s="82">
        <v>480000</v>
      </c>
    </row>
    <row r="147" spans="3:5" ht="12.75">
      <c r="C147" s="34" t="s">
        <v>185</v>
      </c>
      <c r="D147" s="13" t="s">
        <v>159</v>
      </c>
      <c r="E147" s="82">
        <v>700000</v>
      </c>
    </row>
    <row r="148" spans="1:5" ht="12.75">
      <c r="A148" s="51"/>
      <c r="B148" s="51"/>
      <c r="C148" s="43" t="s">
        <v>210</v>
      </c>
      <c r="D148" s="52" t="s">
        <v>249</v>
      </c>
      <c r="E148" s="86">
        <v>70000</v>
      </c>
    </row>
    <row r="149" ht="12.75">
      <c r="D149" s="13" t="s">
        <v>250</v>
      </c>
    </row>
    <row r="150" spans="1:5" s="71" customFormat="1" ht="12.75">
      <c r="A150" s="111"/>
      <c r="B150" s="111">
        <v>75621</v>
      </c>
      <c r="C150" s="110"/>
      <c r="D150" s="136" t="s">
        <v>448</v>
      </c>
      <c r="E150" s="81">
        <f>SUM(E151:E152)</f>
        <v>34706428</v>
      </c>
    </row>
    <row r="151" spans="1:5" ht="12.75">
      <c r="A151" s="3"/>
      <c r="B151" s="3"/>
      <c r="C151" s="33" t="s">
        <v>186</v>
      </c>
      <c r="D151" s="16" t="s">
        <v>103</v>
      </c>
      <c r="E151" s="83">
        <v>31188314</v>
      </c>
    </row>
    <row r="152" spans="1:5" ht="12.75">
      <c r="A152" s="21"/>
      <c r="B152" s="21"/>
      <c r="C152" s="38" t="s">
        <v>187</v>
      </c>
      <c r="D152" s="45" t="s">
        <v>349</v>
      </c>
      <c r="E152" s="84">
        <v>3518114</v>
      </c>
    </row>
    <row r="153" spans="1:5" ht="12.75">
      <c r="A153" s="58">
        <v>758</v>
      </c>
      <c r="B153" s="58"/>
      <c r="C153" s="69"/>
      <c r="D153" s="133" t="s">
        <v>107</v>
      </c>
      <c r="E153" s="131">
        <f>E154+E162+E167+E160+E157</f>
        <v>34003035</v>
      </c>
    </row>
    <row r="154" spans="1:5" s="71" customFormat="1" ht="12.75">
      <c r="A154" s="72"/>
      <c r="B154" s="72">
        <v>75801</v>
      </c>
      <c r="C154" s="120"/>
      <c r="D154" s="135" t="s">
        <v>108</v>
      </c>
      <c r="E154" s="139">
        <f>E156</f>
        <v>29562583</v>
      </c>
    </row>
    <row r="155" ht="12.75">
      <c r="D155" s="13" t="s">
        <v>109</v>
      </c>
    </row>
    <row r="156" spans="3:5" ht="12.75">
      <c r="C156" s="34" t="s">
        <v>188</v>
      </c>
      <c r="D156" s="13" t="s">
        <v>110</v>
      </c>
      <c r="E156" s="82">
        <v>29562583</v>
      </c>
    </row>
    <row r="157" spans="2:5" ht="12.75">
      <c r="B157" s="6">
        <v>75806</v>
      </c>
      <c r="D157" s="13" t="s">
        <v>584</v>
      </c>
      <c r="E157" s="82">
        <f>E159</f>
        <v>1579847</v>
      </c>
    </row>
    <row r="158" ht="12.75">
      <c r="D158" s="13" t="s">
        <v>109</v>
      </c>
    </row>
    <row r="159" spans="3:5" ht="12.75">
      <c r="C159" s="34" t="s">
        <v>188</v>
      </c>
      <c r="D159" s="13" t="s">
        <v>110</v>
      </c>
      <c r="E159" s="82">
        <v>1579847</v>
      </c>
    </row>
    <row r="160" spans="2:5" ht="12.75">
      <c r="B160" s="6">
        <v>75807</v>
      </c>
      <c r="D160" s="13" t="s">
        <v>516</v>
      </c>
      <c r="E160" s="82">
        <f>E161</f>
        <v>874312</v>
      </c>
    </row>
    <row r="161" spans="3:5" ht="12.75">
      <c r="C161" s="34" t="s">
        <v>188</v>
      </c>
      <c r="D161" s="13" t="s">
        <v>110</v>
      </c>
      <c r="E161" s="82">
        <v>874312</v>
      </c>
    </row>
    <row r="162" spans="1:5" s="71" customFormat="1" ht="12.75">
      <c r="A162" s="111"/>
      <c r="B162" s="111">
        <v>75814</v>
      </c>
      <c r="C162" s="110"/>
      <c r="D162" s="136" t="s">
        <v>111</v>
      </c>
      <c r="E162" s="81">
        <f>SUM(E163:E165)</f>
        <v>1678922</v>
      </c>
    </row>
    <row r="163" spans="1:5" ht="12.75">
      <c r="A163" s="3"/>
      <c r="B163" s="3"/>
      <c r="C163" s="33" t="s">
        <v>174</v>
      </c>
      <c r="D163" s="16" t="s">
        <v>350</v>
      </c>
      <c r="E163" s="83">
        <v>250000</v>
      </c>
    </row>
    <row r="164" spans="1:5" ht="12.75">
      <c r="A164" s="3"/>
      <c r="B164" s="3"/>
      <c r="C164" s="33" t="s">
        <v>485</v>
      </c>
      <c r="D164" s="16" t="s">
        <v>595</v>
      </c>
      <c r="E164" s="83">
        <v>108922</v>
      </c>
    </row>
    <row r="165" spans="1:5" ht="12.75">
      <c r="A165" s="3"/>
      <c r="B165" s="3"/>
      <c r="C165" s="33" t="s">
        <v>487</v>
      </c>
      <c r="D165" s="15" t="s">
        <v>488</v>
      </c>
      <c r="E165" s="83">
        <v>1320000</v>
      </c>
    </row>
    <row r="166" spans="1:5" ht="12.75">
      <c r="A166" s="3"/>
      <c r="B166" s="3"/>
      <c r="C166" s="33"/>
      <c r="D166" s="48" t="s">
        <v>489</v>
      </c>
      <c r="E166" s="83"/>
    </row>
    <row r="167" spans="1:5" s="71" customFormat="1" ht="12.75">
      <c r="A167" s="111"/>
      <c r="B167" s="111">
        <v>75831</v>
      </c>
      <c r="C167" s="110"/>
      <c r="D167" s="136" t="s">
        <v>271</v>
      </c>
      <c r="E167" s="81">
        <f>E168</f>
        <v>307371</v>
      </c>
    </row>
    <row r="168" spans="1:5" ht="12.75">
      <c r="A168" s="21"/>
      <c r="B168" s="21"/>
      <c r="C168" s="38" t="s">
        <v>188</v>
      </c>
      <c r="D168" s="45" t="s">
        <v>110</v>
      </c>
      <c r="E168" s="84">
        <v>307371</v>
      </c>
    </row>
    <row r="169" spans="1:5" ht="12.75">
      <c r="A169" s="55">
        <v>801</v>
      </c>
      <c r="B169" s="55"/>
      <c r="C169" s="54"/>
      <c r="D169" s="65" t="s">
        <v>305</v>
      </c>
      <c r="E169" s="132">
        <f>E170</f>
        <v>5396487</v>
      </c>
    </row>
    <row r="170" spans="1:5" s="71" customFormat="1" ht="12.75">
      <c r="A170" s="111"/>
      <c r="B170" s="111">
        <v>80104</v>
      </c>
      <c r="C170" s="110"/>
      <c r="D170" s="136" t="s">
        <v>309</v>
      </c>
      <c r="E170" s="81">
        <f>SUM(E171:E176)</f>
        <v>5396487</v>
      </c>
    </row>
    <row r="171" spans="1:5" ht="12.75">
      <c r="A171" s="3"/>
      <c r="B171" s="3"/>
      <c r="C171" s="34" t="s">
        <v>170</v>
      </c>
      <c r="D171" s="13" t="s">
        <v>96</v>
      </c>
      <c r="E171" s="83">
        <v>650000</v>
      </c>
    </row>
    <row r="172" spans="1:5" ht="12.75">
      <c r="A172" s="3"/>
      <c r="B172" s="3"/>
      <c r="C172" s="33" t="s">
        <v>197</v>
      </c>
      <c r="D172" s="16" t="s">
        <v>394</v>
      </c>
      <c r="E172" s="83">
        <v>3246487</v>
      </c>
    </row>
    <row r="173" spans="1:5" ht="12.75">
      <c r="A173" s="3"/>
      <c r="B173" s="3"/>
      <c r="C173" s="33"/>
      <c r="D173" s="16" t="s">
        <v>198</v>
      </c>
      <c r="E173" s="83"/>
    </row>
    <row r="174" spans="1:5" ht="12.75">
      <c r="A174" s="3"/>
      <c r="B174" s="3"/>
      <c r="C174" s="33" t="s">
        <v>317</v>
      </c>
      <c r="D174" s="16" t="s">
        <v>318</v>
      </c>
      <c r="E174" s="83">
        <v>1500000</v>
      </c>
    </row>
    <row r="175" spans="1:5" ht="12.75">
      <c r="A175" s="3"/>
      <c r="B175" s="3"/>
      <c r="C175" s="33"/>
      <c r="D175" s="16" t="s">
        <v>319</v>
      </c>
      <c r="E175" s="83"/>
    </row>
    <row r="176" spans="1:5" ht="12.75">
      <c r="A176" s="21"/>
      <c r="B176" s="21"/>
      <c r="C176" s="38"/>
      <c r="D176" s="45" t="s">
        <v>320</v>
      </c>
      <c r="E176" s="84"/>
    </row>
    <row r="177" spans="1:5" s="57" customFormat="1" ht="12.75">
      <c r="A177" s="55">
        <v>851</v>
      </c>
      <c r="B177" s="55"/>
      <c r="C177" s="54"/>
      <c r="D177" s="65" t="s">
        <v>605</v>
      </c>
      <c r="E177" s="132">
        <f>E178</f>
        <v>1500</v>
      </c>
    </row>
    <row r="178" spans="1:5" ht="12.75">
      <c r="A178" s="3"/>
      <c r="B178" s="3">
        <v>85195</v>
      </c>
      <c r="C178" s="33"/>
      <c r="D178" s="16" t="s">
        <v>480</v>
      </c>
      <c r="E178" s="83">
        <f>E179</f>
        <v>1500</v>
      </c>
    </row>
    <row r="179" spans="1:5" ht="12.75">
      <c r="A179" s="3"/>
      <c r="B179" s="3"/>
      <c r="C179" s="33" t="s">
        <v>189</v>
      </c>
      <c r="D179" s="16" t="s">
        <v>113</v>
      </c>
      <c r="E179" s="83">
        <v>1500</v>
      </c>
    </row>
    <row r="180" spans="1:5" ht="12.75">
      <c r="A180" s="3"/>
      <c r="B180" s="3"/>
      <c r="C180" s="33"/>
      <c r="D180" s="16" t="s">
        <v>114</v>
      </c>
      <c r="E180" s="83"/>
    </row>
    <row r="181" spans="1:5" ht="12.75">
      <c r="A181" s="21"/>
      <c r="B181" s="21"/>
      <c r="C181" s="38"/>
      <c r="D181" s="45" t="s">
        <v>115</v>
      </c>
      <c r="E181" s="84"/>
    </row>
    <row r="182" spans="1:5" ht="12.75">
      <c r="A182" s="58">
        <v>852</v>
      </c>
      <c r="B182" s="58"/>
      <c r="C182" s="69"/>
      <c r="D182" s="133" t="s">
        <v>191</v>
      </c>
      <c r="E182" s="132">
        <f>E192+E183+E187+E198+E209+E219+E203+E216</f>
        <v>2786050.9899999998</v>
      </c>
    </row>
    <row r="183" spans="1:5" s="71" customFormat="1" ht="12.75">
      <c r="A183" s="72"/>
      <c r="B183" s="72">
        <v>85203</v>
      </c>
      <c r="C183" s="120"/>
      <c r="D183" s="135" t="s">
        <v>160</v>
      </c>
      <c r="E183" s="81">
        <f>SUM(E184:E186)</f>
        <v>675120</v>
      </c>
    </row>
    <row r="184" spans="3:5" ht="12.75">
      <c r="C184" s="34" t="s">
        <v>189</v>
      </c>
      <c r="D184" s="13" t="s">
        <v>113</v>
      </c>
      <c r="E184" s="83">
        <v>675120</v>
      </c>
    </row>
    <row r="185" spans="4:5" ht="12.75">
      <c r="D185" s="13" t="s">
        <v>114</v>
      </c>
      <c r="E185" s="83"/>
    </row>
    <row r="186" spans="4:5" ht="12.75">
      <c r="D186" s="13" t="s">
        <v>115</v>
      </c>
      <c r="E186" s="83"/>
    </row>
    <row r="187" spans="2:5" s="71" customFormat="1" ht="12" customHeight="1">
      <c r="B187" s="72">
        <v>85213</v>
      </c>
      <c r="C187" s="120"/>
      <c r="D187" s="135" t="s">
        <v>136</v>
      </c>
      <c r="E187" s="81">
        <f>SUM(E190:E191)</f>
        <v>60000</v>
      </c>
    </row>
    <row r="188" spans="1:5" ht="12.75">
      <c r="A188"/>
      <c r="D188" s="13" t="s">
        <v>424</v>
      </c>
      <c r="E188" s="83"/>
    </row>
    <row r="189" spans="1:5" ht="12.75">
      <c r="A189"/>
      <c r="D189" s="13" t="s">
        <v>425</v>
      </c>
      <c r="E189" s="83"/>
    </row>
    <row r="190" spans="3:5" ht="12.75">
      <c r="C190" s="33" t="s">
        <v>197</v>
      </c>
      <c r="D190" s="16" t="s">
        <v>394</v>
      </c>
      <c r="E190" s="83">
        <v>60000</v>
      </c>
    </row>
    <row r="191" spans="3:5" ht="12.75">
      <c r="C191" s="33"/>
      <c r="D191" s="16" t="s">
        <v>198</v>
      </c>
      <c r="E191" s="83"/>
    </row>
    <row r="192" spans="1:5" s="71" customFormat="1" ht="12.75">
      <c r="A192" s="111"/>
      <c r="B192" s="72">
        <v>85214</v>
      </c>
      <c r="C192" s="120"/>
      <c r="D192" s="135" t="s">
        <v>426</v>
      </c>
      <c r="E192" s="81">
        <f>SUM(E194:E196)</f>
        <v>375779.19</v>
      </c>
    </row>
    <row r="193" spans="1:5" ht="12.75">
      <c r="A193" s="3"/>
      <c r="D193" s="13" t="s">
        <v>225</v>
      </c>
      <c r="E193" s="83"/>
    </row>
    <row r="194" spans="1:5" ht="12.75">
      <c r="A194" s="3"/>
      <c r="B194" s="3"/>
      <c r="C194" s="33" t="s">
        <v>197</v>
      </c>
      <c r="D194" s="16" t="s">
        <v>394</v>
      </c>
      <c r="E194" s="83">
        <v>375000</v>
      </c>
    </row>
    <row r="195" spans="1:5" ht="12" customHeight="1">
      <c r="A195" s="3"/>
      <c r="B195" s="3"/>
      <c r="C195" s="33"/>
      <c r="D195" s="16" t="s">
        <v>198</v>
      </c>
      <c r="E195" s="83"/>
    </row>
    <row r="196" spans="1:5" ht="12" customHeight="1">
      <c r="A196" s="3"/>
      <c r="B196" s="3"/>
      <c r="C196" s="33" t="s">
        <v>487</v>
      </c>
      <c r="D196" s="15" t="s">
        <v>488</v>
      </c>
      <c r="E196" s="83">
        <v>779.19</v>
      </c>
    </row>
    <row r="197" spans="1:5" ht="12" customHeight="1">
      <c r="A197" s="3"/>
      <c r="B197" s="3"/>
      <c r="C197" s="33"/>
      <c r="D197" s="48" t="s">
        <v>489</v>
      </c>
      <c r="E197" s="83"/>
    </row>
    <row r="198" spans="1:5" s="71" customFormat="1" ht="12.75">
      <c r="A198" s="111"/>
      <c r="B198" s="111">
        <v>85216</v>
      </c>
      <c r="C198" s="110"/>
      <c r="D198" s="136" t="s">
        <v>270</v>
      </c>
      <c r="E198" s="81">
        <f>SUM(E199:E201)</f>
        <v>633009.19</v>
      </c>
    </row>
    <row r="199" spans="1:5" ht="12.75">
      <c r="A199" s="3"/>
      <c r="B199" s="3"/>
      <c r="C199" s="33" t="s">
        <v>197</v>
      </c>
      <c r="D199" s="16" t="s">
        <v>394</v>
      </c>
      <c r="E199" s="83">
        <v>632500</v>
      </c>
    </row>
    <row r="200" spans="1:5" ht="12.75">
      <c r="A200" s="3"/>
      <c r="B200" s="3"/>
      <c r="C200" s="33"/>
      <c r="D200" s="16" t="s">
        <v>198</v>
      </c>
      <c r="E200" s="83"/>
    </row>
    <row r="201" spans="1:5" ht="12.75">
      <c r="A201" s="3"/>
      <c r="B201" s="3"/>
      <c r="C201" s="33" t="s">
        <v>487</v>
      </c>
      <c r="D201" s="15" t="s">
        <v>488</v>
      </c>
      <c r="E201" s="83">
        <v>509.19</v>
      </c>
    </row>
    <row r="202" spans="1:5" ht="12.75">
      <c r="A202" s="3"/>
      <c r="B202" s="3"/>
      <c r="C202" s="33"/>
      <c r="D202" s="48" t="s">
        <v>489</v>
      </c>
      <c r="E202" s="83"/>
    </row>
    <row r="203" spans="1:5" ht="12.75">
      <c r="A203" s="3"/>
      <c r="B203" s="3">
        <v>85219</v>
      </c>
      <c r="C203" s="33"/>
      <c r="D203" s="16" t="s">
        <v>58</v>
      </c>
      <c r="E203" s="83">
        <f>SUM(E204:E207)</f>
        <v>193783</v>
      </c>
    </row>
    <row r="204" spans="1:5" ht="12.75">
      <c r="A204" s="3"/>
      <c r="B204" s="3"/>
      <c r="C204" s="34" t="s">
        <v>189</v>
      </c>
      <c r="D204" s="13" t="s">
        <v>113</v>
      </c>
      <c r="E204" s="83">
        <v>12000</v>
      </c>
    </row>
    <row r="205" spans="1:5" ht="12.75">
      <c r="A205" s="3"/>
      <c r="B205" s="3"/>
      <c r="C205" s="33"/>
      <c r="D205" s="16" t="s">
        <v>114</v>
      </c>
      <c r="E205" s="83"/>
    </row>
    <row r="206" spans="1:5" ht="12.75">
      <c r="A206" s="3"/>
      <c r="B206" s="3"/>
      <c r="C206" s="33"/>
      <c r="D206" s="16" t="s">
        <v>115</v>
      </c>
      <c r="E206" s="83"/>
    </row>
    <row r="207" spans="1:5" ht="12.75">
      <c r="A207" s="3"/>
      <c r="B207" s="3"/>
      <c r="C207" s="33" t="s">
        <v>197</v>
      </c>
      <c r="D207" s="16" t="s">
        <v>394</v>
      </c>
      <c r="E207" s="83">
        <v>181783</v>
      </c>
    </row>
    <row r="208" spans="1:5" ht="12.75">
      <c r="A208" s="3"/>
      <c r="B208" s="3"/>
      <c r="C208" s="33"/>
      <c r="D208" s="16" t="s">
        <v>198</v>
      </c>
      <c r="E208" s="83"/>
    </row>
    <row r="209" spans="1:5" s="71" customFormat="1" ht="12.75">
      <c r="A209" s="111"/>
      <c r="B209" s="111">
        <v>85228</v>
      </c>
      <c r="C209" s="110"/>
      <c r="D209" s="136" t="s">
        <v>308</v>
      </c>
      <c r="E209" s="81">
        <f>SUM(E210:E214)</f>
        <v>389067</v>
      </c>
    </row>
    <row r="210" spans="1:5" ht="12.75">
      <c r="A210" s="3"/>
      <c r="B210" s="3"/>
      <c r="C210" s="34" t="s">
        <v>189</v>
      </c>
      <c r="D210" s="13" t="s">
        <v>113</v>
      </c>
      <c r="E210" s="83">
        <v>388467</v>
      </c>
    </row>
    <row r="211" spans="1:5" ht="12.75">
      <c r="A211" s="3"/>
      <c r="B211" s="3"/>
      <c r="C211" s="33"/>
      <c r="D211" s="16" t="s">
        <v>114</v>
      </c>
      <c r="E211" s="83"/>
    </row>
    <row r="212" spans="1:5" ht="12.75">
      <c r="A212" s="3"/>
      <c r="B212" s="3"/>
      <c r="C212" s="33"/>
      <c r="D212" s="16" t="s">
        <v>115</v>
      </c>
      <c r="E212" s="83"/>
    </row>
    <row r="213" spans="1:5" ht="12.75">
      <c r="A213" s="3"/>
      <c r="B213" s="3"/>
      <c r="C213" s="33" t="s">
        <v>201</v>
      </c>
      <c r="D213" s="16" t="s">
        <v>202</v>
      </c>
      <c r="E213" s="83">
        <v>600</v>
      </c>
    </row>
    <row r="214" spans="1:5" ht="12.75">
      <c r="A214" s="3"/>
      <c r="B214" s="3"/>
      <c r="C214" s="33"/>
      <c r="D214" s="16" t="s">
        <v>277</v>
      </c>
      <c r="E214" s="83"/>
    </row>
    <row r="215" spans="1:5" ht="12.75">
      <c r="A215" s="3"/>
      <c r="B215" s="3"/>
      <c r="C215" s="33"/>
      <c r="D215" s="16" t="s">
        <v>203</v>
      </c>
      <c r="E215" s="83"/>
    </row>
    <row r="216" spans="1:5" ht="12.75">
      <c r="A216" s="3"/>
      <c r="B216" s="3">
        <v>85230</v>
      </c>
      <c r="C216" s="33"/>
      <c r="D216" s="16" t="s">
        <v>386</v>
      </c>
      <c r="E216" s="83">
        <f>E217</f>
        <v>83468.61</v>
      </c>
    </row>
    <row r="217" spans="1:5" ht="12.75">
      <c r="A217" s="3"/>
      <c r="B217" s="3"/>
      <c r="C217" s="33" t="s">
        <v>197</v>
      </c>
      <c r="D217" s="16" t="s">
        <v>394</v>
      </c>
      <c r="E217" s="83">
        <v>83468.61</v>
      </c>
    </row>
    <row r="218" spans="1:5" ht="12.75">
      <c r="A218" s="3"/>
      <c r="B218" s="3"/>
      <c r="C218" s="33"/>
      <c r="D218" s="16" t="s">
        <v>198</v>
      </c>
      <c r="E218" s="83"/>
    </row>
    <row r="219" spans="1:5" ht="12.75">
      <c r="A219" s="3"/>
      <c r="B219" s="3">
        <v>85295</v>
      </c>
      <c r="C219" s="33"/>
      <c r="D219" s="16" t="s">
        <v>480</v>
      </c>
      <c r="E219" s="83">
        <f>SUM(E220:E224)</f>
        <v>375824</v>
      </c>
    </row>
    <row r="220" spans="1:5" ht="12.75">
      <c r="A220" s="3"/>
      <c r="B220" s="3"/>
      <c r="C220" s="33" t="s">
        <v>189</v>
      </c>
      <c r="D220" s="16" t="s">
        <v>113</v>
      </c>
      <c r="E220" s="83">
        <v>335024</v>
      </c>
    </row>
    <row r="221" spans="1:5" ht="12.75">
      <c r="A221" s="3"/>
      <c r="B221" s="3"/>
      <c r="C221" s="33"/>
      <c r="D221" s="16" t="s">
        <v>114</v>
      </c>
      <c r="E221" s="83"/>
    </row>
    <row r="222" spans="1:5" ht="12.75">
      <c r="A222" s="3"/>
      <c r="B222" s="3"/>
      <c r="C222" s="33"/>
      <c r="D222" s="16" t="s">
        <v>115</v>
      </c>
      <c r="E222" s="83"/>
    </row>
    <row r="223" spans="1:5" ht="12.75">
      <c r="A223" s="3"/>
      <c r="B223" s="3"/>
      <c r="C223" s="140" t="s">
        <v>554</v>
      </c>
      <c r="D223" s="118" t="s">
        <v>555</v>
      </c>
      <c r="E223" s="83">
        <v>40800</v>
      </c>
    </row>
    <row r="224" spans="1:5" ht="12.75">
      <c r="A224" s="21"/>
      <c r="B224" s="21"/>
      <c r="C224" s="141"/>
      <c r="D224" s="142" t="s">
        <v>556</v>
      </c>
      <c r="E224" s="84"/>
    </row>
    <row r="225" spans="1:5" s="57" customFormat="1" ht="12.75">
      <c r="A225" s="55">
        <v>853</v>
      </c>
      <c r="B225" s="55"/>
      <c r="C225" s="54"/>
      <c r="D225" s="65" t="s">
        <v>484</v>
      </c>
      <c r="E225" s="132">
        <f>E226</f>
        <v>212530</v>
      </c>
    </row>
    <row r="226" spans="1:5" ht="12.75">
      <c r="A226" s="3"/>
      <c r="B226" s="3">
        <v>85395</v>
      </c>
      <c r="C226" s="33"/>
      <c r="D226" s="16" t="s">
        <v>480</v>
      </c>
      <c r="E226" s="83">
        <f>SUM(E227:E237)</f>
        <v>212530</v>
      </c>
    </row>
    <row r="227" spans="1:5" ht="12.75">
      <c r="A227" s="3"/>
      <c r="B227" s="3"/>
      <c r="C227" s="33" t="s">
        <v>583</v>
      </c>
      <c r="D227" s="16" t="s">
        <v>431</v>
      </c>
      <c r="E227" s="83">
        <v>77940</v>
      </c>
    </row>
    <row r="228" spans="1:5" ht="12.75">
      <c r="A228" s="3"/>
      <c r="B228" s="3"/>
      <c r="C228" s="33"/>
      <c r="D228" s="16" t="s">
        <v>432</v>
      </c>
      <c r="E228" s="83"/>
    </row>
    <row r="229" spans="1:5" ht="12.75">
      <c r="A229" s="3"/>
      <c r="B229" s="3"/>
      <c r="C229" s="33"/>
      <c r="D229" s="16" t="s">
        <v>433</v>
      </c>
      <c r="E229" s="83"/>
    </row>
    <row r="230" spans="1:5" ht="12.75">
      <c r="A230" s="3"/>
      <c r="B230" s="3"/>
      <c r="C230" s="33"/>
      <c r="D230" s="16" t="s">
        <v>434</v>
      </c>
      <c r="E230" s="83"/>
    </row>
    <row r="231" spans="1:5" ht="12.75">
      <c r="A231" s="3"/>
      <c r="B231" s="3"/>
      <c r="C231" s="33"/>
      <c r="D231" s="16" t="s">
        <v>228</v>
      </c>
      <c r="E231" s="83"/>
    </row>
    <row r="232" spans="1:5" ht="12.75">
      <c r="A232" s="3"/>
      <c r="B232" s="3"/>
      <c r="C232" s="33" t="s">
        <v>598</v>
      </c>
      <c r="D232" s="16" t="s">
        <v>431</v>
      </c>
      <c r="E232" s="83">
        <v>22270</v>
      </c>
    </row>
    <row r="233" spans="1:5" ht="12.75">
      <c r="A233" s="3"/>
      <c r="B233" s="3"/>
      <c r="C233" s="33"/>
      <c r="D233" s="16" t="s">
        <v>432</v>
      </c>
      <c r="E233" s="83"/>
    </row>
    <row r="234" spans="1:5" ht="12.75">
      <c r="A234" s="3"/>
      <c r="B234" s="3"/>
      <c r="C234" s="33"/>
      <c r="D234" s="16" t="s">
        <v>433</v>
      </c>
      <c r="E234" s="83"/>
    </row>
    <row r="235" spans="1:5" ht="12.75">
      <c r="A235" s="3"/>
      <c r="B235" s="3"/>
      <c r="C235" s="33"/>
      <c r="D235" s="16" t="s">
        <v>434</v>
      </c>
      <c r="E235" s="83"/>
    </row>
    <row r="236" spans="1:5" ht="12.75">
      <c r="A236" s="3"/>
      <c r="B236" s="3"/>
      <c r="C236" s="33"/>
      <c r="D236" s="16" t="s">
        <v>228</v>
      </c>
      <c r="E236" s="83"/>
    </row>
    <row r="237" spans="1:5" ht="12.75">
      <c r="A237" s="3"/>
      <c r="B237" s="3"/>
      <c r="C237" s="33" t="s">
        <v>487</v>
      </c>
      <c r="D237" s="15" t="s">
        <v>488</v>
      </c>
      <c r="E237" s="83">
        <v>112320</v>
      </c>
    </row>
    <row r="238" spans="1:5" ht="12.75">
      <c r="A238" s="21"/>
      <c r="B238" s="21"/>
      <c r="C238" s="38"/>
      <c r="D238" s="144" t="s">
        <v>489</v>
      </c>
      <c r="E238" s="84"/>
    </row>
    <row r="239" spans="1:5" s="71" customFormat="1" ht="12.75">
      <c r="A239" s="55">
        <v>854</v>
      </c>
      <c r="B239" s="111"/>
      <c r="C239" s="110"/>
      <c r="D239" s="149" t="s">
        <v>572</v>
      </c>
      <c r="E239" s="132">
        <f>E240</f>
        <v>200</v>
      </c>
    </row>
    <row r="240" spans="1:5" s="71" customFormat="1" ht="12.75">
      <c r="A240" s="111"/>
      <c r="B240" s="111">
        <v>85415</v>
      </c>
      <c r="C240" s="110"/>
      <c r="D240" s="114" t="s">
        <v>380</v>
      </c>
      <c r="E240" s="81">
        <f>SUM(E241:E242)</f>
        <v>200</v>
      </c>
    </row>
    <row r="241" spans="1:5" s="71" customFormat="1" ht="12.75">
      <c r="A241" s="111"/>
      <c r="B241" s="111"/>
      <c r="C241" s="33" t="s">
        <v>485</v>
      </c>
      <c r="D241" s="16" t="s">
        <v>595</v>
      </c>
      <c r="E241" s="81">
        <v>200</v>
      </c>
    </row>
    <row r="242" spans="1:5" s="71" customFormat="1" ht="12.75">
      <c r="A242" s="143"/>
      <c r="B242" s="143"/>
      <c r="C242" s="38" t="s">
        <v>573</v>
      </c>
      <c r="D242" s="144" t="s">
        <v>574</v>
      </c>
      <c r="E242" s="109">
        <v>0</v>
      </c>
    </row>
    <row r="243" spans="1:5" ht="12.75">
      <c r="A243" s="55">
        <v>855</v>
      </c>
      <c r="B243" s="55"/>
      <c r="C243" s="54"/>
      <c r="D243" s="65" t="s">
        <v>374</v>
      </c>
      <c r="E243" s="132">
        <f>E244+E253+I266+E277+E285+E273</f>
        <v>10682508</v>
      </c>
    </row>
    <row r="244" spans="1:5" s="71" customFormat="1" ht="12.75">
      <c r="A244" s="111"/>
      <c r="B244" s="72">
        <v>85501</v>
      </c>
      <c r="C244" s="110"/>
      <c r="D244" s="118" t="s">
        <v>371</v>
      </c>
      <c r="E244" s="81">
        <f>SUM(E245:E249)</f>
        <v>35000</v>
      </c>
    </row>
    <row r="245" spans="1:5" ht="12.75">
      <c r="A245" s="3"/>
      <c r="C245" s="34" t="s">
        <v>276</v>
      </c>
      <c r="D245" s="13" t="s">
        <v>352</v>
      </c>
      <c r="E245" s="83">
        <v>5100</v>
      </c>
    </row>
    <row r="246" spans="1:5" ht="12.75">
      <c r="A246" s="3"/>
      <c r="D246" s="13" t="s">
        <v>351</v>
      </c>
      <c r="E246" s="83"/>
    </row>
    <row r="247" spans="1:5" ht="12.75">
      <c r="A247" s="3"/>
      <c r="D247" s="13" t="s">
        <v>291</v>
      </c>
      <c r="E247" s="83"/>
    </row>
    <row r="248" spans="1:5" ht="12.75">
      <c r="A248" s="3"/>
      <c r="D248" s="13" t="s">
        <v>292</v>
      </c>
      <c r="E248" s="83"/>
    </row>
    <row r="249" spans="1:5" ht="12.75">
      <c r="A249" s="3"/>
      <c r="B249" s="3"/>
      <c r="C249" s="33" t="s">
        <v>278</v>
      </c>
      <c r="D249" s="16" t="s">
        <v>449</v>
      </c>
      <c r="E249" s="83">
        <v>29900</v>
      </c>
    </row>
    <row r="250" spans="1:5" ht="12.75">
      <c r="A250" s="3"/>
      <c r="B250" s="3"/>
      <c r="C250" s="33"/>
      <c r="D250" s="16" t="s">
        <v>450</v>
      </c>
      <c r="E250" s="83"/>
    </row>
    <row r="251" spans="1:5" ht="12.75">
      <c r="A251" s="3"/>
      <c r="B251" s="3"/>
      <c r="C251" s="33"/>
      <c r="D251" s="16" t="s">
        <v>451</v>
      </c>
      <c r="E251" s="83"/>
    </row>
    <row r="252" spans="1:5" ht="12.75">
      <c r="A252" s="3"/>
      <c r="B252" s="3"/>
      <c r="C252" s="33"/>
      <c r="D252" s="16" t="s">
        <v>452</v>
      </c>
      <c r="E252" s="83"/>
    </row>
    <row r="253" spans="1:5" s="71" customFormat="1" ht="12.75">
      <c r="A253" s="111"/>
      <c r="B253" s="111">
        <v>85502</v>
      </c>
      <c r="C253" s="110"/>
      <c r="D253" s="135" t="s">
        <v>260</v>
      </c>
      <c r="E253" s="81">
        <f>SUM(E256:E269)</f>
        <v>9489219</v>
      </c>
    </row>
    <row r="254" spans="1:5" ht="12.75">
      <c r="A254" s="3"/>
      <c r="B254" s="3"/>
      <c r="C254" s="33"/>
      <c r="D254" s="13" t="s">
        <v>261</v>
      </c>
      <c r="E254" s="83"/>
    </row>
    <row r="255" spans="1:5" ht="12.75">
      <c r="A255" s="3"/>
      <c r="B255" s="3"/>
      <c r="C255" s="33"/>
      <c r="D255" s="13" t="s">
        <v>262</v>
      </c>
      <c r="E255" s="83"/>
    </row>
    <row r="256" spans="1:5" ht="12.75">
      <c r="A256" s="3"/>
      <c r="B256" s="3"/>
      <c r="C256" s="34" t="s">
        <v>276</v>
      </c>
      <c r="D256" s="13" t="s">
        <v>352</v>
      </c>
      <c r="E256" s="83">
        <v>15000</v>
      </c>
    </row>
    <row r="257" spans="1:5" ht="12.75">
      <c r="A257" s="3"/>
      <c r="B257" s="3"/>
      <c r="D257" s="13" t="s">
        <v>351</v>
      </c>
      <c r="E257" s="83"/>
    </row>
    <row r="258" spans="1:5" ht="12.75">
      <c r="A258" s="3"/>
      <c r="B258" s="3"/>
      <c r="D258" s="13" t="s">
        <v>291</v>
      </c>
      <c r="E258" s="83"/>
    </row>
    <row r="259" spans="1:5" ht="12.75">
      <c r="A259" s="3"/>
      <c r="B259" s="3"/>
      <c r="D259" s="13" t="s">
        <v>292</v>
      </c>
      <c r="E259" s="83"/>
    </row>
    <row r="260" spans="1:5" ht="12.75">
      <c r="A260" s="3"/>
      <c r="B260" s="3"/>
      <c r="C260" s="33" t="s">
        <v>485</v>
      </c>
      <c r="D260" s="16" t="s">
        <v>595</v>
      </c>
      <c r="E260" s="83">
        <v>212</v>
      </c>
    </row>
    <row r="261" spans="1:5" ht="12.75">
      <c r="A261" s="3"/>
      <c r="B261" s="3"/>
      <c r="C261" s="34" t="s">
        <v>189</v>
      </c>
      <c r="D261" s="13" t="s">
        <v>113</v>
      </c>
      <c r="E261" s="83">
        <v>9146007</v>
      </c>
    </row>
    <row r="262" spans="1:5" ht="12.75">
      <c r="A262" s="3"/>
      <c r="B262" s="3"/>
      <c r="D262" s="13" t="s">
        <v>114</v>
      </c>
      <c r="E262" s="83"/>
    </row>
    <row r="263" spans="1:5" ht="12.75">
      <c r="A263" s="3"/>
      <c r="B263" s="3"/>
      <c r="D263" s="13" t="s">
        <v>115</v>
      </c>
      <c r="E263" s="83"/>
    </row>
    <row r="264" spans="1:5" ht="12.75">
      <c r="A264" s="3"/>
      <c r="B264" s="3"/>
      <c r="C264" s="33" t="s">
        <v>487</v>
      </c>
      <c r="D264" s="15" t="s">
        <v>488</v>
      </c>
      <c r="E264" s="83">
        <v>180000</v>
      </c>
    </row>
    <row r="265" spans="1:5" ht="12.75">
      <c r="A265" s="3"/>
      <c r="B265" s="3"/>
      <c r="C265" s="33"/>
      <c r="D265" s="48" t="s">
        <v>489</v>
      </c>
      <c r="E265" s="83"/>
    </row>
    <row r="266" spans="1:5" ht="12.75">
      <c r="A266" s="3"/>
      <c r="B266" s="3"/>
      <c r="C266" s="33" t="s">
        <v>201</v>
      </c>
      <c r="D266" s="16" t="s">
        <v>202</v>
      </c>
      <c r="E266" s="83">
        <v>100000</v>
      </c>
    </row>
    <row r="267" spans="1:5" ht="12.75">
      <c r="A267" s="3"/>
      <c r="B267" s="3"/>
      <c r="C267" s="33"/>
      <c r="D267" s="16" t="s">
        <v>277</v>
      </c>
      <c r="E267" s="83"/>
    </row>
    <row r="268" spans="1:5" ht="12.75">
      <c r="A268" s="3"/>
      <c r="B268" s="3"/>
      <c r="C268" s="33"/>
      <c r="D268" s="16" t="s">
        <v>203</v>
      </c>
      <c r="E268" s="83"/>
    </row>
    <row r="269" spans="1:5" ht="12.75">
      <c r="A269" s="3"/>
      <c r="B269" s="3"/>
      <c r="C269" s="33" t="s">
        <v>278</v>
      </c>
      <c r="D269" s="16" t="s">
        <v>293</v>
      </c>
      <c r="E269" s="83">
        <v>48000</v>
      </c>
    </row>
    <row r="270" spans="1:5" ht="12.75">
      <c r="A270" s="3"/>
      <c r="B270" s="3"/>
      <c r="C270" s="33"/>
      <c r="D270" s="16" t="s">
        <v>294</v>
      </c>
      <c r="E270" s="83"/>
    </row>
    <row r="271" spans="1:5" ht="12.75">
      <c r="A271" s="3"/>
      <c r="B271" s="3"/>
      <c r="C271" s="33"/>
      <c r="D271" s="16" t="s">
        <v>418</v>
      </c>
      <c r="E271" s="83"/>
    </row>
    <row r="272" spans="1:5" ht="12.75">
      <c r="A272" s="3"/>
      <c r="B272" s="3"/>
      <c r="C272" s="33"/>
      <c r="D272" s="16" t="s">
        <v>405</v>
      </c>
      <c r="E272" s="83"/>
    </row>
    <row r="273" spans="1:5" ht="12.75">
      <c r="A273" s="3"/>
      <c r="B273" s="3">
        <v>85503</v>
      </c>
      <c r="C273" s="33"/>
      <c r="D273" s="16" t="s">
        <v>384</v>
      </c>
      <c r="E273" s="83">
        <f>E274</f>
        <v>1265</v>
      </c>
    </row>
    <row r="274" spans="1:5" ht="12.75">
      <c r="A274" s="3"/>
      <c r="B274" s="3"/>
      <c r="C274" s="34" t="s">
        <v>189</v>
      </c>
      <c r="D274" s="13" t="s">
        <v>113</v>
      </c>
      <c r="E274" s="83">
        <v>1265</v>
      </c>
    </row>
    <row r="275" spans="1:5" ht="12.75">
      <c r="A275" s="3"/>
      <c r="B275" s="3"/>
      <c r="D275" s="13" t="s">
        <v>114</v>
      </c>
      <c r="E275" s="83"/>
    </row>
    <row r="276" spans="1:5" ht="12.75">
      <c r="A276" s="3"/>
      <c r="B276" s="3"/>
      <c r="D276" s="13" t="s">
        <v>115</v>
      </c>
      <c r="E276" s="83"/>
    </row>
    <row r="277" spans="1:5" s="71" customFormat="1" ht="12.75">
      <c r="A277" s="111"/>
      <c r="B277" s="111">
        <v>85513</v>
      </c>
      <c r="C277" s="110"/>
      <c r="D277" s="136" t="s">
        <v>408</v>
      </c>
      <c r="E277" s="81">
        <f>E282</f>
        <v>179167</v>
      </c>
    </row>
    <row r="278" spans="1:5" ht="12.75">
      <c r="A278" s="3"/>
      <c r="B278" s="3"/>
      <c r="C278" s="33"/>
      <c r="D278" s="16" t="s">
        <v>409</v>
      </c>
      <c r="E278" s="83"/>
    </row>
    <row r="279" spans="1:5" ht="12.75">
      <c r="A279" s="3"/>
      <c r="B279" s="3"/>
      <c r="C279" s="33"/>
      <c r="D279" s="16" t="s">
        <v>410</v>
      </c>
      <c r="E279" s="83"/>
    </row>
    <row r="280" spans="1:5" ht="12.75">
      <c r="A280" s="3"/>
      <c r="B280" s="3"/>
      <c r="C280" s="33"/>
      <c r="D280" s="16" t="s">
        <v>411</v>
      </c>
      <c r="E280" s="83"/>
    </row>
    <row r="281" spans="1:5" ht="12.75">
      <c r="A281" s="3"/>
      <c r="B281" s="3"/>
      <c r="C281" s="33"/>
      <c r="D281" s="16" t="s">
        <v>412</v>
      </c>
      <c r="E281" s="83"/>
    </row>
    <row r="282" spans="1:5" ht="12.75">
      <c r="A282" s="3"/>
      <c r="B282" s="3"/>
      <c r="C282" s="34" t="s">
        <v>189</v>
      </c>
      <c r="D282" s="13" t="s">
        <v>113</v>
      </c>
      <c r="E282" s="83">
        <v>179167</v>
      </c>
    </row>
    <row r="283" spans="1:5" ht="12.75">
      <c r="A283" s="3"/>
      <c r="B283" s="3"/>
      <c r="C283" s="33"/>
      <c r="D283" s="16" t="s">
        <v>114</v>
      </c>
      <c r="E283" s="83"/>
    </row>
    <row r="284" spans="1:5" ht="12.75">
      <c r="A284" s="3"/>
      <c r="B284" s="3"/>
      <c r="C284" s="33"/>
      <c r="D284" s="16" t="s">
        <v>115</v>
      </c>
      <c r="E284" s="83"/>
    </row>
    <row r="285" spans="1:5" s="71" customFormat="1" ht="12.75">
      <c r="A285" s="111"/>
      <c r="B285" s="111">
        <v>85516</v>
      </c>
      <c r="C285" s="110"/>
      <c r="D285" s="136" t="s">
        <v>429</v>
      </c>
      <c r="E285" s="81">
        <f>SUM(E286:E295)</f>
        <v>977857</v>
      </c>
    </row>
    <row r="286" spans="1:5" ht="12.75">
      <c r="A286" s="3"/>
      <c r="B286" s="3"/>
      <c r="C286" s="33" t="s">
        <v>317</v>
      </c>
      <c r="D286" s="16" t="s">
        <v>318</v>
      </c>
      <c r="E286" s="83">
        <v>50000</v>
      </c>
    </row>
    <row r="287" spans="1:5" ht="12.75">
      <c r="A287" s="3"/>
      <c r="B287" s="3"/>
      <c r="C287" s="33"/>
      <c r="D287" s="16" t="s">
        <v>319</v>
      </c>
      <c r="E287" s="83"/>
    </row>
    <row r="288" spans="1:5" ht="12.75">
      <c r="A288" s="3"/>
      <c r="B288" s="3"/>
      <c r="C288" s="33"/>
      <c r="D288" s="16" t="s">
        <v>320</v>
      </c>
      <c r="E288" s="83"/>
    </row>
    <row r="289" spans="1:5" ht="12.75">
      <c r="A289" s="3"/>
      <c r="B289" s="3"/>
      <c r="C289" s="33" t="s">
        <v>430</v>
      </c>
      <c r="D289" s="16" t="s">
        <v>431</v>
      </c>
      <c r="E289" s="83">
        <v>806895</v>
      </c>
    </row>
    <row r="290" spans="1:5" ht="12.75">
      <c r="A290" s="3"/>
      <c r="B290" s="3"/>
      <c r="C290" s="33"/>
      <c r="D290" s="16" t="s">
        <v>432</v>
      </c>
      <c r="E290" s="83"/>
    </row>
    <row r="291" spans="1:5" ht="12.75">
      <c r="A291" s="3"/>
      <c r="B291" s="3"/>
      <c r="C291" s="33"/>
      <c r="D291" s="16" t="s">
        <v>433</v>
      </c>
      <c r="E291" s="83"/>
    </row>
    <row r="292" spans="1:5" ht="12.75">
      <c r="A292" s="3"/>
      <c r="B292" s="3"/>
      <c r="C292" s="33"/>
      <c r="D292" s="16" t="s">
        <v>434</v>
      </c>
      <c r="E292" s="83"/>
    </row>
    <row r="293" spans="1:5" ht="12.75">
      <c r="A293" s="3"/>
      <c r="B293" s="3"/>
      <c r="C293" s="33"/>
      <c r="D293" s="16" t="s">
        <v>228</v>
      </c>
      <c r="E293" s="83"/>
    </row>
    <row r="294" spans="1:5" ht="12.75">
      <c r="A294" s="3"/>
      <c r="B294" s="3"/>
      <c r="C294" s="33" t="s">
        <v>435</v>
      </c>
      <c r="D294" s="16" t="s">
        <v>431</v>
      </c>
      <c r="E294" s="83">
        <v>120962</v>
      </c>
    </row>
    <row r="295" spans="1:5" ht="12.75">
      <c r="A295" s="3"/>
      <c r="B295" s="3"/>
      <c r="C295" s="33"/>
      <c r="D295" s="16" t="s">
        <v>432</v>
      </c>
      <c r="E295" s="83"/>
    </row>
    <row r="296" spans="1:5" ht="12.75">
      <c r="A296" s="3"/>
      <c r="B296" s="3"/>
      <c r="C296" s="33"/>
      <c r="D296" s="16" t="s">
        <v>433</v>
      </c>
      <c r="E296" s="83"/>
    </row>
    <row r="297" spans="1:5" ht="12.75">
      <c r="A297" s="3"/>
      <c r="B297" s="3"/>
      <c r="C297" s="33"/>
      <c r="D297" s="16" t="s">
        <v>434</v>
      </c>
      <c r="E297" s="83"/>
    </row>
    <row r="298" spans="1:5" ht="12.75">
      <c r="A298" s="21"/>
      <c r="B298" s="21"/>
      <c r="C298" s="38"/>
      <c r="D298" s="45" t="s">
        <v>228</v>
      </c>
      <c r="E298" s="84"/>
    </row>
    <row r="299" spans="1:5" ht="12.75">
      <c r="A299" s="3">
        <v>900</v>
      </c>
      <c r="B299" s="55"/>
      <c r="C299" s="54"/>
      <c r="D299" s="65" t="s">
        <v>279</v>
      </c>
      <c r="E299" s="132">
        <f>E323+E300+E315+E326+E307+E319</f>
        <v>11900185</v>
      </c>
    </row>
    <row r="300" spans="1:5" s="71" customFormat="1" ht="12.75">
      <c r="A300" s="111"/>
      <c r="B300" s="111">
        <v>90002</v>
      </c>
      <c r="C300" s="110"/>
      <c r="D300" s="136" t="s">
        <v>353</v>
      </c>
      <c r="E300" s="81">
        <f>SUM(E301:E305)</f>
        <v>8410000</v>
      </c>
    </row>
    <row r="301" spans="1:5" ht="12.75">
      <c r="A301" s="3"/>
      <c r="B301" s="3"/>
      <c r="C301" s="43" t="s">
        <v>210</v>
      </c>
      <c r="D301" s="52" t="s">
        <v>249</v>
      </c>
      <c r="E301" s="83">
        <v>8400000</v>
      </c>
    </row>
    <row r="302" spans="1:5" ht="12.75">
      <c r="A302" s="3"/>
      <c r="B302" s="3"/>
      <c r="C302" s="33"/>
      <c r="D302" s="16" t="s">
        <v>250</v>
      </c>
      <c r="E302" s="83"/>
    </row>
    <row r="303" spans="1:5" ht="12.75">
      <c r="A303" s="3"/>
      <c r="B303" s="3"/>
      <c r="C303" s="33" t="s">
        <v>391</v>
      </c>
      <c r="D303" s="16" t="s">
        <v>392</v>
      </c>
      <c r="E303" s="83">
        <v>4000</v>
      </c>
    </row>
    <row r="304" spans="1:5" ht="12.75">
      <c r="A304" s="3"/>
      <c r="B304" s="3"/>
      <c r="C304" s="33"/>
      <c r="D304" s="16" t="s">
        <v>393</v>
      </c>
      <c r="E304" s="83"/>
    </row>
    <row r="305" spans="1:5" ht="12.75">
      <c r="A305" s="3"/>
      <c r="B305" s="3"/>
      <c r="C305" s="33" t="s">
        <v>181</v>
      </c>
      <c r="D305" s="15" t="s">
        <v>346</v>
      </c>
      <c r="E305" s="83">
        <v>6000</v>
      </c>
    </row>
    <row r="306" spans="1:5" ht="12.75">
      <c r="A306" s="3"/>
      <c r="B306" s="3"/>
      <c r="C306" s="33"/>
      <c r="D306" s="48" t="s">
        <v>345</v>
      </c>
      <c r="E306" s="83"/>
    </row>
    <row r="307" spans="1:5" ht="12.75">
      <c r="A307" s="3"/>
      <c r="B307" s="3">
        <v>90004</v>
      </c>
      <c r="C307" s="33"/>
      <c r="D307" s="66" t="s">
        <v>90</v>
      </c>
      <c r="E307" s="83">
        <f>SUM(E308:E311)</f>
        <v>1317407</v>
      </c>
    </row>
    <row r="308" spans="1:5" ht="12.75">
      <c r="A308" s="3"/>
      <c r="B308" s="3"/>
      <c r="C308" s="33" t="s">
        <v>599</v>
      </c>
      <c r="D308" s="66" t="s">
        <v>600</v>
      </c>
      <c r="E308" s="83">
        <v>19800</v>
      </c>
    </row>
    <row r="309" spans="1:5" ht="12.75">
      <c r="A309" s="3"/>
      <c r="B309" s="3"/>
      <c r="C309" s="33"/>
      <c r="D309" s="66" t="s">
        <v>601</v>
      </c>
      <c r="E309" s="83"/>
    </row>
    <row r="310" spans="1:5" ht="12.75">
      <c r="A310" s="3"/>
      <c r="B310" s="3"/>
      <c r="C310" s="33"/>
      <c r="D310" s="66" t="s">
        <v>561</v>
      </c>
      <c r="E310" s="83"/>
    </row>
    <row r="311" spans="1:5" ht="12.75">
      <c r="A311" s="3"/>
      <c r="B311" s="3"/>
      <c r="C311" s="33" t="s">
        <v>430</v>
      </c>
      <c r="D311" s="16" t="s">
        <v>431</v>
      </c>
      <c r="E311" s="83">
        <v>1297607</v>
      </c>
    </row>
    <row r="312" spans="1:5" ht="12.75">
      <c r="A312" s="3"/>
      <c r="B312" s="3"/>
      <c r="C312" s="33"/>
      <c r="D312" s="16" t="s">
        <v>432</v>
      </c>
      <c r="E312" s="83"/>
    </row>
    <row r="313" spans="1:5" ht="12.75">
      <c r="A313" s="3"/>
      <c r="B313" s="3"/>
      <c r="C313" s="33"/>
      <c r="D313" s="16" t="s">
        <v>433</v>
      </c>
      <c r="E313" s="83"/>
    </row>
    <row r="314" spans="1:5" ht="12.75">
      <c r="A314" s="3"/>
      <c r="B314" s="3"/>
      <c r="C314" s="33"/>
      <c r="D314" s="16" t="s">
        <v>434</v>
      </c>
      <c r="E314" s="83"/>
    </row>
    <row r="315" spans="1:5" s="71" customFormat="1" ht="12.75">
      <c r="A315" s="111"/>
      <c r="B315" s="111">
        <v>90005</v>
      </c>
      <c r="C315" s="33"/>
      <c r="D315" s="16" t="s">
        <v>228</v>
      </c>
      <c r="E315" s="81">
        <f>SUM(E316:E316)</f>
        <v>35000</v>
      </c>
    </row>
    <row r="316" spans="1:5" ht="12.75">
      <c r="A316" s="3"/>
      <c r="B316" s="3"/>
      <c r="C316" s="33" t="s">
        <v>453</v>
      </c>
      <c r="D316" s="16" t="s">
        <v>454</v>
      </c>
      <c r="E316" s="83">
        <v>35000</v>
      </c>
    </row>
    <row r="317" spans="1:5" ht="12.75">
      <c r="A317" s="3"/>
      <c r="B317" s="3"/>
      <c r="C317" s="33"/>
      <c r="D317" s="16" t="s">
        <v>455</v>
      </c>
      <c r="E317" s="83"/>
    </row>
    <row r="318" spans="1:5" ht="12.75">
      <c r="A318" s="3"/>
      <c r="B318" s="3"/>
      <c r="C318" s="33"/>
      <c r="D318" s="16" t="s">
        <v>456</v>
      </c>
      <c r="E318" s="83"/>
    </row>
    <row r="319" spans="1:5" ht="12.75">
      <c r="A319" s="3"/>
      <c r="B319" s="3">
        <v>90013</v>
      </c>
      <c r="C319" s="33"/>
      <c r="D319" s="16" t="s">
        <v>602</v>
      </c>
      <c r="E319" s="83">
        <f>E320</f>
        <v>29990</v>
      </c>
    </row>
    <row r="320" spans="1:5" ht="12.75">
      <c r="A320" s="3"/>
      <c r="B320" s="3"/>
      <c r="C320" s="33" t="s">
        <v>599</v>
      </c>
      <c r="D320" s="66" t="s">
        <v>600</v>
      </c>
      <c r="E320" s="83">
        <v>29990</v>
      </c>
    </row>
    <row r="321" spans="1:5" ht="12.75">
      <c r="A321" s="3"/>
      <c r="B321" s="3"/>
      <c r="C321" s="33"/>
      <c r="D321" s="66" t="s">
        <v>601</v>
      </c>
      <c r="E321" s="83"/>
    </row>
    <row r="322" spans="1:5" ht="12.75">
      <c r="A322" s="3"/>
      <c r="B322" s="3"/>
      <c r="C322" s="33"/>
      <c r="D322" s="66" t="s">
        <v>561</v>
      </c>
      <c r="E322" s="83"/>
    </row>
    <row r="323" spans="1:5" s="71" customFormat="1" ht="12.75">
      <c r="A323" s="111"/>
      <c r="B323" s="111">
        <v>90019</v>
      </c>
      <c r="C323" s="110"/>
      <c r="D323" s="136" t="s">
        <v>306</v>
      </c>
      <c r="E323" s="81">
        <f>E325</f>
        <v>50000</v>
      </c>
    </row>
    <row r="324" spans="1:5" ht="12.75">
      <c r="A324" s="3"/>
      <c r="B324" s="3"/>
      <c r="C324" s="33"/>
      <c r="D324" s="16" t="s">
        <v>307</v>
      </c>
      <c r="E324" s="83"/>
    </row>
    <row r="325" spans="1:5" ht="12.75">
      <c r="A325" s="3"/>
      <c r="B325" s="3"/>
      <c r="C325" s="33" t="s">
        <v>247</v>
      </c>
      <c r="D325" s="16" t="s">
        <v>248</v>
      </c>
      <c r="E325" s="83">
        <v>50000</v>
      </c>
    </row>
    <row r="326" spans="1:5" ht="12.75">
      <c r="A326" s="3"/>
      <c r="B326" s="3">
        <v>90095</v>
      </c>
      <c r="C326" s="33"/>
      <c r="D326" s="16" t="s">
        <v>480</v>
      </c>
      <c r="E326" s="83">
        <f>SUM(E327:E338)</f>
        <v>2057788</v>
      </c>
    </row>
    <row r="327" spans="1:5" ht="12.75">
      <c r="A327" s="3"/>
      <c r="B327" s="3"/>
      <c r="C327" s="33" t="s">
        <v>517</v>
      </c>
      <c r="D327" s="16" t="s">
        <v>431</v>
      </c>
      <c r="E327" s="83">
        <v>30891</v>
      </c>
    </row>
    <row r="328" spans="1:5" ht="12.75">
      <c r="A328" s="3"/>
      <c r="B328" s="3"/>
      <c r="C328" s="33"/>
      <c r="D328" s="16" t="s">
        <v>432</v>
      </c>
      <c r="E328" s="83"/>
    </row>
    <row r="329" spans="1:5" ht="12.75">
      <c r="A329" s="3"/>
      <c r="B329" s="3"/>
      <c r="C329" s="33"/>
      <c r="D329" s="16" t="s">
        <v>433</v>
      </c>
      <c r="E329" s="83"/>
    </row>
    <row r="330" spans="1:5" ht="12.75">
      <c r="A330" s="3"/>
      <c r="B330" s="3"/>
      <c r="C330" s="33"/>
      <c r="D330" s="16" t="s">
        <v>434</v>
      </c>
      <c r="E330" s="83"/>
    </row>
    <row r="331" spans="1:5" ht="12.75">
      <c r="A331" s="3"/>
      <c r="B331" s="3"/>
      <c r="C331" s="33"/>
      <c r="D331" s="16" t="s">
        <v>228</v>
      </c>
      <c r="E331" s="83"/>
    </row>
    <row r="332" spans="1:5" ht="12.75">
      <c r="A332" s="3"/>
      <c r="B332" s="3"/>
      <c r="C332" s="33" t="s">
        <v>453</v>
      </c>
      <c r="D332" s="16" t="s">
        <v>454</v>
      </c>
      <c r="E332" s="83">
        <v>86670</v>
      </c>
    </row>
    <row r="333" spans="1:5" ht="12.75">
      <c r="A333" s="3"/>
      <c r="B333" s="3"/>
      <c r="C333" s="33"/>
      <c r="D333" s="16" t="s">
        <v>455</v>
      </c>
      <c r="E333" s="83"/>
    </row>
    <row r="334" spans="1:5" ht="12.75">
      <c r="A334" s="3"/>
      <c r="B334" s="3"/>
      <c r="C334" s="33"/>
      <c r="D334" s="16" t="s">
        <v>456</v>
      </c>
      <c r="E334" s="83"/>
    </row>
    <row r="335" spans="1:5" ht="12.75">
      <c r="A335" s="3"/>
      <c r="B335" s="3"/>
      <c r="C335" s="33" t="s">
        <v>518</v>
      </c>
      <c r="D335" s="16" t="s">
        <v>454</v>
      </c>
      <c r="E335" s="83">
        <v>140227</v>
      </c>
    </row>
    <row r="336" spans="1:5" ht="12.75">
      <c r="A336" s="3"/>
      <c r="B336" s="3"/>
      <c r="C336" s="33"/>
      <c r="D336" s="16" t="s">
        <v>455</v>
      </c>
      <c r="E336" s="83"/>
    </row>
    <row r="337" spans="1:5" ht="12.75">
      <c r="A337" s="3"/>
      <c r="B337" s="3"/>
      <c r="C337" s="33"/>
      <c r="D337" s="16" t="s">
        <v>456</v>
      </c>
      <c r="E337" s="83"/>
    </row>
    <row r="338" spans="1:5" ht="12.75">
      <c r="A338" s="3"/>
      <c r="B338" s="3"/>
      <c r="C338" s="140" t="s">
        <v>513</v>
      </c>
      <c r="D338" s="118" t="s">
        <v>515</v>
      </c>
      <c r="E338" s="83">
        <v>1800000</v>
      </c>
    </row>
    <row r="339" spans="1:5" ht="12.75">
      <c r="A339" s="3"/>
      <c r="B339" s="3"/>
      <c r="C339" s="140"/>
      <c r="D339" s="118" t="s">
        <v>514</v>
      </c>
      <c r="E339" s="83"/>
    </row>
    <row r="340" spans="1:5" ht="12.75">
      <c r="A340" s="3"/>
      <c r="B340" s="3"/>
      <c r="C340" s="33"/>
      <c r="D340" s="16"/>
      <c r="E340" s="83"/>
    </row>
    <row r="341" spans="1:5" ht="12.75">
      <c r="A341" s="3"/>
      <c r="B341" s="3"/>
      <c r="C341" s="33"/>
      <c r="D341" s="16"/>
      <c r="E341" s="83"/>
    </row>
    <row r="342" spans="1:5" ht="12.75">
      <c r="A342" s="3"/>
      <c r="B342" s="3"/>
      <c r="C342" s="33"/>
      <c r="D342" s="16"/>
      <c r="E342" s="83"/>
    </row>
    <row r="343" spans="1:5" ht="12.75">
      <c r="A343" s="3"/>
      <c r="B343" s="3"/>
      <c r="C343" s="33"/>
      <c r="D343" s="16"/>
      <c r="E343" s="83"/>
    </row>
    <row r="344" spans="3:4" ht="13.5" customHeight="1">
      <c r="C344" s="33"/>
      <c r="D344" s="16"/>
    </row>
    <row r="345" spans="3:4" ht="13.5" customHeight="1">
      <c r="C345" s="33"/>
      <c r="D345" s="15"/>
    </row>
    <row r="346" spans="3:4" ht="13.5" customHeight="1">
      <c r="C346" s="33"/>
      <c r="D346" s="48"/>
    </row>
    <row r="347" spans="3:4" ht="13.5" customHeight="1">
      <c r="C347" s="33"/>
      <c r="D347" s="16"/>
    </row>
    <row r="348" spans="3:4" ht="13.5" customHeight="1">
      <c r="C348" s="33"/>
      <c r="D348" s="16"/>
    </row>
    <row r="349" spans="3:4" ht="13.5" customHeight="1">
      <c r="C349" s="33"/>
      <c r="D349" s="16"/>
    </row>
    <row r="350" spans="4:5" ht="12.75">
      <c r="D350"/>
      <c r="E350" s="87" t="s">
        <v>26</v>
      </c>
    </row>
    <row r="351" spans="4:5" ht="12.75">
      <c r="D351"/>
      <c r="E351" s="74" t="s">
        <v>613</v>
      </c>
    </row>
    <row r="352" spans="4:5" ht="12.75">
      <c r="D352" s="7" t="s">
        <v>548</v>
      </c>
      <c r="E352" s="74" t="s">
        <v>163</v>
      </c>
    </row>
    <row r="353" spans="4:5" ht="12.75">
      <c r="D353" s="7" t="s">
        <v>15</v>
      </c>
      <c r="E353" s="75" t="s">
        <v>615</v>
      </c>
    </row>
    <row r="354" spans="4:5" ht="12.75">
      <c r="D354"/>
      <c r="E354" s="85"/>
    </row>
    <row r="355" spans="4:5" ht="12.75">
      <c r="D355" t="s">
        <v>12</v>
      </c>
      <c r="E355" s="74"/>
    </row>
    <row r="356" spans="1:5" ht="12.75">
      <c r="A356" s="1" t="s">
        <v>0</v>
      </c>
      <c r="B356" s="1" t="s">
        <v>33</v>
      </c>
      <c r="C356" s="31" t="s">
        <v>6</v>
      </c>
      <c r="D356" s="1" t="s">
        <v>7</v>
      </c>
      <c r="E356" s="77" t="s">
        <v>8</v>
      </c>
    </row>
    <row r="357" spans="1:5" ht="13.5" customHeight="1">
      <c r="A357" s="58">
        <v>852</v>
      </c>
      <c r="B357" s="58"/>
      <c r="C357" s="69"/>
      <c r="D357" s="57" t="s">
        <v>190</v>
      </c>
      <c r="E357" s="89">
        <f>E381+E385+E375+E360+E368+E358</f>
        <v>615570</v>
      </c>
    </row>
    <row r="358" spans="2:5" ht="13.5" customHeight="1">
      <c r="B358" s="58">
        <v>85202</v>
      </c>
      <c r="C358" s="69"/>
      <c r="D358" s="135" t="s">
        <v>196</v>
      </c>
      <c r="E358" s="132">
        <f>E359</f>
        <v>235000</v>
      </c>
    </row>
    <row r="359" spans="3:5" ht="13.5" customHeight="1">
      <c r="C359" s="34" t="s">
        <v>170</v>
      </c>
      <c r="D359" s="13" t="s">
        <v>96</v>
      </c>
      <c r="E359" s="83">
        <v>235000</v>
      </c>
    </row>
    <row r="360" spans="2:5" ht="13.5" customHeight="1">
      <c r="B360" s="58">
        <v>85213</v>
      </c>
      <c r="C360" s="69"/>
      <c r="D360" s="135" t="s">
        <v>136</v>
      </c>
      <c r="E360" s="89">
        <f>E363</f>
        <v>560</v>
      </c>
    </row>
    <row r="361" spans="4:5" ht="13.5" customHeight="1">
      <c r="D361" s="13" t="s">
        <v>424</v>
      </c>
      <c r="E361" s="74"/>
    </row>
    <row r="362" spans="4:5" ht="13.5" customHeight="1">
      <c r="D362" s="13" t="s">
        <v>425</v>
      </c>
      <c r="E362" s="74"/>
    </row>
    <row r="363" spans="3:5" ht="13.5" customHeight="1">
      <c r="C363" s="33" t="s">
        <v>278</v>
      </c>
      <c r="D363" s="16" t="s">
        <v>293</v>
      </c>
      <c r="E363" s="74">
        <v>560</v>
      </c>
    </row>
    <row r="364" spans="3:5" ht="13.5" customHeight="1">
      <c r="C364" s="33"/>
      <c r="D364" s="16" t="s">
        <v>294</v>
      </c>
      <c r="E364" s="74"/>
    </row>
    <row r="365" spans="3:5" ht="13.5" customHeight="1">
      <c r="C365" s="33"/>
      <c r="D365" s="16" t="s">
        <v>295</v>
      </c>
      <c r="E365" s="74"/>
    </row>
    <row r="366" spans="3:5" ht="13.5" customHeight="1">
      <c r="C366" s="33"/>
      <c r="D366" s="16" t="s">
        <v>296</v>
      </c>
      <c r="E366" s="74"/>
    </row>
    <row r="367" spans="3:5" ht="13.5" customHeight="1">
      <c r="C367" s="33"/>
      <c r="D367" s="16" t="s">
        <v>297</v>
      </c>
      <c r="E367" s="74"/>
    </row>
    <row r="368" spans="2:5" ht="13.5" customHeight="1">
      <c r="B368" s="58">
        <v>85214</v>
      </c>
      <c r="C368" s="69"/>
      <c r="D368" s="135" t="s">
        <v>426</v>
      </c>
      <c r="E368" s="89">
        <f>E370</f>
        <v>4500</v>
      </c>
    </row>
    <row r="369" spans="4:5" ht="13.5" customHeight="1">
      <c r="D369" s="13" t="s">
        <v>427</v>
      </c>
      <c r="E369" s="74"/>
    </row>
    <row r="370" spans="3:5" ht="13.5" customHeight="1">
      <c r="C370" s="33" t="s">
        <v>278</v>
      </c>
      <c r="D370" s="16" t="s">
        <v>293</v>
      </c>
      <c r="E370" s="74">
        <v>4500</v>
      </c>
    </row>
    <row r="371" spans="3:5" ht="13.5" customHeight="1">
      <c r="C371" s="33"/>
      <c r="D371" s="16" t="s">
        <v>294</v>
      </c>
      <c r="E371" s="74"/>
    </row>
    <row r="372" spans="3:5" ht="13.5" customHeight="1">
      <c r="C372" s="33"/>
      <c r="D372" s="16" t="s">
        <v>295</v>
      </c>
      <c r="E372" s="74"/>
    </row>
    <row r="373" spans="3:5" ht="13.5" customHeight="1">
      <c r="C373" s="33"/>
      <c r="D373" s="16" t="s">
        <v>296</v>
      </c>
      <c r="E373" s="74"/>
    </row>
    <row r="374" spans="3:5" ht="13.5" customHeight="1">
      <c r="C374" s="33"/>
      <c r="D374" s="16" t="s">
        <v>297</v>
      </c>
      <c r="E374" s="74"/>
    </row>
    <row r="375" spans="2:5" ht="13.5" customHeight="1">
      <c r="B375" s="55">
        <v>85216</v>
      </c>
      <c r="C375" s="54"/>
      <c r="D375" s="136" t="s">
        <v>270</v>
      </c>
      <c r="E375" s="89">
        <f>E376</f>
        <v>10000</v>
      </c>
    </row>
    <row r="376" spans="2:5" ht="13.5" customHeight="1">
      <c r="B376" s="3"/>
      <c r="C376" s="33" t="s">
        <v>278</v>
      </c>
      <c r="D376" s="16" t="s">
        <v>293</v>
      </c>
      <c r="E376" s="74">
        <v>10000</v>
      </c>
    </row>
    <row r="377" spans="2:5" ht="13.5" customHeight="1">
      <c r="B377" s="3"/>
      <c r="C377" s="33"/>
      <c r="D377" s="16" t="s">
        <v>294</v>
      </c>
      <c r="E377" s="74"/>
    </row>
    <row r="378" spans="3:5" ht="13.5" customHeight="1">
      <c r="C378" s="33"/>
      <c r="D378" s="16" t="s">
        <v>295</v>
      </c>
      <c r="E378" s="74"/>
    </row>
    <row r="379" spans="3:5" ht="13.5" customHeight="1">
      <c r="C379" s="33"/>
      <c r="D379" s="16" t="s">
        <v>296</v>
      </c>
      <c r="E379" s="74"/>
    </row>
    <row r="380" spans="3:5" ht="13.5" customHeight="1">
      <c r="C380" s="33"/>
      <c r="D380" s="16" t="s">
        <v>297</v>
      </c>
      <c r="E380" s="74"/>
    </row>
    <row r="381" spans="2:5" ht="12.75">
      <c r="B381" s="55">
        <v>85219</v>
      </c>
      <c r="C381" s="54"/>
      <c r="D381" s="136" t="s">
        <v>58</v>
      </c>
      <c r="E381" s="89">
        <f>SUM(E382:E384)</f>
        <v>5510</v>
      </c>
    </row>
    <row r="382" spans="3:5" ht="12.75">
      <c r="C382" s="34" t="s">
        <v>170</v>
      </c>
      <c r="D382" s="13" t="s">
        <v>96</v>
      </c>
      <c r="E382" s="74">
        <v>200</v>
      </c>
    </row>
    <row r="383" spans="3:5" ht="12.75">
      <c r="C383" s="34" t="s">
        <v>596</v>
      </c>
      <c r="D383" s="13" t="s">
        <v>597</v>
      </c>
      <c r="E383" s="74">
        <v>4310</v>
      </c>
    </row>
    <row r="384" spans="3:5" ht="12.75">
      <c r="C384" s="33" t="s">
        <v>175</v>
      </c>
      <c r="D384" s="16" t="s">
        <v>135</v>
      </c>
      <c r="E384" s="74">
        <v>1000</v>
      </c>
    </row>
    <row r="385" spans="1:5" ht="12.75">
      <c r="A385"/>
      <c r="B385" s="58">
        <v>85228</v>
      </c>
      <c r="C385" s="69"/>
      <c r="D385" s="71" t="s">
        <v>3</v>
      </c>
      <c r="E385" s="89">
        <f>E386</f>
        <v>360000</v>
      </c>
    </row>
    <row r="386" spans="1:5" ht="12.75">
      <c r="A386"/>
      <c r="C386" s="34" t="s">
        <v>170</v>
      </c>
      <c r="D386" s="13" t="s">
        <v>96</v>
      </c>
      <c r="E386" s="82">
        <v>360000</v>
      </c>
    </row>
    <row r="387" spans="1:5" ht="12.75">
      <c r="A387"/>
      <c r="B387" s="3"/>
      <c r="C387" s="33"/>
      <c r="D387" s="16"/>
      <c r="E387" s="83"/>
    </row>
    <row r="388" spans="1:5" ht="12.75">
      <c r="A388"/>
      <c r="B388" s="3"/>
      <c r="C388" s="33"/>
      <c r="D388" s="16"/>
      <c r="E388" s="83"/>
    </row>
    <row r="389" spans="1:5" ht="12.75">
      <c r="A389"/>
      <c r="B389" s="3"/>
      <c r="C389" s="33"/>
      <c r="D389" s="16"/>
      <c r="E389" s="83"/>
    </row>
    <row r="390" spans="1:5" ht="12.75">
      <c r="A390"/>
      <c r="B390" s="3"/>
      <c r="C390" s="33"/>
      <c r="D390" s="16"/>
      <c r="E390" s="83"/>
    </row>
    <row r="391" spans="1:5" ht="12.75">
      <c r="A391"/>
      <c r="B391" s="3"/>
      <c r="C391" s="33"/>
      <c r="D391" s="16"/>
      <c r="E391" s="83"/>
    </row>
    <row r="392" spans="1:5" ht="12.75">
      <c r="A392"/>
      <c r="B392" s="3"/>
      <c r="C392" s="33"/>
      <c r="D392" s="16"/>
      <c r="E392" s="83"/>
    </row>
    <row r="394" spans="4:5" ht="12.75">
      <c r="D394"/>
      <c r="E394" s="87" t="s">
        <v>147</v>
      </c>
    </row>
    <row r="395" spans="4:5" ht="12.75">
      <c r="D395"/>
      <c r="E395" s="74" t="s">
        <v>613</v>
      </c>
    </row>
    <row r="396" spans="4:5" ht="12.75">
      <c r="D396" s="7" t="s">
        <v>500</v>
      </c>
      <c r="E396" s="74" t="s">
        <v>163</v>
      </c>
    </row>
    <row r="397" spans="4:5" ht="12.75">
      <c r="D397" s="58" t="s">
        <v>404</v>
      </c>
      <c r="E397" s="75" t="s">
        <v>615</v>
      </c>
    </row>
    <row r="398" spans="4:5" ht="12.75">
      <c r="D398"/>
      <c r="E398" s="85"/>
    </row>
    <row r="399" spans="4:5" ht="12.75">
      <c r="D399" t="s">
        <v>12</v>
      </c>
      <c r="E399" s="74"/>
    </row>
    <row r="400" spans="1:5" ht="12.75">
      <c r="A400" s="1" t="s">
        <v>0</v>
      </c>
      <c r="B400" s="1" t="s">
        <v>33</v>
      </c>
      <c r="C400" s="31" t="s">
        <v>6</v>
      </c>
      <c r="D400" s="1" t="s">
        <v>7</v>
      </c>
      <c r="E400" s="77" t="s">
        <v>8</v>
      </c>
    </row>
    <row r="401" spans="1:5" ht="12.75">
      <c r="A401" s="3">
        <v>801</v>
      </c>
      <c r="B401" s="3"/>
      <c r="C401" s="33"/>
      <c r="D401" s="16" t="s">
        <v>305</v>
      </c>
      <c r="E401" s="131">
        <f>E402</f>
        <v>19789</v>
      </c>
    </row>
    <row r="402" spans="1:5" ht="12.75">
      <c r="A402" s="53"/>
      <c r="B402" s="3">
        <v>80101</v>
      </c>
      <c r="C402" s="33"/>
      <c r="D402" s="16" t="s">
        <v>2</v>
      </c>
      <c r="E402" s="131">
        <f>SUM(E403:E406)</f>
        <v>19789</v>
      </c>
    </row>
    <row r="403" spans="1:5" ht="12.75">
      <c r="A403" s="53"/>
      <c r="B403" s="53"/>
      <c r="C403" s="33" t="s">
        <v>485</v>
      </c>
      <c r="D403" s="16" t="s">
        <v>595</v>
      </c>
      <c r="E403" s="82">
        <v>19789</v>
      </c>
    </row>
    <row r="404" spans="1:4" ht="12.75">
      <c r="A404" s="53"/>
      <c r="B404" s="53"/>
      <c r="C404" s="33"/>
      <c r="D404" s="16"/>
    </row>
    <row r="405" spans="1:4" ht="12.75">
      <c r="A405" s="53"/>
      <c r="B405" s="53"/>
      <c r="C405" s="33"/>
      <c r="D405" s="16"/>
    </row>
    <row r="406" spans="1:4" ht="12.75">
      <c r="A406" s="53"/>
      <c r="B406" s="53"/>
      <c r="C406" s="33"/>
      <c r="D406" s="16"/>
    </row>
    <row r="411" spans="4:5" ht="12.75">
      <c r="D411"/>
      <c r="E411" s="87" t="s">
        <v>403</v>
      </c>
    </row>
    <row r="412" spans="4:5" ht="12.75">
      <c r="D412"/>
      <c r="E412" s="74" t="s">
        <v>613</v>
      </c>
    </row>
    <row r="413" spans="4:5" ht="12.75">
      <c r="D413" s="7" t="s">
        <v>500</v>
      </c>
      <c r="E413" s="74" t="s">
        <v>163</v>
      </c>
    </row>
    <row r="414" spans="4:5" ht="12.75">
      <c r="D414" s="58" t="s">
        <v>402</v>
      </c>
      <c r="E414" s="75" t="s">
        <v>615</v>
      </c>
    </row>
    <row r="415" spans="4:5" ht="12.75">
      <c r="D415"/>
      <c r="E415" s="85"/>
    </row>
    <row r="416" spans="4:5" ht="12.75">
      <c r="D416" t="s">
        <v>12</v>
      </c>
      <c r="E416" s="74"/>
    </row>
    <row r="417" spans="1:5" ht="12.75">
      <c r="A417" s="1" t="s">
        <v>0</v>
      </c>
      <c r="B417" s="1" t="s">
        <v>33</v>
      </c>
      <c r="C417" s="31" t="s">
        <v>6</v>
      </c>
      <c r="D417" s="1" t="s">
        <v>7</v>
      </c>
      <c r="E417" s="77" t="s">
        <v>8</v>
      </c>
    </row>
    <row r="418" spans="1:5" ht="12.75">
      <c r="A418" s="3">
        <v>801</v>
      </c>
      <c r="B418" s="3"/>
      <c r="C418" s="33"/>
      <c r="D418" s="16" t="s">
        <v>305</v>
      </c>
      <c r="E418" s="131">
        <f>E419</f>
        <v>32</v>
      </c>
    </row>
    <row r="419" spans="1:5" ht="12.75">
      <c r="A419" s="53"/>
      <c r="B419" s="3">
        <v>80101</v>
      </c>
      <c r="C419" s="33"/>
      <c r="D419" s="16" t="s">
        <v>2</v>
      </c>
      <c r="E419" s="131">
        <f>SUM(E420:E423)</f>
        <v>32</v>
      </c>
    </row>
    <row r="420" spans="1:5" ht="12.75">
      <c r="A420" s="53"/>
      <c r="B420" s="53"/>
      <c r="C420" s="33" t="s">
        <v>485</v>
      </c>
      <c r="D420" s="16" t="s">
        <v>595</v>
      </c>
      <c r="E420" s="82">
        <v>32</v>
      </c>
    </row>
    <row r="421" spans="1:4" ht="12.75">
      <c r="A421" s="53"/>
      <c r="B421" s="53"/>
      <c r="C421" s="33"/>
      <c r="D421" s="16"/>
    </row>
    <row r="422" spans="1:4" ht="12.75">
      <c r="A422" s="53"/>
      <c r="B422" s="53"/>
      <c r="C422" s="33"/>
      <c r="D422" s="16"/>
    </row>
    <row r="423" spans="1:4" ht="12.75">
      <c r="A423" s="53"/>
      <c r="B423" s="53"/>
      <c r="C423" s="33"/>
      <c r="D423" s="16"/>
    </row>
    <row r="424" spans="3:4" ht="12.75">
      <c r="C424" s="33"/>
      <c r="D424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564"/>
  <sheetViews>
    <sheetView tabSelected="1" zoomScale="130" zoomScaleNormal="130" zoomScalePageLayoutView="0" workbookViewId="0" topLeftCell="B526">
      <selection activeCell="D273" sqref="D273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00390625" style="0" customWidth="1"/>
    <col min="5" max="5" width="22.875" style="93" customWidth="1"/>
  </cols>
  <sheetData>
    <row r="2" spans="1:5" ht="12.75">
      <c r="A2" s="27"/>
      <c r="B2" s="28"/>
      <c r="C2" s="23"/>
      <c r="D2" s="18"/>
      <c r="E2" s="92" t="s">
        <v>242</v>
      </c>
    </row>
    <row r="3" spans="1:5" ht="12.75">
      <c r="A3" s="29"/>
      <c r="B3" s="20"/>
      <c r="C3" s="3"/>
      <c r="D3" s="15"/>
      <c r="E3" s="74" t="s">
        <v>613</v>
      </c>
    </row>
    <row r="4" spans="1:6" ht="12.75">
      <c r="A4" s="29"/>
      <c r="B4" s="20"/>
      <c r="C4" s="3"/>
      <c r="D4" s="14" t="s">
        <v>31</v>
      </c>
      <c r="E4" s="74" t="s">
        <v>163</v>
      </c>
      <c r="F4" s="19"/>
    </row>
    <row r="5" spans="1:5" ht="12.75">
      <c r="A5" s="29"/>
      <c r="B5" s="20"/>
      <c r="C5" s="3"/>
      <c r="D5" s="3" t="s">
        <v>354</v>
      </c>
      <c r="E5" s="75" t="s">
        <v>614</v>
      </c>
    </row>
    <row r="6" spans="1:4" ht="12.75">
      <c r="A6" s="29"/>
      <c r="B6" s="20"/>
      <c r="C6" s="3"/>
      <c r="D6" s="3"/>
    </row>
    <row r="7" spans="1:5" ht="12.75">
      <c r="A7" s="30" t="s">
        <v>32</v>
      </c>
      <c r="B7" s="31" t="s">
        <v>33</v>
      </c>
      <c r="C7" s="1"/>
      <c r="D7" s="1" t="s">
        <v>37</v>
      </c>
      <c r="E7" s="94" t="s">
        <v>549</v>
      </c>
    </row>
    <row r="8" spans="1:5" ht="12.75">
      <c r="A8" s="25" t="s">
        <v>62</v>
      </c>
      <c r="B8" s="32"/>
      <c r="C8" s="14"/>
      <c r="D8" s="26" t="s">
        <v>35</v>
      </c>
      <c r="E8" s="95">
        <f>SUM(E9)</f>
        <v>406100</v>
      </c>
    </row>
    <row r="9" spans="1:5" s="57" customFormat="1" ht="12.75">
      <c r="A9" s="112"/>
      <c r="B9" s="54" t="s">
        <v>63</v>
      </c>
      <c r="C9" s="55"/>
      <c r="D9" s="67" t="s">
        <v>36</v>
      </c>
      <c r="E9" s="97">
        <f>SUM(E10:E24)</f>
        <v>406100</v>
      </c>
    </row>
    <row r="10" spans="1:5" s="57" customFormat="1" ht="12.75">
      <c r="A10" s="112"/>
      <c r="B10" s="54"/>
      <c r="C10" s="3">
        <v>4170</v>
      </c>
      <c r="D10" s="15" t="s">
        <v>214</v>
      </c>
      <c r="E10" s="104">
        <v>1000</v>
      </c>
    </row>
    <row r="11" spans="1:5" s="57" customFormat="1" ht="12.75">
      <c r="A11" s="112"/>
      <c r="B11" s="54"/>
      <c r="C11" s="3">
        <v>4260</v>
      </c>
      <c r="D11" s="15" t="s">
        <v>47</v>
      </c>
      <c r="E11" s="104">
        <v>50000</v>
      </c>
    </row>
    <row r="12" spans="1:5" s="57" customFormat="1" ht="12.75">
      <c r="A12" s="112"/>
      <c r="B12" s="54"/>
      <c r="C12" s="3">
        <v>4270</v>
      </c>
      <c r="D12" s="15" t="s">
        <v>253</v>
      </c>
      <c r="E12" s="104">
        <v>110000</v>
      </c>
    </row>
    <row r="13" spans="1:5" ht="12.75">
      <c r="A13" s="24"/>
      <c r="B13" s="33"/>
      <c r="C13" s="3">
        <v>4300</v>
      </c>
      <c r="D13" s="20" t="s">
        <v>49</v>
      </c>
      <c r="E13" s="93">
        <v>114673</v>
      </c>
    </row>
    <row r="14" spans="1:5" ht="12.75">
      <c r="A14" s="33"/>
      <c r="B14" s="33"/>
      <c r="C14" s="3">
        <v>4390</v>
      </c>
      <c r="D14" s="16" t="s">
        <v>251</v>
      </c>
      <c r="E14" s="93">
        <v>50000</v>
      </c>
    </row>
    <row r="15" spans="1:4" ht="12.75">
      <c r="A15" s="33"/>
      <c r="B15" s="33"/>
      <c r="C15" s="3"/>
      <c r="D15" s="16" t="s">
        <v>252</v>
      </c>
    </row>
    <row r="16" spans="1:5" ht="12.75">
      <c r="A16" s="33"/>
      <c r="B16" s="33"/>
      <c r="C16" s="3">
        <v>4430</v>
      </c>
      <c r="D16" s="48" t="s">
        <v>199</v>
      </c>
      <c r="E16" s="93">
        <v>9000</v>
      </c>
    </row>
    <row r="17" spans="1:5" ht="12.75">
      <c r="A17" s="33"/>
      <c r="B17" s="33"/>
      <c r="C17" s="3">
        <v>4500</v>
      </c>
      <c r="D17" s="48" t="s">
        <v>442</v>
      </c>
      <c r="E17" s="93">
        <v>100</v>
      </c>
    </row>
    <row r="18" spans="1:4" ht="12.75">
      <c r="A18" s="33"/>
      <c r="B18" s="33"/>
      <c r="C18" s="3"/>
      <c r="D18" s="48" t="s">
        <v>443</v>
      </c>
    </row>
    <row r="19" spans="1:5" ht="12" customHeight="1">
      <c r="A19" s="33"/>
      <c r="B19" s="33"/>
      <c r="C19" s="3">
        <v>4510</v>
      </c>
      <c r="D19" s="20" t="s">
        <v>220</v>
      </c>
      <c r="E19" s="93">
        <v>6327</v>
      </c>
    </row>
    <row r="20" spans="1:5" ht="12.75">
      <c r="A20" s="33"/>
      <c r="B20" s="33"/>
      <c r="C20" s="3">
        <v>4530</v>
      </c>
      <c r="D20" t="s">
        <v>237</v>
      </c>
      <c r="E20" s="93">
        <v>15000</v>
      </c>
    </row>
    <row r="21" spans="1:5" ht="12.75">
      <c r="A21" s="33"/>
      <c r="B21" s="33"/>
      <c r="C21" s="6">
        <v>4590</v>
      </c>
      <c r="D21" s="63" t="s">
        <v>281</v>
      </c>
      <c r="E21" s="93">
        <v>40000</v>
      </c>
    </row>
    <row r="22" spans="1:5" s="57" customFormat="1" ht="12.75">
      <c r="A22" s="33"/>
      <c r="B22" s="33"/>
      <c r="C22" s="6"/>
      <c r="D22" s="63" t="s">
        <v>254</v>
      </c>
      <c r="E22" s="93"/>
    </row>
    <row r="23" spans="1:5" s="57" customFormat="1" ht="12.75">
      <c r="A23" s="33"/>
      <c r="B23" s="33"/>
      <c r="C23" s="3">
        <v>4610</v>
      </c>
      <c r="D23" s="16" t="s">
        <v>256</v>
      </c>
      <c r="E23" s="93">
        <v>10000</v>
      </c>
    </row>
    <row r="24" spans="1:5" s="57" customFormat="1" ht="12.75">
      <c r="A24" s="33"/>
      <c r="B24" s="33"/>
      <c r="C24" s="6">
        <v>6060</v>
      </c>
      <c r="D24" t="s">
        <v>75</v>
      </c>
      <c r="E24" s="93"/>
    </row>
    <row r="25" spans="1:5" s="57" customFormat="1" ht="12.75">
      <c r="A25" s="69"/>
      <c r="B25" s="60" t="s">
        <v>477</v>
      </c>
      <c r="C25" s="55"/>
      <c r="D25" s="65" t="s">
        <v>478</v>
      </c>
      <c r="E25" s="97">
        <f>SUM(E26:E36)</f>
        <v>5722105</v>
      </c>
    </row>
    <row r="26" spans="1:5" ht="12.75">
      <c r="A26" s="34"/>
      <c r="B26" s="20"/>
      <c r="C26" s="3">
        <v>4210</v>
      </c>
      <c r="D26" s="15" t="s">
        <v>46</v>
      </c>
      <c r="E26" s="93">
        <v>2000</v>
      </c>
    </row>
    <row r="27" spans="1:5" ht="12.75">
      <c r="A27" s="34"/>
      <c r="B27" s="20"/>
      <c r="C27" s="3">
        <v>4260</v>
      </c>
      <c r="D27" s="15" t="s">
        <v>47</v>
      </c>
      <c r="E27" s="93">
        <v>2100000</v>
      </c>
    </row>
    <row r="28" spans="1:5" ht="12.75">
      <c r="A28" s="34"/>
      <c r="B28" s="20"/>
      <c r="C28" s="3">
        <v>4270</v>
      </c>
      <c r="D28" s="15" t="s">
        <v>253</v>
      </c>
      <c r="E28" s="93">
        <v>2395000</v>
      </c>
    </row>
    <row r="29" spans="1:5" ht="12.75">
      <c r="A29" s="34"/>
      <c r="B29" s="20"/>
      <c r="C29" s="3">
        <v>4300</v>
      </c>
      <c r="D29" s="15" t="s">
        <v>49</v>
      </c>
      <c r="E29" s="93">
        <v>1131050</v>
      </c>
    </row>
    <row r="30" spans="1:5" ht="12.75">
      <c r="A30" s="34"/>
      <c r="B30" s="20"/>
      <c r="C30" s="3">
        <v>4390</v>
      </c>
      <c r="D30" s="16" t="s">
        <v>251</v>
      </c>
      <c r="E30" s="93">
        <v>75000</v>
      </c>
    </row>
    <row r="31" spans="1:4" ht="12.75">
      <c r="A31" s="34"/>
      <c r="B31" s="20"/>
      <c r="C31" s="3"/>
      <c r="D31" s="16" t="s">
        <v>252</v>
      </c>
    </row>
    <row r="32" spans="1:5" ht="12.75">
      <c r="A32" s="34"/>
      <c r="B32" s="20"/>
      <c r="C32" s="3">
        <v>4430</v>
      </c>
      <c r="D32" s="48" t="s">
        <v>199</v>
      </c>
      <c r="E32" s="93">
        <v>5000</v>
      </c>
    </row>
    <row r="33" spans="1:5" ht="12.75">
      <c r="A33" s="34"/>
      <c r="B33" s="20"/>
      <c r="C33" s="6">
        <v>4480</v>
      </c>
      <c r="D33" t="s">
        <v>60</v>
      </c>
      <c r="E33" s="93">
        <v>2000</v>
      </c>
    </row>
    <row r="34" spans="1:5" ht="12.75">
      <c r="A34" s="34"/>
      <c r="B34" s="20"/>
      <c r="C34" s="3">
        <v>4520</v>
      </c>
      <c r="D34" s="20" t="s">
        <v>419</v>
      </c>
      <c r="E34" s="93">
        <v>55</v>
      </c>
    </row>
    <row r="35" spans="1:4" ht="12.75">
      <c r="A35" s="34"/>
      <c r="B35" s="20"/>
      <c r="C35" s="3"/>
      <c r="D35" s="20" t="s">
        <v>228</v>
      </c>
    </row>
    <row r="36" spans="1:5" ht="12.75">
      <c r="A36" s="34"/>
      <c r="B36" s="20"/>
      <c r="C36" s="3">
        <v>4610</v>
      </c>
      <c r="D36" s="16" t="s">
        <v>256</v>
      </c>
      <c r="E36" s="93">
        <v>12000</v>
      </c>
    </row>
    <row r="37" spans="1:5" ht="12.75">
      <c r="A37" s="50" t="s">
        <v>145</v>
      </c>
      <c r="B37" s="40"/>
      <c r="C37" s="7"/>
      <c r="D37" s="5" t="s">
        <v>146</v>
      </c>
      <c r="E37" s="95">
        <f>E38</f>
        <v>177930</v>
      </c>
    </row>
    <row r="38" spans="1:5" ht="12.75">
      <c r="A38" s="29"/>
      <c r="B38" s="60" t="s">
        <v>194</v>
      </c>
      <c r="C38" s="58"/>
      <c r="D38" s="57" t="s">
        <v>195</v>
      </c>
      <c r="E38" s="97">
        <f>SUM(E39:E46)</f>
        <v>177930</v>
      </c>
    </row>
    <row r="39" spans="1:5" ht="12.75">
      <c r="A39" s="29"/>
      <c r="B39" s="20"/>
      <c r="C39" s="3">
        <v>3030</v>
      </c>
      <c r="D39" s="15" t="s">
        <v>56</v>
      </c>
      <c r="E39" s="93">
        <v>1000</v>
      </c>
    </row>
    <row r="40" spans="1:5" ht="12.75">
      <c r="A40" s="29"/>
      <c r="B40" s="20"/>
      <c r="C40" s="6">
        <v>4110</v>
      </c>
      <c r="D40" t="s">
        <v>45</v>
      </c>
      <c r="E40" s="93">
        <v>1376</v>
      </c>
    </row>
    <row r="41" spans="1:5" ht="12.75">
      <c r="A41" s="29"/>
      <c r="B41" s="20"/>
      <c r="C41" s="6">
        <v>4120</v>
      </c>
      <c r="D41" t="s">
        <v>438</v>
      </c>
      <c r="E41" s="93">
        <v>98</v>
      </c>
    </row>
    <row r="42" spans="1:5" ht="12.75">
      <c r="A42" s="29"/>
      <c r="B42" s="20"/>
      <c r="C42" s="3">
        <v>4170</v>
      </c>
      <c r="D42" s="15" t="s">
        <v>214</v>
      </c>
      <c r="E42" s="93">
        <v>25000</v>
      </c>
    </row>
    <row r="43" spans="1:5" ht="12.75">
      <c r="A43" s="29"/>
      <c r="B43" s="20"/>
      <c r="C43" s="3">
        <v>4300</v>
      </c>
      <c r="D43" s="48" t="s">
        <v>49</v>
      </c>
      <c r="E43" s="93">
        <v>138456</v>
      </c>
    </row>
    <row r="44" spans="1:5" ht="12.75">
      <c r="A44" s="29"/>
      <c r="B44" s="20"/>
      <c r="C44" s="3">
        <v>4390</v>
      </c>
      <c r="D44" s="16" t="s">
        <v>251</v>
      </c>
      <c r="E44" s="93">
        <v>11000</v>
      </c>
    </row>
    <row r="45" spans="1:4" ht="12.75">
      <c r="A45" s="29"/>
      <c r="B45" s="20"/>
      <c r="C45" s="3"/>
      <c r="D45" s="16" t="s">
        <v>252</v>
      </c>
    </row>
    <row r="46" spans="1:5" ht="12.75">
      <c r="A46" s="20"/>
      <c r="B46" s="20"/>
      <c r="C46" s="3">
        <v>4430</v>
      </c>
      <c r="D46" s="48" t="s">
        <v>199</v>
      </c>
      <c r="E46" s="93">
        <v>1000</v>
      </c>
    </row>
    <row r="47" spans="1:4" ht="12.75">
      <c r="A47" s="20"/>
      <c r="B47" s="20"/>
      <c r="C47" s="3"/>
      <c r="D47" s="48"/>
    </row>
    <row r="48" spans="1:5" ht="12.75">
      <c r="A48" s="25" t="s">
        <v>68</v>
      </c>
      <c r="B48" s="32"/>
      <c r="C48" s="14"/>
      <c r="D48" s="41" t="s">
        <v>39</v>
      </c>
      <c r="E48" s="97">
        <f>E49</f>
        <v>88165</v>
      </c>
    </row>
    <row r="49" spans="1:5" ht="12.75">
      <c r="A49" s="61"/>
      <c r="B49" s="54" t="s">
        <v>268</v>
      </c>
      <c r="C49" s="55"/>
      <c r="D49" s="67" t="s">
        <v>264</v>
      </c>
      <c r="E49" s="97">
        <f>SUM(E50:E52)</f>
        <v>88165</v>
      </c>
    </row>
    <row r="50" spans="1:5" ht="12.75">
      <c r="A50" s="34"/>
      <c r="B50" s="34"/>
      <c r="C50" s="6">
        <v>4260</v>
      </c>
      <c r="D50" t="s">
        <v>47</v>
      </c>
      <c r="E50" s="93">
        <v>80000</v>
      </c>
    </row>
    <row r="51" spans="1:5" ht="12.75">
      <c r="A51" s="34"/>
      <c r="B51" s="34"/>
      <c r="C51" s="3">
        <v>4300</v>
      </c>
      <c r="D51" s="20" t="s">
        <v>49</v>
      </c>
      <c r="E51" s="93">
        <v>8000</v>
      </c>
    </row>
    <row r="52" spans="1:5" ht="12.75">
      <c r="A52" s="34"/>
      <c r="B52" s="34"/>
      <c r="C52" s="3">
        <v>4520</v>
      </c>
      <c r="D52" s="20" t="s">
        <v>419</v>
      </c>
      <c r="E52" s="93">
        <v>165</v>
      </c>
    </row>
    <row r="53" spans="1:4" ht="12.75">
      <c r="A53" s="34"/>
      <c r="B53" s="34"/>
      <c r="C53" s="3"/>
      <c r="D53" s="20" t="s">
        <v>228</v>
      </c>
    </row>
    <row r="54" spans="1:4" ht="12.75">
      <c r="A54" s="34"/>
      <c r="B54" s="34"/>
      <c r="C54" s="3"/>
      <c r="D54" s="20"/>
    </row>
    <row r="55" spans="1:4" ht="12.75">
      <c r="A55" s="34"/>
      <c r="B55" s="34"/>
      <c r="C55" s="3"/>
      <c r="D55" s="20"/>
    </row>
    <row r="56" spans="1:4" ht="12.75">
      <c r="A56" s="34"/>
      <c r="B56" s="34"/>
      <c r="C56" s="3"/>
      <c r="D56" s="20"/>
    </row>
    <row r="57" spans="1:4" ht="12.75">
      <c r="A57" s="38"/>
      <c r="B57" s="38"/>
      <c r="C57" s="21"/>
      <c r="D57" s="122"/>
    </row>
    <row r="58" spans="1:5" s="2" customFormat="1" ht="12.75">
      <c r="A58" s="24"/>
      <c r="B58" s="33"/>
      <c r="C58" s="3"/>
      <c r="D58" s="15"/>
      <c r="E58" s="92" t="s">
        <v>242</v>
      </c>
    </row>
    <row r="59" spans="1:5" ht="12.75">
      <c r="A59" s="24"/>
      <c r="B59" s="33"/>
      <c r="C59" s="3"/>
      <c r="D59" s="15"/>
      <c r="E59" s="74" t="s">
        <v>613</v>
      </c>
    </row>
    <row r="60" spans="1:5" ht="12.75">
      <c r="A60" s="24"/>
      <c r="B60" s="33"/>
      <c r="C60" s="3"/>
      <c r="D60" s="14" t="s">
        <v>31</v>
      </c>
      <c r="E60" s="74" t="s">
        <v>163</v>
      </c>
    </row>
    <row r="61" spans="1:5" ht="12.75">
      <c r="A61" s="24"/>
      <c r="B61" s="33"/>
      <c r="C61" s="3"/>
      <c r="D61" s="3" t="s">
        <v>275</v>
      </c>
      <c r="E61" s="75" t="s">
        <v>614</v>
      </c>
    </row>
    <row r="62" spans="1:5" s="57" customFormat="1" ht="12.75">
      <c r="A62" s="30" t="s">
        <v>32</v>
      </c>
      <c r="B62" s="31" t="s">
        <v>33</v>
      </c>
      <c r="C62" s="1"/>
      <c r="D62" s="1" t="s">
        <v>34</v>
      </c>
      <c r="E62" s="94" t="s">
        <v>549</v>
      </c>
    </row>
    <row r="63" spans="1:5" ht="12.75">
      <c r="A63" s="25" t="s">
        <v>64</v>
      </c>
      <c r="B63" s="32"/>
      <c r="C63" s="14"/>
      <c r="D63" s="41" t="s">
        <v>69</v>
      </c>
      <c r="E63" s="95">
        <f>E64+E68+E70+E72</f>
        <v>9195521</v>
      </c>
    </row>
    <row r="64" spans="1:5" ht="12.75">
      <c r="A64" s="25"/>
      <c r="B64" s="32" t="s">
        <v>503</v>
      </c>
      <c r="C64" s="14"/>
      <c r="D64" s="41" t="s">
        <v>504</v>
      </c>
      <c r="E64" s="95">
        <f>E65</f>
        <v>144469</v>
      </c>
    </row>
    <row r="65" spans="1:5" s="71" customFormat="1" ht="12.75">
      <c r="A65" s="121"/>
      <c r="B65" s="110"/>
      <c r="C65" s="111">
        <v>6300</v>
      </c>
      <c r="D65" s="15" t="s">
        <v>505</v>
      </c>
      <c r="E65" s="104">
        <v>144469</v>
      </c>
    </row>
    <row r="66" spans="1:5" s="71" customFormat="1" ht="12.75">
      <c r="A66" s="121"/>
      <c r="B66" s="110"/>
      <c r="C66" s="111"/>
      <c r="D66" s="15" t="s">
        <v>506</v>
      </c>
      <c r="E66" s="104"/>
    </row>
    <row r="67" spans="1:5" s="71" customFormat="1" ht="12.75">
      <c r="A67" s="121"/>
      <c r="B67" s="110"/>
      <c r="C67" s="111"/>
      <c r="D67" s="15" t="s">
        <v>507</v>
      </c>
      <c r="E67" s="104"/>
    </row>
    <row r="68" spans="1:5" ht="12.75">
      <c r="A68" s="42"/>
      <c r="B68" s="54" t="s">
        <v>80</v>
      </c>
      <c r="C68" s="55"/>
      <c r="D68" s="67" t="s">
        <v>40</v>
      </c>
      <c r="E68" s="97">
        <f>SUM(E69:E69)</f>
        <v>5531052</v>
      </c>
    </row>
    <row r="69" spans="1:5" ht="12.75">
      <c r="A69" s="42"/>
      <c r="B69" s="43"/>
      <c r="C69" s="51">
        <v>6050</v>
      </c>
      <c r="D69" s="12" t="s">
        <v>231</v>
      </c>
      <c r="E69" s="96">
        <v>5531052</v>
      </c>
    </row>
    <row r="70" spans="1:5" ht="12.75">
      <c r="A70" s="42"/>
      <c r="B70" s="54" t="s">
        <v>143</v>
      </c>
      <c r="C70" s="55"/>
      <c r="D70" s="67" t="s">
        <v>328</v>
      </c>
      <c r="E70" s="97">
        <f>E71</f>
        <v>2620000</v>
      </c>
    </row>
    <row r="71" spans="1:5" ht="12.75">
      <c r="A71" s="42"/>
      <c r="B71" s="43"/>
      <c r="C71" s="51">
        <v>6050</v>
      </c>
      <c r="D71" s="12" t="s">
        <v>231</v>
      </c>
      <c r="E71" s="96">
        <v>2620000</v>
      </c>
    </row>
    <row r="72" spans="1:5" ht="12.75">
      <c r="A72" s="42"/>
      <c r="B72" s="54" t="s">
        <v>486</v>
      </c>
      <c r="C72" s="55"/>
      <c r="D72" s="57" t="s">
        <v>1</v>
      </c>
      <c r="E72" s="97">
        <f>SUM(E73:E73)</f>
        <v>900000</v>
      </c>
    </row>
    <row r="73" spans="1:5" ht="12.75">
      <c r="A73" s="42"/>
      <c r="B73" s="43"/>
      <c r="C73" s="51">
        <v>6059</v>
      </c>
      <c r="D73" s="12" t="s">
        <v>231</v>
      </c>
      <c r="E73" s="96">
        <v>900000</v>
      </c>
    </row>
    <row r="74" spans="1:5" ht="12.75">
      <c r="A74" s="42"/>
      <c r="B74" s="43"/>
      <c r="C74" s="51"/>
      <c r="D74" s="70"/>
      <c r="E74" s="96"/>
    </row>
    <row r="75" spans="1:5" ht="12.75">
      <c r="A75" s="25" t="s">
        <v>62</v>
      </c>
      <c r="B75" s="32"/>
      <c r="C75" s="14"/>
      <c r="D75" s="26" t="s">
        <v>35</v>
      </c>
      <c r="E75" s="97">
        <f>E76</f>
        <v>5120602</v>
      </c>
    </row>
    <row r="76" spans="1:5" ht="12.75">
      <c r="A76" s="43"/>
      <c r="B76" s="20" t="s">
        <v>477</v>
      </c>
      <c r="C76" s="3"/>
      <c r="D76" s="16" t="s">
        <v>478</v>
      </c>
      <c r="E76" s="97">
        <f>SUM(E77:E78)</f>
        <v>5120602</v>
      </c>
    </row>
    <row r="77" spans="1:5" ht="12.75">
      <c r="A77" s="43"/>
      <c r="B77" s="54"/>
      <c r="C77" s="51">
        <v>6050</v>
      </c>
      <c r="D77" s="12" t="s">
        <v>231</v>
      </c>
      <c r="E77" s="96">
        <v>320400</v>
      </c>
    </row>
    <row r="78" spans="1:5" ht="12.75">
      <c r="A78" s="43"/>
      <c r="B78" s="54"/>
      <c r="C78" s="51">
        <v>6370</v>
      </c>
      <c r="D78" s="138" t="s">
        <v>508</v>
      </c>
      <c r="E78" s="96">
        <v>4800202</v>
      </c>
    </row>
    <row r="79" spans="1:5" ht="12.75">
      <c r="A79" s="43"/>
      <c r="B79" s="54"/>
      <c r="C79" s="51"/>
      <c r="D79" s="70" t="s">
        <v>509</v>
      </c>
      <c r="E79" s="96"/>
    </row>
    <row r="80" spans="1:5" ht="12.75">
      <c r="A80" s="43"/>
      <c r="B80" s="54"/>
      <c r="C80" s="51"/>
      <c r="D80" s="70" t="s">
        <v>510</v>
      </c>
      <c r="E80" s="96"/>
    </row>
    <row r="81" spans="1:5" ht="12.75">
      <c r="A81" s="43"/>
      <c r="B81" s="43"/>
      <c r="C81" s="51"/>
      <c r="D81" s="12"/>
      <c r="E81" s="96"/>
    </row>
    <row r="82" spans="1:5" ht="12.75">
      <c r="A82" s="7">
        <v>855</v>
      </c>
      <c r="B82" s="7"/>
      <c r="C82" s="7"/>
      <c r="D82" s="5" t="s">
        <v>379</v>
      </c>
      <c r="E82" s="97">
        <f>E83</f>
        <v>1022481</v>
      </c>
    </row>
    <row r="83" spans="1:5" ht="12.75">
      <c r="A83" s="6"/>
      <c r="B83" s="54" t="s">
        <v>436</v>
      </c>
      <c r="C83" s="58"/>
      <c r="D83" s="57" t="s">
        <v>437</v>
      </c>
      <c r="E83" s="97">
        <f>SUM(E84:E85)</f>
        <v>1022481</v>
      </c>
    </row>
    <row r="84" spans="1:5" ht="12.75">
      <c r="A84" s="43"/>
      <c r="B84" s="43"/>
      <c r="C84" s="51">
        <v>6057</v>
      </c>
      <c r="D84" s="12" t="s">
        <v>231</v>
      </c>
      <c r="E84" s="96">
        <v>806895</v>
      </c>
    </row>
    <row r="85" spans="1:5" ht="12.75">
      <c r="A85" s="43"/>
      <c r="B85" s="43"/>
      <c r="C85" s="51">
        <v>6059</v>
      </c>
      <c r="D85" s="12" t="s">
        <v>231</v>
      </c>
      <c r="E85" s="96">
        <v>215586</v>
      </c>
    </row>
    <row r="86" spans="1:5" ht="12.75">
      <c r="A86" s="43"/>
      <c r="B86" s="43"/>
      <c r="C86" s="51"/>
      <c r="D86" s="12"/>
      <c r="E86" s="96"/>
    </row>
    <row r="87" spans="1:5" ht="12.75">
      <c r="A87" s="60" t="s">
        <v>66</v>
      </c>
      <c r="B87" s="54"/>
      <c r="C87" s="55"/>
      <c r="D87" s="56" t="s">
        <v>243</v>
      </c>
      <c r="E87" s="97">
        <f>E93+E90+E96+E88</f>
        <v>3408000</v>
      </c>
    </row>
    <row r="88" spans="1:5" s="57" customFormat="1" ht="12.75">
      <c r="A88" s="60"/>
      <c r="B88" s="54" t="s">
        <v>89</v>
      </c>
      <c r="C88" s="55"/>
      <c r="D88" s="56" t="s">
        <v>90</v>
      </c>
      <c r="E88" s="97">
        <f>E89</f>
        <v>300000</v>
      </c>
    </row>
    <row r="89" spans="1:5" ht="12.75">
      <c r="A89" s="60"/>
      <c r="B89" s="54"/>
      <c r="C89" s="111">
        <v>6059</v>
      </c>
      <c r="D89" s="12" t="s">
        <v>231</v>
      </c>
      <c r="E89" s="104">
        <v>300000</v>
      </c>
    </row>
    <row r="90" spans="1:5" s="71" customFormat="1" ht="12.75">
      <c r="A90" s="128"/>
      <c r="B90" s="54" t="s">
        <v>439</v>
      </c>
      <c r="C90" s="55"/>
      <c r="D90" s="56" t="s">
        <v>537</v>
      </c>
      <c r="E90" s="97">
        <f>SUM(E91:E92)</f>
        <v>340000</v>
      </c>
    </row>
    <row r="91" spans="1:5" s="71" customFormat="1" ht="12.75">
      <c r="A91" s="128"/>
      <c r="B91" s="110"/>
      <c r="C91" s="111">
        <v>6057</v>
      </c>
      <c r="D91" s="12" t="s">
        <v>231</v>
      </c>
      <c r="E91" s="104"/>
    </row>
    <row r="92" spans="1:5" s="71" customFormat="1" ht="12.75">
      <c r="A92" s="128"/>
      <c r="B92" s="110"/>
      <c r="C92" s="111">
        <v>6059</v>
      </c>
      <c r="D92" s="12" t="s">
        <v>231</v>
      </c>
      <c r="E92" s="104">
        <v>340000</v>
      </c>
    </row>
    <row r="93" spans="1:5" ht="12.75">
      <c r="A93" s="60"/>
      <c r="B93" s="54" t="s">
        <v>94</v>
      </c>
      <c r="C93" s="55"/>
      <c r="D93" s="67" t="s">
        <v>95</v>
      </c>
      <c r="E93" s="97">
        <f>E94</f>
        <v>500000</v>
      </c>
    </row>
    <row r="94" spans="1:5" ht="12.75">
      <c r="A94" s="60"/>
      <c r="B94" s="54"/>
      <c r="C94" s="51">
        <v>6050</v>
      </c>
      <c r="D94" s="12" t="s">
        <v>231</v>
      </c>
      <c r="E94" s="104">
        <v>500000</v>
      </c>
    </row>
    <row r="95" spans="1:5" ht="12.75">
      <c r="A95" s="60"/>
      <c r="B95" s="54"/>
      <c r="C95" s="3"/>
      <c r="D95" s="48"/>
      <c r="E95" s="104"/>
    </row>
    <row r="96" spans="1:5" s="57" customFormat="1" ht="12.75">
      <c r="A96" s="60"/>
      <c r="B96" s="54" t="s">
        <v>257</v>
      </c>
      <c r="C96" s="55"/>
      <c r="D96" s="56" t="s">
        <v>480</v>
      </c>
      <c r="E96" s="97">
        <f>SUM(E97:E100)</f>
        <v>2268000</v>
      </c>
    </row>
    <row r="97" spans="1:5" ht="12.75">
      <c r="A97" s="60"/>
      <c r="B97" s="54"/>
      <c r="C97" s="51">
        <v>6050</v>
      </c>
      <c r="D97" s="12" t="s">
        <v>231</v>
      </c>
      <c r="E97" s="104">
        <v>350000</v>
      </c>
    </row>
    <row r="98" spans="1:5" ht="12.75">
      <c r="A98" s="60"/>
      <c r="B98" s="54"/>
      <c r="C98" s="51">
        <v>6059</v>
      </c>
      <c r="D98" s="12" t="s">
        <v>231</v>
      </c>
      <c r="E98" s="104">
        <v>118000</v>
      </c>
    </row>
    <row r="99" spans="1:5" ht="12.75">
      <c r="A99" s="60"/>
      <c r="B99" s="54"/>
      <c r="C99" s="51">
        <v>6370</v>
      </c>
      <c r="D99" s="138" t="s">
        <v>508</v>
      </c>
      <c r="E99" s="104">
        <v>1800000</v>
      </c>
    </row>
    <row r="100" spans="1:5" ht="12.75">
      <c r="A100" s="60"/>
      <c r="B100" s="54"/>
      <c r="C100" s="51"/>
      <c r="D100" s="70" t="s">
        <v>509</v>
      </c>
      <c r="E100" s="104"/>
    </row>
    <row r="101" spans="1:5" ht="12.75">
      <c r="A101" s="60"/>
      <c r="B101" s="54"/>
      <c r="C101" s="51"/>
      <c r="D101" s="70" t="s">
        <v>510</v>
      </c>
      <c r="E101" s="104"/>
    </row>
    <row r="102" spans="1:5" ht="12.75">
      <c r="A102" s="32"/>
      <c r="B102" s="32"/>
      <c r="C102" s="51"/>
      <c r="D102" s="12"/>
      <c r="E102" s="98"/>
    </row>
    <row r="103" spans="1:5" ht="12.75">
      <c r="A103" s="7">
        <v>926</v>
      </c>
      <c r="B103" s="7"/>
      <c r="C103" s="7"/>
      <c r="D103" s="5" t="s">
        <v>313</v>
      </c>
      <c r="E103" s="88">
        <f>E108+E104</f>
        <v>2110000</v>
      </c>
    </row>
    <row r="104" spans="1:5" ht="12.75">
      <c r="A104" s="72"/>
      <c r="B104" s="58">
        <v>92601</v>
      </c>
      <c r="C104" s="58"/>
      <c r="D104" s="57" t="s">
        <v>264</v>
      </c>
      <c r="E104" s="89">
        <f>SUM(E105:E106)</f>
        <v>2110000</v>
      </c>
    </row>
    <row r="105" spans="1:5" ht="12.75">
      <c r="A105" s="7"/>
      <c r="B105" s="7"/>
      <c r="C105" s="72">
        <v>6050</v>
      </c>
      <c r="D105" s="12" t="s">
        <v>231</v>
      </c>
      <c r="E105" s="106">
        <v>2110000</v>
      </c>
    </row>
    <row r="106" spans="1:5" ht="12.75">
      <c r="A106" s="32"/>
      <c r="B106" s="32"/>
      <c r="C106" s="3"/>
      <c r="D106" s="20"/>
      <c r="E106" s="98"/>
    </row>
    <row r="107" spans="1:5" ht="12.75">
      <c r="A107" s="32"/>
      <c r="B107" s="32"/>
      <c r="C107" s="51"/>
      <c r="D107" s="12"/>
      <c r="E107" s="98"/>
    </row>
    <row r="108" spans="1:5" ht="12.75">
      <c r="A108" s="32"/>
      <c r="B108" s="32"/>
      <c r="C108" s="51"/>
      <c r="D108" s="12"/>
      <c r="E108" s="98"/>
    </row>
    <row r="109" spans="1:4" ht="12.75">
      <c r="A109" s="20"/>
      <c r="B109" s="20"/>
      <c r="C109" s="3"/>
      <c r="D109" s="16"/>
    </row>
    <row r="110" spans="1:10" ht="12.75">
      <c r="A110" s="35"/>
      <c r="B110" s="36"/>
      <c r="C110" s="23"/>
      <c r="D110" s="17" t="s">
        <v>31</v>
      </c>
      <c r="E110" s="92" t="s">
        <v>242</v>
      </c>
      <c r="F110" s="3"/>
      <c r="G110" s="3"/>
      <c r="H110" s="3"/>
      <c r="I110" s="15"/>
      <c r="J110" s="10"/>
    </row>
    <row r="111" spans="1:10" ht="12.75">
      <c r="A111" s="24"/>
      <c r="B111" s="33"/>
      <c r="C111" s="3"/>
      <c r="D111" s="15" t="s">
        <v>41</v>
      </c>
      <c r="E111" s="74" t="s">
        <v>613</v>
      </c>
      <c r="F111" s="3"/>
      <c r="G111" s="3"/>
      <c r="H111" s="3"/>
      <c r="I111" s="15"/>
      <c r="J111" s="10"/>
    </row>
    <row r="112" spans="1:10" ht="12.75">
      <c r="A112" s="24"/>
      <c r="B112" s="33"/>
      <c r="C112" s="3"/>
      <c r="D112" s="15"/>
      <c r="E112" s="74" t="s">
        <v>163</v>
      </c>
      <c r="F112" s="3"/>
      <c r="G112" s="3"/>
      <c r="H112" s="3"/>
      <c r="I112" s="15"/>
      <c r="J112" s="10"/>
    </row>
    <row r="113" spans="1:10" ht="12.75">
      <c r="A113" s="24"/>
      <c r="B113" s="33"/>
      <c r="C113" s="3"/>
      <c r="D113" s="15"/>
      <c r="E113" s="75" t="s">
        <v>614</v>
      </c>
      <c r="F113" s="3"/>
      <c r="G113" s="3"/>
      <c r="H113" s="3"/>
      <c r="I113" s="15"/>
      <c r="J113" s="10"/>
    </row>
    <row r="114" spans="1:10" ht="12.75">
      <c r="A114" s="30" t="s">
        <v>32</v>
      </c>
      <c r="B114" s="31" t="s">
        <v>33</v>
      </c>
      <c r="C114" s="1"/>
      <c r="D114" s="1" t="s">
        <v>34</v>
      </c>
      <c r="E114" s="94" t="s">
        <v>549</v>
      </c>
      <c r="F114" s="3"/>
      <c r="G114" s="3"/>
      <c r="H114" s="3"/>
      <c r="I114" s="3"/>
      <c r="J114" s="11"/>
    </row>
    <row r="115" spans="1:10" ht="12.75">
      <c r="A115" s="25" t="s">
        <v>65</v>
      </c>
      <c r="B115" s="32"/>
      <c r="C115" s="14"/>
      <c r="D115" s="41" t="s">
        <v>77</v>
      </c>
      <c r="E115" s="95">
        <f>SUM(+E116+E123+E159+E149+E169)</f>
        <v>15211316.2</v>
      </c>
      <c r="F115" s="15"/>
      <c r="G115" s="15"/>
      <c r="H115" s="15"/>
      <c r="I115" s="15"/>
      <c r="J115" s="10"/>
    </row>
    <row r="116" spans="1:10" ht="12.75">
      <c r="A116" s="24"/>
      <c r="B116" s="54" t="s">
        <v>70</v>
      </c>
      <c r="C116" s="55"/>
      <c r="D116" s="67" t="s">
        <v>236</v>
      </c>
      <c r="E116" s="97">
        <f>SUM(E117:E122)</f>
        <v>569000</v>
      </c>
      <c r="F116" s="15"/>
      <c r="G116" s="15"/>
      <c r="H116" s="15"/>
      <c r="I116" s="15"/>
      <c r="J116" s="10"/>
    </row>
    <row r="117" spans="1:10" ht="12.75">
      <c r="A117" s="24"/>
      <c r="B117" s="33"/>
      <c r="C117" s="3">
        <v>3030</v>
      </c>
      <c r="D117" s="15" t="s">
        <v>56</v>
      </c>
      <c r="E117" s="93">
        <v>530000</v>
      </c>
      <c r="F117" s="15"/>
      <c r="G117" s="15"/>
      <c r="H117" s="15"/>
      <c r="I117" s="15"/>
      <c r="J117" s="10"/>
    </row>
    <row r="118" spans="1:10" ht="12.75">
      <c r="A118" s="24"/>
      <c r="B118" s="33"/>
      <c r="C118" s="3">
        <v>4210</v>
      </c>
      <c r="D118" s="15" t="s">
        <v>46</v>
      </c>
      <c r="E118" s="93">
        <v>7000</v>
      </c>
      <c r="F118" s="15"/>
      <c r="G118" s="15"/>
      <c r="H118" s="15"/>
      <c r="I118" s="15"/>
      <c r="J118" s="10"/>
    </row>
    <row r="119" spans="1:10" ht="12.75">
      <c r="A119" s="24"/>
      <c r="B119" s="33"/>
      <c r="C119" s="3">
        <v>4220</v>
      </c>
      <c r="D119" s="48" t="s">
        <v>55</v>
      </c>
      <c r="E119" s="93">
        <v>4000</v>
      </c>
      <c r="F119" s="15"/>
      <c r="G119" s="15"/>
      <c r="H119" s="15"/>
      <c r="I119" s="15"/>
      <c r="J119" s="10"/>
    </row>
    <row r="120" spans="1:10" ht="12.75">
      <c r="A120" s="24"/>
      <c r="B120" s="33"/>
      <c r="C120" s="6">
        <v>4270</v>
      </c>
      <c r="D120" t="s">
        <v>48</v>
      </c>
      <c r="E120" s="93">
        <v>2000</v>
      </c>
      <c r="F120" s="15"/>
      <c r="G120" s="15"/>
      <c r="H120" s="15"/>
      <c r="I120" s="15"/>
      <c r="J120" s="10"/>
    </row>
    <row r="121" spans="1:10" ht="12.75">
      <c r="A121" s="24"/>
      <c r="B121" s="33"/>
      <c r="C121" s="3">
        <v>4300</v>
      </c>
      <c r="D121" s="15" t="s">
        <v>49</v>
      </c>
      <c r="E121" s="93">
        <v>25000</v>
      </c>
      <c r="F121" s="15"/>
      <c r="G121" s="15"/>
      <c r="H121" s="15"/>
      <c r="I121" s="15"/>
      <c r="J121" s="10"/>
    </row>
    <row r="122" spans="1:10" ht="12.75">
      <c r="A122" s="24"/>
      <c r="B122" s="33"/>
      <c r="C122" s="6">
        <v>4360</v>
      </c>
      <c r="D122" t="s">
        <v>298</v>
      </c>
      <c r="E122" s="93">
        <v>1000</v>
      </c>
      <c r="F122" s="15"/>
      <c r="G122" s="15"/>
      <c r="H122" s="15"/>
      <c r="I122" s="15"/>
      <c r="J122" s="10"/>
    </row>
    <row r="123" spans="1:10" ht="12.75">
      <c r="A123" s="24"/>
      <c r="B123" s="54" t="s">
        <v>71</v>
      </c>
      <c r="C123" s="55"/>
      <c r="D123" s="67" t="s">
        <v>72</v>
      </c>
      <c r="E123" s="97">
        <f>SUM(E124:E148)</f>
        <v>13021863</v>
      </c>
      <c r="F123" s="15"/>
      <c r="G123" s="15"/>
      <c r="H123" s="15"/>
      <c r="I123" s="15"/>
      <c r="J123" s="10"/>
    </row>
    <row r="124" spans="1:10" ht="12.75">
      <c r="A124" s="24"/>
      <c r="B124" s="33"/>
      <c r="C124" s="6">
        <v>3020</v>
      </c>
      <c r="D124" t="s">
        <v>381</v>
      </c>
      <c r="E124" s="93">
        <v>157000</v>
      </c>
      <c r="F124" s="15"/>
      <c r="G124" s="15"/>
      <c r="H124" s="15"/>
      <c r="I124" s="15"/>
      <c r="J124" s="10"/>
    </row>
    <row r="125" spans="1:10" ht="12.75">
      <c r="A125" s="24"/>
      <c r="B125" s="33"/>
      <c r="C125" s="6">
        <v>4010</v>
      </c>
      <c r="D125" t="s">
        <v>43</v>
      </c>
      <c r="E125" s="93">
        <v>8737293</v>
      </c>
      <c r="F125" s="15"/>
      <c r="G125" s="15"/>
      <c r="H125" s="15"/>
      <c r="I125" s="15"/>
      <c r="J125" s="10"/>
    </row>
    <row r="126" spans="1:10" ht="12.75">
      <c r="A126" s="24"/>
      <c r="B126" s="33"/>
      <c r="C126" s="6">
        <v>4040</v>
      </c>
      <c r="D126" t="s">
        <v>44</v>
      </c>
      <c r="E126" s="93">
        <v>575500</v>
      </c>
      <c r="F126" s="15"/>
      <c r="G126" s="15"/>
      <c r="H126" s="15"/>
      <c r="I126" s="15"/>
      <c r="J126" s="10"/>
    </row>
    <row r="127" spans="1:10" ht="12.75">
      <c r="A127" s="24"/>
      <c r="B127" s="33"/>
      <c r="C127" s="6">
        <v>4110</v>
      </c>
      <c r="D127" t="s">
        <v>45</v>
      </c>
      <c r="E127" s="93">
        <v>1480960</v>
      </c>
      <c r="F127" s="15"/>
      <c r="G127" s="15"/>
      <c r="H127" s="15"/>
      <c r="I127" s="15"/>
      <c r="J127" s="10"/>
    </row>
    <row r="128" spans="1:10" ht="12.75">
      <c r="A128" s="24"/>
      <c r="B128" s="33"/>
      <c r="C128" s="6">
        <v>4120</v>
      </c>
      <c r="D128" t="s">
        <v>438</v>
      </c>
      <c r="E128" s="93">
        <v>184692</v>
      </c>
      <c r="F128" s="15"/>
      <c r="G128" s="15"/>
      <c r="H128" s="15"/>
      <c r="I128" s="15"/>
      <c r="J128" s="10"/>
    </row>
    <row r="129" spans="1:10" ht="12.75">
      <c r="A129" s="24"/>
      <c r="B129" s="33"/>
      <c r="C129" s="3">
        <v>4170</v>
      </c>
      <c r="D129" s="15" t="s">
        <v>214</v>
      </c>
      <c r="E129" s="93">
        <v>129350</v>
      </c>
      <c r="F129" s="15"/>
      <c r="G129" s="15"/>
      <c r="H129" s="15"/>
      <c r="I129" s="15"/>
      <c r="J129" s="10"/>
    </row>
    <row r="130" spans="1:10" ht="12.75">
      <c r="A130" s="24"/>
      <c r="B130" s="33"/>
      <c r="C130" s="6">
        <v>4210</v>
      </c>
      <c r="D130" t="s">
        <v>46</v>
      </c>
      <c r="E130" s="93">
        <v>160000</v>
      </c>
      <c r="F130" s="15"/>
      <c r="G130" s="15"/>
      <c r="H130" s="15"/>
      <c r="I130" s="15"/>
      <c r="J130" s="10"/>
    </row>
    <row r="131" spans="1:10" ht="12.75">
      <c r="A131" s="24"/>
      <c r="B131" s="33"/>
      <c r="C131" s="3">
        <v>4220</v>
      </c>
      <c r="D131" s="48" t="s">
        <v>55</v>
      </c>
      <c r="E131" s="93">
        <v>10000</v>
      </c>
      <c r="F131" s="15"/>
      <c r="G131" s="15"/>
      <c r="H131" s="15"/>
      <c r="I131" s="15"/>
      <c r="J131" s="10"/>
    </row>
    <row r="132" spans="1:10" ht="12.75">
      <c r="A132" s="24"/>
      <c r="B132" s="33"/>
      <c r="C132" s="6">
        <v>4260</v>
      </c>
      <c r="D132" t="s">
        <v>47</v>
      </c>
      <c r="E132" s="93">
        <v>485000</v>
      </c>
      <c r="F132" s="15"/>
      <c r="G132" s="15"/>
      <c r="H132" s="15"/>
      <c r="I132" s="15"/>
      <c r="J132" s="10"/>
    </row>
    <row r="133" spans="1:10" ht="12.75">
      <c r="A133" s="29"/>
      <c r="B133" s="20"/>
      <c r="C133" s="6">
        <v>4270</v>
      </c>
      <c r="D133" t="s">
        <v>48</v>
      </c>
      <c r="E133" s="93">
        <v>60000</v>
      </c>
      <c r="F133" s="15"/>
      <c r="G133" s="15"/>
      <c r="H133" s="15"/>
      <c r="I133" s="15"/>
      <c r="J133" s="10"/>
    </row>
    <row r="134" spans="1:5" ht="12.75">
      <c r="A134" s="29"/>
      <c r="B134" s="20"/>
      <c r="C134" s="6">
        <v>4280</v>
      </c>
      <c r="D134" t="s">
        <v>232</v>
      </c>
      <c r="E134" s="93">
        <v>15000</v>
      </c>
    </row>
    <row r="135" spans="1:5" ht="12.75">
      <c r="A135" s="29"/>
      <c r="B135" s="33"/>
      <c r="C135" s="6">
        <v>4300</v>
      </c>
      <c r="D135" t="s">
        <v>49</v>
      </c>
      <c r="E135" s="93">
        <v>500993</v>
      </c>
    </row>
    <row r="136" spans="1:5" ht="12.75">
      <c r="A136" s="20"/>
      <c r="B136" s="33"/>
      <c r="C136" s="6">
        <v>4360</v>
      </c>
      <c r="D136" t="s">
        <v>298</v>
      </c>
      <c r="E136" s="93">
        <v>90000</v>
      </c>
    </row>
    <row r="137" spans="1:5" ht="12.75">
      <c r="A137" s="33"/>
      <c r="B137" s="33"/>
      <c r="C137" s="6">
        <v>4410</v>
      </c>
      <c r="D137" t="s">
        <v>50</v>
      </c>
      <c r="E137" s="93">
        <v>42000</v>
      </c>
    </row>
    <row r="138" spans="1:5" ht="12.75">
      <c r="A138" s="33"/>
      <c r="B138" s="33"/>
      <c r="C138" s="6">
        <v>4420</v>
      </c>
      <c r="D138" t="s">
        <v>73</v>
      </c>
      <c r="E138" s="93">
        <v>5000</v>
      </c>
    </row>
    <row r="139" spans="1:5" ht="12.75">
      <c r="A139" s="24"/>
      <c r="B139" s="33"/>
      <c r="C139" s="6">
        <v>4430</v>
      </c>
      <c r="D139" t="s">
        <v>51</v>
      </c>
      <c r="E139" s="93">
        <v>100000</v>
      </c>
    </row>
    <row r="140" spans="1:5" ht="12.75">
      <c r="A140" s="24"/>
      <c r="B140" s="33"/>
      <c r="C140" s="6">
        <v>4440</v>
      </c>
      <c r="D140" t="s">
        <v>74</v>
      </c>
      <c r="E140" s="93">
        <v>249168</v>
      </c>
    </row>
    <row r="141" spans="1:5" ht="12.75">
      <c r="A141" s="24"/>
      <c r="B141" s="33"/>
      <c r="C141" s="6">
        <v>4530</v>
      </c>
      <c r="D141" t="s">
        <v>237</v>
      </c>
      <c r="E141" s="93">
        <v>5000</v>
      </c>
    </row>
    <row r="142" spans="1:5" ht="12.75">
      <c r="A142" s="24"/>
      <c r="B142" s="33"/>
      <c r="C142" s="6">
        <v>4560</v>
      </c>
      <c r="D142" s="66" t="s">
        <v>303</v>
      </c>
      <c r="E142" s="93">
        <v>7</v>
      </c>
    </row>
    <row r="143" spans="1:4" ht="12.75">
      <c r="A143" s="24"/>
      <c r="B143" s="33"/>
      <c r="D143" s="66" t="s">
        <v>300</v>
      </c>
    </row>
    <row r="144" spans="1:4" ht="12.75">
      <c r="A144" s="24"/>
      <c r="B144" s="33"/>
      <c r="D144" s="16" t="s">
        <v>301</v>
      </c>
    </row>
    <row r="145" spans="1:4" ht="12.75">
      <c r="A145" s="24"/>
      <c r="B145" s="33"/>
      <c r="D145" s="16" t="s">
        <v>312</v>
      </c>
    </row>
    <row r="146" spans="1:5" ht="12.75">
      <c r="A146" s="24"/>
      <c r="B146" s="33"/>
      <c r="C146" s="6">
        <v>4700</v>
      </c>
      <c r="D146" t="s">
        <v>369</v>
      </c>
      <c r="E146" s="93">
        <v>13000</v>
      </c>
    </row>
    <row r="147" spans="1:5" ht="12.75">
      <c r="A147" s="24"/>
      <c r="B147" s="33"/>
      <c r="C147" s="6">
        <v>4710</v>
      </c>
      <c r="D147" t="s">
        <v>428</v>
      </c>
      <c r="E147" s="93">
        <v>21900</v>
      </c>
    </row>
    <row r="148" spans="1:5" ht="12.75">
      <c r="A148" s="24"/>
      <c r="B148" s="33"/>
      <c r="C148" s="6">
        <v>6060</v>
      </c>
      <c r="D148" t="s">
        <v>75</v>
      </c>
      <c r="E148" s="93">
        <v>0</v>
      </c>
    </row>
    <row r="149" spans="1:5" ht="12.75">
      <c r="A149" s="24"/>
      <c r="B149" s="54" t="s">
        <v>71</v>
      </c>
      <c r="C149" s="55"/>
      <c r="D149" s="67" t="s">
        <v>72</v>
      </c>
      <c r="E149" s="97">
        <f>SUM(E151:E158)</f>
        <v>319424</v>
      </c>
    </row>
    <row r="150" spans="1:4" ht="12.75">
      <c r="A150" s="24"/>
      <c r="B150" s="33"/>
      <c r="D150" s="129" t="s">
        <v>479</v>
      </c>
    </row>
    <row r="151" spans="1:5" ht="12.75">
      <c r="A151" s="24"/>
      <c r="B151" s="33"/>
      <c r="C151" s="6">
        <v>3020</v>
      </c>
      <c r="D151" t="s">
        <v>381</v>
      </c>
      <c r="E151" s="93">
        <v>3000</v>
      </c>
    </row>
    <row r="152" spans="1:6" ht="12.75">
      <c r="A152" s="24"/>
      <c r="B152" s="33"/>
      <c r="C152" s="6">
        <v>4010</v>
      </c>
      <c r="D152" t="s">
        <v>43</v>
      </c>
      <c r="E152" s="93">
        <v>232907</v>
      </c>
      <c r="F152" s="37"/>
    </row>
    <row r="153" spans="1:5" ht="12.75">
      <c r="A153" s="24"/>
      <c r="B153" s="33"/>
      <c r="C153" s="6">
        <v>4040</v>
      </c>
      <c r="D153" t="s">
        <v>44</v>
      </c>
      <c r="E153" s="93">
        <v>18000</v>
      </c>
    </row>
    <row r="154" spans="1:5" ht="12.75">
      <c r="A154" s="24"/>
      <c r="B154" s="33"/>
      <c r="C154" s="6">
        <v>4110</v>
      </c>
      <c r="D154" t="s">
        <v>45</v>
      </c>
      <c r="E154" s="93">
        <v>43630</v>
      </c>
    </row>
    <row r="155" spans="1:5" ht="12.75">
      <c r="A155" s="24"/>
      <c r="B155" s="33"/>
      <c r="C155" s="6">
        <v>4120</v>
      </c>
      <c r="D155" t="s">
        <v>438</v>
      </c>
      <c r="E155" s="93">
        <v>6218</v>
      </c>
    </row>
    <row r="156" spans="1:5" ht="12.75">
      <c r="A156" s="24"/>
      <c r="B156" s="33"/>
      <c r="C156" s="6">
        <v>4440</v>
      </c>
      <c r="D156" t="s">
        <v>74</v>
      </c>
      <c r="E156" s="93">
        <v>9669</v>
      </c>
    </row>
    <row r="157" spans="1:5" ht="12.75">
      <c r="A157" s="24"/>
      <c r="B157" s="33"/>
      <c r="C157" s="6">
        <v>4700</v>
      </c>
      <c r="D157" t="s">
        <v>369</v>
      </c>
      <c r="E157" s="93">
        <v>2000</v>
      </c>
    </row>
    <row r="158" spans="1:5" ht="12.75">
      <c r="A158" s="24"/>
      <c r="B158" s="33"/>
      <c r="C158" s="6">
        <v>4710</v>
      </c>
      <c r="D158" t="s">
        <v>428</v>
      </c>
      <c r="E158" s="93">
        <v>4000</v>
      </c>
    </row>
    <row r="159" spans="1:5" ht="12.75">
      <c r="A159" s="24"/>
      <c r="B159" s="54" t="s">
        <v>76</v>
      </c>
      <c r="C159" s="58"/>
      <c r="D159" s="57" t="s">
        <v>1</v>
      </c>
      <c r="E159" s="97">
        <f>SUM(E160:E168)</f>
        <v>754590.2</v>
      </c>
    </row>
    <row r="160" spans="1:5" ht="12.75">
      <c r="A160" s="24"/>
      <c r="B160" s="33"/>
      <c r="C160" s="6">
        <v>2900</v>
      </c>
      <c r="D160" t="s">
        <v>396</v>
      </c>
      <c r="E160" s="93">
        <v>1000</v>
      </c>
    </row>
    <row r="161" spans="1:4" ht="12.75">
      <c r="A161" s="24"/>
      <c r="B161" s="33"/>
      <c r="D161" t="s">
        <v>397</v>
      </c>
    </row>
    <row r="162" spans="1:4" ht="12.75">
      <c r="A162" s="24"/>
      <c r="B162" s="33"/>
      <c r="D162" t="s">
        <v>398</v>
      </c>
    </row>
    <row r="163" spans="1:4" ht="12.75">
      <c r="A163" s="24"/>
      <c r="B163" s="33"/>
      <c r="D163" t="s">
        <v>399</v>
      </c>
    </row>
    <row r="164" spans="1:5" ht="12.75">
      <c r="A164" s="24"/>
      <c r="B164" s="33"/>
      <c r="C164" s="3">
        <v>3030</v>
      </c>
      <c r="D164" s="15" t="s">
        <v>56</v>
      </c>
      <c r="E164" s="93">
        <v>36100</v>
      </c>
    </row>
    <row r="165" spans="1:5" ht="12.75">
      <c r="A165" s="24"/>
      <c r="B165" s="33"/>
      <c r="C165" s="6">
        <v>4210</v>
      </c>
      <c r="D165" t="s">
        <v>46</v>
      </c>
      <c r="E165" s="93">
        <v>4000</v>
      </c>
    </row>
    <row r="166" spans="1:5" ht="12.75">
      <c r="A166" s="24"/>
      <c r="B166" s="33"/>
      <c r="C166" s="6">
        <v>4220</v>
      </c>
      <c r="D166" s="2" t="s">
        <v>55</v>
      </c>
      <c r="E166" s="93">
        <v>2000</v>
      </c>
    </row>
    <row r="167" spans="1:5" ht="12.75">
      <c r="A167" s="24"/>
      <c r="B167" s="33"/>
      <c r="C167" s="6">
        <v>4300</v>
      </c>
      <c r="D167" t="s">
        <v>141</v>
      </c>
      <c r="E167" s="93">
        <v>6490.2</v>
      </c>
    </row>
    <row r="168" spans="1:5" ht="12.75">
      <c r="A168" s="24"/>
      <c r="B168" s="33"/>
      <c r="C168" s="72">
        <v>6059</v>
      </c>
      <c r="D168" s="12" t="s">
        <v>231</v>
      </c>
      <c r="E168" s="93">
        <v>705000</v>
      </c>
    </row>
    <row r="169" spans="1:5" ht="12.75">
      <c r="A169" s="24"/>
      <c r="B169" s="54" t="s">
        <v>76</v>
      </c>
      <c r="C169" s="58"/>
      <c r="D169" s="57" t="s">
        <v>585</v>
      </c>
      <c r="E169" s="97">
        <f>SUM(E170:E177)</f>
        <v>546439</v>
      </c>
    </row>
    <row r="170" spans="1:5" ht="12.75">
      <c r="A170" s="24"/>
      <c r="B170" s="33"/>
      <c r="C170" s="6">
        <v>4217</v>
      </c>
      <c r="D170" t="s">
        <v>46</v>
      </c>
      <c r="E170" s="93">
        <v>104420</v>
      </c>
    </row>
    <row r="171" spans="1:5" ht="12.75">
      <c r="A171" s="24"/>
      <c r="B171" s="33"/>
      <c r="C171" s="72">
        <v>4219</v>
      </c>
      <c r="D171" t="s">
        <v>46</v>
      </c>
      <c r="E171" s="93">
        <v>35185</v>
      </c>
    </row>
    <row r="172" spans="1:5" ht="12.75">
      <c r="A172" s="24"/>
      <c r="B172" s="33"/>
      <c r="C172" s="72">
        <v>4307</v>
      </c>
      <c r="D172" t="s">
        <v>141</v>
      </c>
      <c r="E172" s="93">
        <v>23000</v>
      </c>
    </row>
    <row r="173" spans="1:5" ht="12.75">
      <c r="A173" s="24"/>
      <c r="B173" s="33"/>
      <c r="C173" s="72">
        <v>4309</v>
      </c>
      <c r="D173" t="s">
        <v>141</v>
      </c>
      <c r="E173" s="93">
        <v>7750</v>
      </c>
    </row>
    <row r="174" spans="1:5" ht="12.75">
      <c r="A174" s="24"/>
      <c r="B174" s="33"/>
      <c r="C174" s="72">
        <v>4707</v>
      </c>
      <c r="D174" t="s">
        <v>369</v>
      </c>
      <c r="E174" s="93">
        <v>39560</v>
      </c>
    </row>
    <row r="175" spans="1:5" ht="12.75">
      <c r="A175" s="24"/>
      <c r="B175" s="33"/>
      <c r="C175" s="72">
        <v>4709</v>
      </c>
      <c r="D175" t="s">
        <v>369</v>
      </c>
      <c r="E175" s="93">
        <v>3440</v>
      </c>
    </row>
    <row r="176" spans="1:5" ht="12.75">
      <c r="A176" s="24"/>
      <c r="B176" s="33"/>
      <c r="C176" s="72">
        <v>6067</v>
      </c>
      <c r="D176" t="s">
        <v>75</v>
      </c>
      <c r="E176" s="93">
        <v>249136</v>
      </c>
    </row>
    <row r="177" spans="1:5" ht="12.75">
      <c r="A177" s="24"/>
      <c r="B177" s="33"/>
      <c r="C177" s="72">
        <v>6069</v>
      </c>
      <c r="D177" t="s">
        <v>75</v>
      </c>
      <c r="E177" s="93">
        <v>83948</v>
      </c>
    </row>
    <row r="178" spans="1:5" ht="12.75">
      <c r="A178" s="25" t="s">
        <v>65</v>
      </c>
      <c r="B178" s="32"/>
      <c r="C178" s="14"/>
      <c r="D178" s="41" t="s">
        <v>218</v>
      </c>
      <c r="E178" s="95">
        <f>E179+E186</f>
        <v>464232.74</v>
      </c>
    </row>
    <row r="179" spans="1:5" ht="12.75">
      <c r="A179" s="24"/>
      <c r="B179" s="54" t="s">
        <v>78</v>
      </c>
      <c r="C179" s="55"/>
      <c r="D179" s="67" t="s">
        <v>112</v>
      </c>
      <c r="E179" s="97">
        <f>SUM(E180:E185)</f>
        <v>463982</v>
      </c>
    </row>
    <row r="180" spans="1:5" ht="12.75">
      <c r="A180" s="24"/>
      <c r="B180" s="33"/>
      <c r="C180" s="6">
        <v>4010</v>
      </c>
      <c r="D180" t="s">
        <v>43</v>
      </c>
      <c r="E180" s="93">
        <v>332136</v>
      </c>
    </row>
    <row r="181" spans="1:5" ht="12.75">
      <c r="A181" s="33"/>
      <c r="B181" s="33"/>
      <c r="C181" s="6">
        <v>4040</v>
      </c>
      <c r="D181" t="s">
        <v>44</v>
      </c>
      <c r="E181" s="93">
        <v>42358</v>
      </c>
    </row>
    <row r="182" spans="1:5" ht="12.75">
      <c r="A182" s="33"/>
      <c r="B182" s="33"/>
      <c r="C182" s="6">
        <v>4110</v>
      </c>
      <c r="D182" t="s">
        <v>45</v>
      </c>
      <c r="E182" s="93">
        <v>56173</v>
      </c>
    </row>
    <row r="183" spans="1:5" ht="12.75">
      <c r="A183" s="33"/>
      <c r="B183" s="33"/>
      <c r="C183" s="6">
        <v>4120</v>
      </c>
      <c r="D183" t="s">
        <v>438</v>
      </c>
      <c r="E183" s="93">
        <v>7951</v>
      </c>
    </row>
    <row r="184" spans="1:5" ht="12.75">
      <c r="A184" s="33"/>
      <c r="B184" s="33"/>
      <c r="C184" s="6">
        <v>4440</v>
      </c>
      <c r="D184" t="s">
        <v>74</v>
      </c>
      <c r="E184" s="93">
        <v>22964</v>
      </c>
    </row>
    <row r="185" spans="1:5" ht="12.75">
      <c r="A185" s="33"/>
      <c r="B185" s="33"/>
      <c r="C185" s="6">
        <v>4710</v>
      </c>
      <c r="D185" t="s">
        <v>428</v>
      </c>
      <c r="E185" s="93">
        <v>2400</v>
      </c>
    </row>
    <row r="186" spans="1:5" ht="12.75">
      <c r="A186" s="33"/>
      <c r="B186" s="54" t="s">
        <v>78</v>
      </c>
      <c r="C186" s="55"/>
      <c r="D186" s="67" t="s">
        <v>587</v>
      </c>
      <c r="E186" s="97">
        <f>E187</f>
        <v>250.74</v>
      </c>
    </row>
    <row r="187" spans="1:5" ht="12.75">
      <c r="A187" s="33"/>
      <c r="B187" s="33"/>
      <c r="C187" s="6">
        <v>4740</v>
      </c>
      <c r="D187" s="114" t="s">
        <v>493</v>
      </c>
      <c r="E187" s="93">
        <v>250.74</v>
      </c>
    </row>
    <row r="188" spans="1:4" ht="12.75">
      <c r="A188" s="33"/>
      <c r="B188" s="33"/>
      <c r="D188" s="114" t="s">
        <v>492</v>
      </c>
    </row>
    <row r="189" spans="1:2" ht="12.75">
      <c r="A189" s="33"/>
      <c r="B189" s="33"/>
    </row>
    <row r="190" spans="1:5" ht="12.75">
      <c r="A190" s="25" t="s">
        <v>66</v>
      </c>
      <c r="B190" s="32"/>
      <c r="C190" s="14"/>
      <c r="D190" s="41" t="s">
        <v>86</v>
      </c>
      <c r="E190" s="97">
        <f>E191</f>
        <v>264600</v>
      </c>
    </row>
    <row r="191" spans="1:5" ht="12.75">
      <c r="A191" s="68"/>
      <c r="B191" s="54" t="s">
        <v>310</v>
      </c>
      <c r="C191" s="55"/>
      <c r="D191" s="67" t="s">
        <v>311</v>
      </c>
      <c r="E191" s="97">
        <f>SUM(E192:E198)</f>
        <v>264600</v>
      </c>
    </row>
    <row r="192" spans="1:5" ht="12.75">
      <c r="A192" s="33"/>
      <c r="B192" s="33"/>
      <c r="C192" s="6">
        <v>4010</v>
      </c>
      <c r="D192" t="s">
        <v>43</v>
      </c>
      <c r="E192" s="93">
        <v>181395</v>
      </c>
    </row>
    <row r="193" spans="1:5" ht="12.75">
      <c r="A193" s="33"/>
      <c r="B193" s="33"/>
      <c r="C193" s="6">
        <v>4040</v>
      </c>
      <c r="D193" t="s">
        <v>44</v>
      </c>
      <c r="E193" s="93">
        <v>16204</v>
      </c>
    </row>
    <row r="194" spans="1:5" ht="12.75">
      <c r="A194" s="33"/>
      <c r="B194" s="33"/>
      <c r="C194" s="6">
        <v>4110</v>
      </c>
      <c r="D194" t="s">
        <v>45</v>
      </c>
      <c r="E194" s="93">
        <v>38832</v>
      </c>
    </row>
    <row r="195" spans="1:5" ht="12.75">
      <c r="A195" s="33"/>
      <c r="B195" s="33"/>
      <c r="C195" s="6">
        <v>4120</v>
      </c>
      <c r="D195" t="s">
        <v>438</v>
      </c>
      <c r="E195" s="93">
        <v>5500</v>
      </c>
    </row>
    <row r="196" spans="1:5" ht="12.75">
      <c r="A196" s="33"/>
      <c r="B196" s="33"/>
      <c r="C196" s="6">
        <v>4260</v>
      </c>
      <c r="D196" t="s">
        <v>47</v>
      </c>
      <c r="E196" s="93">
        <v>3000</v>
      </c>
    </row>
    <row r="197" spans="1:5" ht="12.75">
      <c r="A197" s="33"/>
      <c r="B197" s="33"/>
      <c r="C197" s="6">
        <v>4300</v>
      </c>
      <c r="D197" t="s">
        <v>141</v>
      </c>
      <c r="E197" s="93">
        <v>10000</v>
      </c>
    </row>
    <row r="198" spans="1:5" ht="12.75">
      <c r="A198" s="33"/>
      <c r="B198" s="33"/>
      <c r="C198" s="6">
        <v>4440</v>
      </c>
      <c r="D198" t="s">
        <v>74</v>
      </c>
      <c r="E198" s="93">
        <v>9669</v>
      </c>
    </row>
    <row r="199" spans="1:5" ht="13.5" customHeight="1">
      <c r="A199" s="32" t="s">
        <v>82</v>
      </c>
      <c r="B199" s="32"/>
      <c r="C199" s="7"/>
      <c r="D199" s="5" t="s">
        <v>153</v>
      </c>
      <c r="E199" s="95">
        <f>SUM(E201+E209+E207+E220)</f>
        <v>211004</v>
      </c>
    </row>
    <row r="200" spans="1:5" ht="12.75">
      <c r="A200" s="32"/>
      <c r="B200" s="32"/>
      <c r="C200" s="7"/>
      <c r="D200" s="5" t="s">
        <v>154</v>
      </c>
      <c r="E200" s="95"/>
    </row>
    <row r="201" spans="1:5" ht="12.75">
      <c r="A201" s="33"/>
      <c r="B201" s="54" t="s">
        <v>83</v>
      </c>
      <c r="C201" s="58"/>
      <c r="D201" s="57" t="s">
        <v>84</v>
      </c>
      <c r="E201" s="97">
        <f>SUM(E203:E206)</f>
        <v>5342</v>
      </c>
    </row>
    <row r="202" spans="1:4" ht="12.75">
      <c r="A202" s="33"/>
      <c r="B202" s="33"/>
      <c r="D202" s="57" t="s">
        <v>85</v>
      </c>
    </row>
    <row r="203" spans="1:5" ht="12.75">
      <c r="A203" s="33"/>
      <c r="B203" s="33"/>
      <c r="C203" s="6">
        <v>4110</v>
      </c>
      <c r="D203" t="s">
        <v>45</v>
      </c>
      <c r="E203" s="93">
        <v>722</v>
      </c>
    </row>
    <row r="204" spans="1:5" ht="12.75">
      <c r="A204" s="33"/>
      <c r="B204" s="33"/>
      <c r="C204" s="6">
        <v>4120</v>
      </c>
      <c r="D204" t="s">
        <v>438</v>
      </c>
      <c r="E204" s="93">
        <v>103</v>
      </c>
    </row>
    <row r="205" spans="1:5" ht="12.75">
      <c r="A205" s="33"/>
      <c r="B205" s="33"/>
      <c r="C205" s="6">
        <v>4170</v>
      </c>
      <c r="D205" s="48" t="s">
        <v>214</v>
      </c>
      <c r="E205" s="93">
        <v>4200</v>
      </c>
    </row>
    <row r="206" spans="1:5" ht="12.75">
      <c r="A206" s="33"/>
      <c r="B206" s="33"/>
      <c r="C206" s="6">
        <v>4210</v>
      </c>
      <c r="D206" s="2" t="s">
        <v>46</v>
      </c>
      <c r="E206" s="93">
        <v>317</v>
      </c>
    </row>
    <row r="207" spans="1:5" ht="12.75">
      <c r="A207" s="33"/>
      <c r="B207" s="33" t="s">
        <v>608</v>
      </c>
      <c r="D207" s="2" t="s">
        <v>609</v>
      </c>
      <c r="E207" s="93">
        <f>E208</f>
        <v>820</v>
      </c>
    </row>
    <row r="208" spans="1:5" ht="12.75">
      <c r="A208" s="33"/>
      <c r="B208" s="33"/>
      <c r="C208" s="6">
        <v>4300</v>
      </c>
      <c r="D208" t="s">
        <v>141</v>
      </c>
      <c r="E208" s="93">
        <v>820</v>
      </c>
    </row>
    <row r="209" spans="1:5" ht="12.75">
      <c r="A209" s="33"/>
      <c r="B209" s="33" t="s">
        <v>575</v>
      </c>
      <c r="D209" s="118" t="s">
        <v>576</v>
      </c>
      <c r="E209" s="93">
        <f>SUM(E212:E219)</f>
        <v>146169</v>
      </c>
    </row>
    <row r="210" spans="1:4" ht="12.75">
      <c r="A210" s="33"/>
      <c r="B210" s="33"/>
      <c r="D210" s="118" t="s">
        <v>578</v>
      </c>
    </row>
    <row r="211" spans="1:4" ht="12.75">
      <c r="A211" s="33"/>
      <c r="B211" s="33"/>
      <c r="D211" s="118" t="s">
        <v>577</v>
      </c>
    </row>
    <row r="212" spans="1:5" ht="12.75">
      <c r="A212" s="33"/>
      <c r="B212" s="33"/>
      <c r="C212" s="3">
        <v>3030</v>
      </c>
      <c r="D212" s="15" t="s">
        <v>56</v>
      </c>
      <c r="E212" s="93">
        <v>14600</v>
      </c>
    </row>
    <row r="213" spans="1:5" ht="12.75">
      <c r="A213" s="33"/>
      <c r="B213" s="33"/>
      <c r="C213" s="6">
        <v>4110</v>
      </c>
      <c r="D213" t="s">
        <v>45</v>
      </c>
      <c r="E213" s="93">
        <v>8215</v>
      </c>
    </row>
    <row r="214" spans="1:5" ht="12.75">
      <c r="A214" s="33"/>
      <c r="B214" s="33"/>
      <c r="C214" s="6">
        <v>4120</v>
      </c>
      <c r="D214" t="s">
        <v>438</v>
      </c>
      <c r="E214" s="93">
        <v>1169</v>
      </c>
    </row>
    <row r="215" spans="1:5" ht="12.75">
      <c r="A215" s="33"/>
      <c r="B215" s="33"/>
      <c r="C215" s="6">
        <v>4170</v>
      </c>
      <c r="D215" s="48" t="s">
        <v>214</v>
      </c>
      <c r="E215" s="93">
        <v>47760</v>
      </c>
    </row>
    <row r="216" spans="1:5" ht="12.75">
      <c r="A216" s="33"/>
      <c r="B216" s="33"/>
      <c r="C216" s="6">
        <v>4210</v>
      </c>
      <c r="D216" s="2" t="s">
        <v>46</v>
      </c>
      <c r="E216" s="93">
        <v>34780</v>
      </c>
    </row>
    <row r="217" spans="1:5" ht="12.75">
      <c r="A217" s="33"/>
      <c r="B217" s="33"/>
      <c r="C217" s="6">
        <v>4220</v>
      </c>
      <c r="D217" s="2" t="s">
        <v>55</v>
      </c>
      <c r="E217" s="93">
        <v>200</v>
      </c>
    </row>
    <row r="218" spans="1:5" ht="12.75">
      <c r="A218" s="33"/>
      <c r="B218" s="33"/>
      <c r="C218" s="6">
        <v>4300</v>
      </c>
      <c r="D218" t="s">
        <v>141</v>
      </c>
      <c r="E218" s="93">
        <v>39268</v>
      </c>
    </row>
    <row r="219" spans="1:5" ht="12.75">
      <c r="A219" s="33"/>
      <c r="B219" s="33"/>
      <c r="C219" s="6">
        <v>4710</v>
      </c>
      <c r="D219" t="s">
        <v>428</v>
      </c>
      <c r="E219" s="93">
        <v>177</v>
      </c>
    </row>
    <row r="220" spans="1:5" ht="12.75">
      <c r="A220" s="33"/>
      <c r="B220" s="33" t="s">
        <v>610</v>
      </c>
      <c r="D220" t="s">
        <v>604</v>
      </c>
      <c r="E220" s="93">
        <f>SUM(E221:E226)</f>
        <v>58673</v>
      </c>
    </row>
    <row r="221" spans="1:5" ht="12.75">
      <c r="A221" s="33"/>
      <c r="B221" s="33"/>
      <c r="C221" s="6">
        <v>4110</v>
      </c>
      <c r="D221" t="s">
        <v>45</v>
      </c>
      <c r="E221" s="93">
        <v>6163</v>
      </c>
    </row>
    <row r="222" spans="1:5" ht="12.75">
      <c r="A222" s="33"/>
      <c r="B222" s="33"/>
      <c r="C222" s="6">
        <v>4120</v>
      </c>
      <c r="D222" t="s">
        <v>438</v>
      </c>
      <c r="E222" s="93">
        <v>878</v>
      </c>
    </row>
    <row r="223" spans="1:5" ht="12.75">
      <c r="A223" s="33"/>
      <c r="B223" s="33"/>
      <c r="C223" s="6">
        <v>4170</v>
      </c>
      <c r="D223" s="48" t="s">
        <v>214</v>
      </c>
      <c r="E223" s="93">
        <v>35850</v>
      </c>
    </row>
    <row r="224" spans="1:5" ht="12.75">
      <c r="A224" s="33"/>
      <c r="B224" s="33"/>
      <c r="C224" s="6">
        <v>4210</v>
      </c>
      <c r="D224" s="2" t="s">
        <v>46</v>
      </c>
      <c r="E224" s="93">
        <v>11573</v>
      </c>
    </row>
    <row r="225" spans="1:5" ht="12.75">
      <c r="A225" s="33"/>
      <c r="B225" s="33"/>
      <c r="C225" s="6">
        <v>4300</v>
      </c>
      <c r="D225" t="s">
        <v>141</v>
      </c>
      <c r="E225" s="93">
        <v>4017</v>
      </c>
    </row>
    <row r="226" spans="1:5" ht="12.75">
      <c r="A226" s="33"/>
      <c r="B226" s="33"/>
      <c r="C226" s="6">
        <v>4710</v>
      </c>
      <c r="D226" t="s">
        <v>428</v>
      </c>
      <c r="E226" s="93">
        <v>192</v>
      </c>
    </row>
    <row r="227" spans="1:2" ht="12.75">
      <c r="A227" s="33"/>
      <c r="B227" s="33"/>
    </row>
    <row r="228" spans="1:2" ht="12.75">
      <c r="A228" s="33"/>
      <c r="B228" s="33"/>
    </row>
    <row r="229" spans="1:2" ht="12.75">
      <c r="A229" s="33"/>
      <c r="B229" s="33"/>
    </row>
    <row r="230" spans="1:4" ht="12.75">
      <c r="A230" s="33"/>
      <c r="B230" s="33"/>
      <c r="D230" s="2"/>
    </row>
    <row r="231" spans="1:4" ht="12.75">
      <c r="A231" s="33"/>
      <c r="B231" s="33"/>
      <c r="D231" s="2"/>
    </row>
    <row r="232" spans="1:4" ht="12.75">
      <c r="A232" s="33"/>
      <c r="B232" s="33"/>
      <c r="D232" s="2"/>
    </row>
    <row r="233" spans="1:4" ht="12.75">
      <c r="A233" s="33"/>
      <c r="B233" s="33"/>
      <c r="D233" s="2"/>
    </row>
    <row r="234" spans="1:4" ht="12.75">
      <c r="A234" s="33"/>
      <c r="B234" s="33"/>
      <c r="D234" s="2"/>
    </row>
    <row r="235" spans="1:4" ht="12.75">
      <c r="A235" s="33"/>
      <c r="B235" s="33"/>
      <c r="C235" s="3"/>
      <c r="D235" s="48"/>
    </row>
    <row r="236" spans="1:2" ht="12.75">
      <c r="A236" s="33"/>
      <c r="B236" s="33"/>
    </row>
    <row r="237" spans="1:2" ht="12.75">
      <c r="A237" s="33"/>
      <c r="B237" s="33"/>
    </row>
    <row r="238" spans="1:4" ht="12.75">
      <c r="A238" s="38"/>
      <c r="B238" s="38"/>
      <c r="C238" s="21"/>
      <c r="D238" s="2"/>
    </row>
    <row r="239" spans="1:5" ht="12.75">
      <c r="A239" s="33"/>
      <c r="B239" s="33"/>
      <c r="D239" s="17" t="s">
        <v>31</v>
      </c>
      <c r="E239" s="92" t="s">
        <v>242</v>
      </c>
    </row>
    <row r="240" spans="1:5" ht="12.75">
      <c r="A240" s="33"/>
      <c r="B240" s="33"/>
      <c r="D240" s="9" t="s">
        <v>355</v>
      </c>
      <c r="E240" s="74" t="s">
        <v>613</v>
      </c>
    </row>
    <row r="241" spans="1:5" ht="12.75">
      <c r="A241" s="33"/>
      <c r="B241" s="33"/>
      <c r="D241" s="9"/>
      <c r="E241" s="74" t="s">
        <v>163</v>
      </c>
    </row>
    <row r="242" spans="1:5" ht="12.75">
      <c r="A242" s="33"/>
      <c r="B242" s="33"/>
      <c r="D242" s="5"/>
      <c r="E242" s="75" t="s">
        <v>614</v>
      </c>
    </row>
    <row r="243" spans="1:5" ht="12.75">
      <c r="A243" s="30" t="s">
        <v>32</v>
      </c>
      <c r="B243" s="31" t="s">
        <v>33</v>
      </c>
      <c r="C243" s="1"/>
      <c r="D243" s="1" t="s">
        <v>34</v>
      </c>
      <c r="E243" s="94" t="s">
        <v>549</v>
      </c>
    </row>
    <row r="244" spans="1:5" ht="12.75">
      <c r="A244" s="25" t="s">
        <v>65</v>
      </c>
      <c r="B244" s="32"/>
      <c r="C244" s="14"/>
      <c r="D244" s="41" t="s">
        <v>165</v>
      </c>
      <c r="E244" s="95">
        <f>E245+E249+E261</f>
        <v>628500</v>
      </c>
    </row>
    <row r="245" spans="1:5" ht="12.75">
      <c r="A245" s="33"/>
      <c r="B245" s="54" t="s">
        <v>76</v>
      </c>
      <c r="C245" s="58"/>
      <c r="D245" s="57" t="s">
        <v>1</v>
      </c>
      <c r="E245" s="97">
        <f>SUM(E246:E248)</f>
        <v>228000</v>
      </c>
    </row>
    <row r="246" spans="1:5" ht="12.75">
      <c r="A246" s="33"/>
      <c r="B246" s="33"/>
      <c r="C246" s="6">
        <v>4170</v>
      </c>
      <c r="D246" s="48" t="s">
        <v>214</v>
      </c>
      <c r="E246" s="98">
        <v>1000</v>
      </c>
    </row>
    <row r="247" spans="1:5" ht="12.75">
      <c r="A247" s="33"/>
      <c r="B247" s="33"/>
      <c r="C247" s="6">
        <v>4210</v>
      </c>
      <c r="D247" t="s">
        <v>46</v>
      </c>
      <c r="E247" s="98">
        <v>3000</v>
      </c>
    </row>
    <row r="248" spans="1:5" ht="12.75">
      <c r="A248" s="33"/>
      <c r="B248" s="33"/>
      <c r="C248" s="6">
        <v>4300</v>
      </c>
      <c r="D248" t="s">
        <v>49</v>
      </c>
      <c r="E248" s="93">
        <v>224000</v>
      </c>
    </row>
    <row r="249" spans="1:5" ht="12" customHeight="1">
      <c r="A249" s="32"/>
      <c r="B249" s="54" t="s">
        <v>221</v>
      </c>
      <c r="C249" s="58"/>
      <c r="D249" s="57" t="s">
        <v>222</v>
      </c>
      <c r="E249" s="97">
        <f>SUM(E250:E260)</f>
        <v>376500</v>
      </c>
    </row>
    <row r="250" spans="1:5" ht="12" customHeight="1">
      <c r="A250" s="32"/>
      <c r="B250" s="33"/>
      <c r="C250" s="6">
        <v>4110</v>
      </c>
      <c r="D250" t="s">
        <v>45</v>
      </c>
      <c r="E250" s="93">
        <v>1000</v>
      </c>
    </row>
    <row r="251" spans="1:5" ht="12" customHeight="1">
      <c r="A251" s="32"/>
      <c r="B251" s="33"/>
      <c r="C251" s="6">
        <v>4120</v>
      </c>
      <c r="D251" t="s">
        <v>438</v>
      </c>
      <c r="E251" s="93">
        <v>500</v>
      </c>
    </row>
    <row r="252" spans="1:5" ht="12" customHeight="1">
      <c r="A252" s="32"/>
      <c r="B252" s="33"/>
      <c r="C252" s="3">
        <v>4170</v>
      </c>
      <c r="D252" s="48" t="s">
        <v>214</v>
      </c>
      <c r="E252" s="93">
        <v>8000</v>
      </c>
    </row>
    <row r="253" spans="1:5" ht="12" customHeight="1">
      <c r="A253" s="32"/>
      <c r="B253" s="33"/>
      <c r="C253" s="6">
        <v>4190</v>
      </c>
      <c r="D253" t="s">
        <v>370</v>
      </c>
      <c r="E253" s="93">
        <v>5000</v>
      </c>
    </row>
    <row r="254" spans="1:5" ht="12.75">
      <c r="A254" s="33"/>
      <c r="B254" s="33"/>
      <c r="C254" s="6">
        <v>4210</v>
      </c>
      <c r="D254" t="s">
        <v>46</v>
      </c>
      <c r="E254" s="93">
        <v>15000</v>
      </c>
    </row>
    <row r="255" spans="1:5" ht="12.75">
      <c r="A255" s="33"/>
      <c r="B255" s="33"/>
      <c r="C255" s="6">
        <v>4220</v>
      </c>
      <c r="D255" t="s">
        <v>55</v>
      </c>
      <c r="E255" s="93">
        <v>7000</v>
      </c>
    </row>
    <row r="256" spans="1:5" ht="12.75">
      <c r="A256" s="33"/>
      <c r="B256" s="33"/>
      <c r="C256" s="6">
        <v>4300</v>
      </c>
      <c r="D256" t="s">
        <v>49</v>
      </c>
      <c r="E256" s="93">
        <v>165000</v>
      </c>
    </row>
    <row r="257" spans="1:5" ht="12.75">
      <c r="A257" s="33"/>
      <c r="B257" s="33"/>
      <c r="C257" s="6">
        <v>4360</v>
      </c>
      <c r="D257" t="s">
        <v>298</v>
      </c>
      <c r="E257" s="93">
        <v>8000</v>
      </c>
    </row>
    <row r="258" spans="1:5" s="5" customFormat="1" ht="12.75">
      <c r="A258" s="33"/>
      <c r="B258" s="33"/>
      <c r="C258" s="6">
        <v>4430</v>
      </c>
      <c r="D258" t="s">
        <v>223</v>
      </c>
      <c r="E258" s="93">
        <v>5000</v>
      </c>
    </row>
    <row r="259" spans="1:5" s="5" customFormat="1" ht="12.75">
      <c r="A259" s="33"/>
      <c r="B259" s="33"/>
      <c r="C259" s="3">
        <v>4510</v>
      </c>
      <c r="D259" s="20" t="s">
        <v>220</v>
      </c>
      <c r="E259" s="93">
        <v>2000</v>
      </c>
    </row>
    <row r="260" spans="1:5" s="5" customFormat="1" ht="12.75">
      <c r="A260" s="33"/>
      <c r="B260" s="33"/>
      <c r="C260" s="51">
        <v>6050</v>
      </c>
      <c r="D260" s="12" t="s">
        <v>231</v>
      </c>
      <c r="E260" s="93">
        <v>160000</v>
      </c>
    </row>
    <row r="261" spans="1:5" s="5" customFormat="1" ht="12.75">
      <c r="A261" s="33"/>
      <c r="B261" s="54" t="s">
        <v>71</v>
      </c>
      <c r="C261" s="55"/>
      <c r="D261" s="67" t="s">
        <v>72</v>
      </c>
      <c r="E261" s="97">
        <f>SUM(E263:E266)</f>
        <v>24000</v>
      </c>
    </row>
    <row r="262" spans="1:5" s="5" customFormat="1" ht="12.75">
      <c r="A262" s="33"/>
      <c r="B262" s="33"/>
      <c r="C262" s="6"/>
      <c r="D262" s="129" t="s">
        <v>538</v>
      </c>
      <c r="E262" s="93"/>
    </row>
    <row r="263" spans="1:5" s="5" customFormat="1" ht="12.75">
      <c r="A263" s="33"/>
      <c r="B263" s="33"/>
      <c r="C263" s="6">
        <v>4010</v>
      </c>
      <c r="D263" t="s">
        <v>43</v>
      </c>
      <c r="E263" s="93">
        <v>19800</v>
      </c>
    </row>
    <row r="264" spans="1:5" s="5" customFormat="1" ht="12.75">
      <c r="A264" s="33"/>
      <c r="B264" s="33"/>
      <c r="C264" s="6">
        <v>4110</v>
      </c>
      <c r="D264" t="s">
        <v>45</v>
      </c>
      <c r="E264" s="93">
        <v>3410</v>
      </c>
    </row>
    <row r="265" spans="1:5" s="5" customFormat="1" ht="12.75">
      <c r="A265" s="33"/>
      <c r="B265" s="33"/>
      <c r="C265" s="6">
        <v>4120</v>
      </c>
      <c r="D265" t="s">
        <v>438</v>
      </c>
      <c r="E265" s="93">
        <v>490</v>
      </c>
    </row>
    <row r="266" spans="1:5" ht="13.5" customHeight="1">
      <c r="A266" s="32"/>
      <c r="B266" s="33"/>
      <c r="C266" s="6">
        <v>4710</v>
      </c>
      <c r="D266" t="s">
        <v>428</v>
      </c>
      <c r="E266" s="93">
        <v>300</v>
      </c>
    </row>
    <row r="267" spans="1:2" ht="13.5" customHeight="1">
      <c r="A267" s="32"/>
      <c r="B267" s="33"/>
    </row>
    <row r="268" spans="1:5" ht="13.5" customHeight="1">
      <c r="A268" s="25" t="s">
        <v>66</v>
      </c>
      <c r="B268" s="32"/>
      <c r="C268" s="14"/>
      <c r="D268" s="41" t="s">
        <v>86</v>
      </c>
      <c r="E268" s="97">
        <f>E269</f>
        <v>96300</v>
      </c>
    </row>
    <row r="269" spans="1:5" ht="13.5" customHeight="1">
      <c r="A269" s="32"/>
      <c r="B269" s="54" t="s">
        <v>257</v>
      </c>
      <c r="C269" s="55"/>
      <c r="D269" s="56" t="s">
        <v>543</v>
      </c>
      <c r="E269" s="97">
        <f>SUM(E270:E274)</f>
        <v>96300</v>
      </c>
    </row>
    <row r="270" spans="1:5" ht="13.5" customHeight="1">
      <c r="A270" s="32"/>
      <c r="B270" s="33"/>
      <c r="C270" s="6">
        <v>4010</v>
      </c>
      <c r="D270" t="s">
        <v>43</v>
      </c>
      <c r="E270" s="93">
        <v>13440</v>
      </c>
    </row>
    <row r="271" spans="1:5" ht="13.5" customHeight="1">
      <c r="A271" s="32"/>
      <c r="B271" s="33"/>
      <c r="C271" s="6">
        <v>4110</v>
      </c>
      <c r="D271" t="s">
        <v>45</v>
      </c>
      <c r="E271" s="93">
        <v>2310</v>
      </c>
    </row>
    <row r="272" spans="1:5" ht="13.5" customHeight="1">
      <c r="A272" s="32"/>
      <c r="B272" s="33"/>
      <c r="C272" s="6">
        <v>4120</v>
      </c>
      <c r="D272" t="s">
        <v>438</v>
      </c>
      <c r="E272" s="93">
        <v>330</v>
      </c>
    </row>
    <row r="273" spans="1:5" ht="13.5" customHeight="1">
      <c r="A273" s="32"/>
      <c r="B273" s="33"/>
      <c r="C273" s="6">
        <v>4300</v>
      </c>
      <c r="D273" t="s">
        <v>49</v>
      </c>
      <c r="E273" s="93">
        <v>80200</v>
      </c>
    </row>
    <row r="274" spans="1:5" ht="13.5" customHeight="1">
      <c r="A274" s="32"/>
      <c r="B274" s="33"/>
      <c r="C274" s="6">
        <v>4710</v>
      </c>
      <c r="D274" t="s">
        <v>428</v>
      </c>
      <c r="E274" s="93">
        <v>20</v>
      </c>
    </row>
    <row r="275" spans="1:2" ht="13.5" customHeight="1">
      <c r="A275" s="32"/>
      <c r="B275" s="33"/>
    </row>
    <row r="276" spans="1:2" ht="13.5" customHeight="1">
      <c r="A276" s="61"/>
      <c r="B276" s="20"/>
    </row>
    <row r="277" spans="1:2" ht="13.5" customHeight="1">
      <c r="A277" s="33"/>
      <c r="B277" s="33"/>
    </row>
    <row r="278" spans="1:2" ht="13.5" customHeight="1">
      <c r="A278" s="33"/>
      <c r="B278" s="33"/>
    </row>
    <row r="279" spans="1:5" ht="12.75">
      <c r="A279" s="33"/>
      <c r="B279" s="33"/>
      <c r="C279" s="3"/>
      <c r="D279" s="48"/>
      <c r="E279"/>
    </row>
    <row r="280" spans="1:5" ht="12.75">
      <c r="A280" s="33"/>
      <c r="B280" s="33"/>
      <c r="C280" s="3"/>
      <c r="D280" s="48"/>
      <c r="E280"/>
    </row>
    <row r="281" spans="1:5" ht="12.75">
      <c r="A281" s="33"/>
      <c r="B281" s="33"/>
      <c r="C281" s="3"/>
      <c r="D281" s="48"/>
      <c r="E281"/>
    </row>
    <row r="282" spans="1:5" ht="12.75">
      <c r="A282" s="24"/>
      <c r="B282" s="33"/>
      <c r="D282" s="17" t="s">
        <v>31</v>
      </c>
      <c r="E282" s="101" t="s">
        <v>242</v>
      </c>
    </row>
    <row r="283" spans="1:5" ht="12.75">
      <c r="A283" s="24"/>
      <c r="B283" s="33"/>
      <c r="C283" s="3"/>
      <c r="D283" s="3" t="s">
        <v>357</v>
      </c>
      <c r="E283" s="74" t="s">
        <v>613</v>
      </c>
    </row>
    <row r="284" spans="1:5" ht="12.75">
      <c r="A284" s="24"/>
      <c r="B284" s="33"/>
      <c r="C284" s="3"/>
      <c r="D284" s="3"/>
      <c r="E284" s="74" t="s">
        <v>163</v>
      </c>
    </row>
    <row r="285" spans="1:5" ht="12.75">
      <c r="A285" s="24"/>
      <c r="B285" s="33"/>
      <c r="C285" s="3"/>
      <c r="D285" s="3"/>
      <c r="E285" s="75" t="s">
        <v>614</v>
      </c>
    </row>
    <row r="286" spans="1:5" ht="12.75">
      <c r="A286" s="30" t="s">
        <v>32</v>
      </c>
      <c r="B286" s="31" t="s">
        <v>33</v>
      </c>
      <c r="C286" s="1"/>
      <c r="D286" s="1" t="s">
        <v>34</v>
      </c>
      <c r="E286" s="94" t="s">
        <v>549</v>
      </c>
    </row>
    <row r="287" spans="1:5" ht="12.75">
      <c r="A287" s="55">
        <v>400</v>
      </c>
      <c r="B287" s="55"/>
      <c r="C287" s="54"/>
      <c r="D287" s="65" t="s">
        <v>539</v>
      </c>
      <c r="E287" s="99">
        <f>E289</f>
        <v>1000000</v>
      </c>
    </row>
    <row r="288" spans="1:5" ht="12.75">
      <c r="A288" s="55"/>
      <c r="B288" s="55"/>
      <c r="C288" s="54"/>
      <c r="D288" s="65" t="s">
        <v>540</v>
      </c>
      <c r="E288" s="99"/>
    </row>
    <row r="289" spans="1:5" ht="12.75">
      <c r="A289" s="24"/>
      <c r="B289" s="33" t="s">
        <v>541</v>
      </c>
      <c r="C289" s="3"/>
      <c r="D289" s="16" t="s">
        <v>542</v>
      </c>
      <c r="E289" s="99">
        <f>E290</f>
        <v>1000000</v>
      </c>
    </row>
    <row r="290" spans="1:5" ht="12.75">
      <c r="A290" s="24"/>
      <c r="B290" s="33"/>
      <c r="C290" s="3">
        <v>4300</v>
      </c>
      <c r="D290" s="16" t="s">
        <v>49</v>
      </c>
      <c r="E290" s="100">
        <v>1000000</v>
      </c>
    </row>
    <row r="291" spans="1:5" ht="12.75">
      <c r="A291" s="24"/>
      <c r="B291" s="33"/>
      <c r="C291" s="3"/>
      <c r="D291" s="3"/>
      <c r="E291" s="147"/>
    </row>
    <row r="292" spans="1:5" ht="12.75">
      <c r="A292" s="25" t="s">
        <v>64</v>
      </c>
      <c r="B292" s="32"/>
      <c r="C292" s="14"/>
      <c r="D292" s="26" t="s">
        <v>81</v>
      </c>
      <c r="E292" s="102">
        <f>SUM(E293+E298+E304+E302+E306)</f>
        <v>723689</v>
      </c>
    </row>
    <row r="293" spans="1:5" ht="12.75">
      <c r="A293" s="24"/>
      <c r="B293" s="54" t="s">
        <v>80</v>
      </c>
      <c r="C293" s="55"/>
      <c r="D293" s="65" t="s">
        <v>40</v>
      </c>
      <c r="E293" s="99">
        <f>SUM(E294:E297)</f>
        <v>157192</v>
      </c>
    </row>
    <row r="294" spans="1:5" ht="12.75">
      <c r="A294" s="24"/>
      <c r="B294" s="54"/>
      <c r="C294" s="6">
        <v>4170</v>
      </c>
      <c r="D294" t="s">
        <v>214</v>
      </c>
      <c r="E294" s="103">
        <v>1400</v>
      </c>
    </row>
    <row r="295" spans="1:5" ht="12.75">
      <c r="A295" s="24"/>
      <c r="B295" s="33"/>
      <c r="C295" s="3">
        <v>4270</v>
      </c>
      <c r="D295" s="16" t="s">
        <v>48</v>
      </c>
      <c r="E295" s="100">
        <v>122689</v>
      </c>
    </row>
    <row r="296" spans="1:5" ht="12.75">
      <c r="A296" s="24"/>
      <c r="B296" s="33"/>
      <c r="C296" s="3">
        <v>4300</v>
      </c>
      <c r="D296" s="16" t="s">
        <v>49</v>
      </c>
      <c r="E296" s="100">
        <v>30462</v>
      </c>
    </row>
    <row r="297" spans="1:5" ht="12.75">
      <c r="A297" s="24"/>
      <c r="B297" s="33"/>
      <c r="C297" s="3">
        <v>4510</v>
      </c>
      <c r="D297" s="20" t="s">
        <v>220</v>
      </c>
      <c r="E297" s="100">
        <v>2641</v>
      </c>
    </row>
    <row r="298" spans="1:5" ht="12.75">
      <c r="A298" s="24"/>
      <c r="B298" s="54" t="s">
        <v>143</v>
      </c>
      <c r="C298" s="55"/>
      <c r="D298" s="65" t="s">
        <v>144</v>
      </c>
      <c r="E298" s="99">
        <f>SUM(E299:E301)</f>
        <v>105700</v>
      </c>
    </row>
    <row r="299" spans="1:5" ht="12.75">
      <c r="A299" s="24"/>
      <c r="B299" s="54"/>
      <c r="C299" s="6">
        <v>4170</v>
      </c>
      <c r="D299" t="s">
        <v>214</v>
      </c>
      <c r="E299" s="103">
        <v>700</v>
      </c>
    </row>
    <row r="300" spans="1:5" ht="12.75">
      <c r="A300" s="24"/>
      <c r="B300" s="33"/>
      <c r="C300" s="3">
        <v>4270</v>
      </c>
      <c r="D300" s="16" t="s">
        <v>48</v>
      </c>
      <c r="E300" s="100">
        <v>80000</v>
      </c>
    </row>
    <row r="301" spans="1:5" ht="12.75">
      <c r="A301" s="24"/>
      <c r="B301" s="33"/>
      <c r="C301" s="3">
        <v>4300</v>
      </c>
      <c r="D301" s="16" t="s">
        <v>49</v>
      </c>
      <c r="E301" s="100">
        <v>25000</v>
      </c>
    </row>
    <row r="302" spans="1:5" s="57" customFormat="1" ht="12.75">
      <c r="A302" s="112"/>
      <c r="B302" s="54" t="s">
        <v>474</v>
      </c>
      <c r="C302" s="55"/>
      <c r="D302" s="65" t="s">
        <v>467</v>
      </c>
      <c r="E302" s="99">
        <f>E303</f>
        <v>452000</v>
      </c>
    </row>
    <row r="303" spans="1:5" ht="12.75">
      <c r="A303" s="24"/>
      <c r="B303" s="33"/>
      <c r="C303" s="6">
        <v>4300</v>
      </c>
      <c r="D303" t="s">
        <v>49</v>
      </c>
      <c r="E303" s="100">
        <v>452000</v>
      </c>
    </row>
    <row r="304" spans="1:5" ht="12.75">
      <c r="A304" s="24"/>
      <c r="B304" s="54" t="s">
        <v>475</v>
      </c>
      <c r="C304" s="55"/>
      <c r="D304" s="65" t="s">
        <v>476</v>
      </c>
      <c r="E304" s="99">
        <f>SUM(E305:E305)</f>
        <v>2000</v>
      </c>
    </row>
    <row r="305" spans="1:5" ht="12.75">
      <c r="A305" s="24"/>
      <c r="B305" s="33"/>
      <c r="C305" s="3">
        <v>4270</v>
      </c>
      <c r="D305" s="16" t="s">
        <v>48</v>
      </c>
      <c r="E305" s="100">
        <v>2000</v>
      </c>
    </row>
    <row r="306" spans="1:5" s="57" customFormat="1" ht="12.75">
      <c r="A306" s="112"/>
      <c r="B306" s="54" t="s">
        <v>486</v>
      </c>
      <c r="C306" s="55"/>
      <c r="D306" s="65" t="s">
        <v>480</v>
      </c>
      <c r="E306" s="99">
        <f>SUM(E307:E308)</f>
        <v>6797</v>
      </c>
    </row>
    <row r="307" spans="1:5" ht="12.75">
      <c r="A307" s="24"/>
      <c r="B307" s="33"/>
      <c r="C307" s="6">
        <v>4210</v>
      </c>
      <c r="D307" s="2" t="s">
        <v>46</v>
      </c>
      <c r="E307" s="100">
        <v>2000</v>
      </c>
    </row>
    <row r="308" spans="1:5" ht="12.75">
      <c r="A308" s="24"/>
      <c r="B308" s="33"/>
      <c r="C308" s="6">
        <v>4300</v>
      </c>
      <c r="D308" t="s">
        <v>49</v>
      </c>
      <c r="E308" s="100">
        <v>4797</v>
      </c>
    </row>
    <row r="309" spans="1:5" ht="12.75">
      <c r="A309" s="24"/>
      <c r="B309" s="33"/>
      <c r="C309" s="3"/>
      <c r="D309" s="16"/>
      <c r="E309" s="100"/>
    </row>
    <row r="310" spans="1:5" ht="12.75">
      <c r="A310" s="25" t="s">
        <v>145</v>
      </c>
      <c r="B310" s="32"/>
      <c r="C310" s="14"/>
      <c r="D310" s="26" t="s">
        <v>146</v>
      </c>
      <c r="E310" s="102">
        <f>E311+E315</f>
        <v>319000</v>
      </c>
    </row>
    <row r="311" spans="1:5" s="71" customFormat="1" ht="12.75">
      <c r="A311" s="121"/>
      <c r="B311" s="54" t="s">
        <v>358</v>
      </c>
      <c r="C311" s="55"/>
      <c r="D311" s="65" t="s">
        <v>359</v>
      </c>
      <c r="E311" s="99">
        <f>SUM(E312:E314)</f>
        <v>311000</v>
      </c>
    </row>
    <row r="312" spans="1:5" ht="12.75">
      <c r="A312" s="25"/>
      <c r="B312" s="32"/>
      <c r="C312" s="3">
        <v>4300</v>
      </c>
      <c r="D312" s="16" t="s">
        <v>49</v>
      </c>
      <c r="E312" s="103">
        <v>306800</v>
      </c>
    </row>
    <row r="313" spans="1:5" ht="12.75">
      <c r="A313" s="25"/>
      <c r="B313" s="32"/>
      <c r="C313" s="6">
        <v>4530</v>
      </c>
      <c r="D313" t="s">
        <v>237</v>
      </c>
      <c r="E313" s="103">
        <v>3900</v>
      </c>
    </row>
    <row r="314" spans="1:5" ht="12.75">
      <c r="A314" s="24"/>
      <c r="B314" s="33"/>
      <c r="C314" s="3">
        <v>4610</v>
      </c>
      <c r="D314" s="16" t="s">
        <v>256</v>
      </c>
      <c r="E314" s="100">
        <v>300</v>
      </c>
    </row>
    <row r="315" spans="1:5" ht="12.75">
      <c r="A315" s="24"/>
      <c r="B315" s="54" t="s">
        <v>358</v>
      </c>
      <c r="C315" s="55"/>
      <c r="D315" s="65" t="s">
        <v>594</v>
      </c>
      <c r="E315" s="99">
        <f>E316</f>
        <v>8000</v>
      </c>
    </row>
    <row r="316" spans="1:5" ht="12.75">
      <c r="A316" s="24"/>
      <c r="B316" s="32"/>
      <c r="C316" s="3">
        <v>4300</v>
      </c>
      <c r="D316" s="16" t="s">
        <v>49</v>
      </c>
      <c r="E316" s="100">
        <v>8000</v>
      </c>
    </row>
    <row r="317" spans="1:5" ht="12.75">
      <c r="A317" s="24"/>
      <c r="B317" s="33"/>
      <c r="C317" s="3"/>
      <c r="D317" s="16"/>
      <c r="E317" s="100"/>
    </row>
    <row r="318" spans="1:5" ht="12.75">
      <c r="A318" s="25" t="s">
        <v>65</v>
      </c>
      <c r="B318" s="32"/>
      <c r="C318" s="14"/>
      <c r="D318" s="41" t="s">
        <v>165</v>
      </c>
      <c r="E318" s="99">
        <f>E319</f>
        <v>5000</v>
      </c>
    </row>
    <row r="319" spans="1:5" ht="12.75">
      <c r="A319" s="24"/>
      <c r="B319" s="54" t="s">
        <v>71</v>
      </c>
      <c r="C319" s="55"/>
      <c r="D319" s="67" t="s">
        <v>72</v>
      </c>
      <c r="E319" s="100">
        <f>E320</f>
        <v>5000</v>
      </c>
    </row>
    <row r="320" spans="1:5" ht="12.75">
      <c r="A320" s="24"/>
      <c r="B320" s="33"/>
      <c r="C320" s="3">
        <v>4300</v>
      </c>
      <c r="D320" s="15" t="s">
        <v>49</v>
      </c>
      <c r="E320" s="100">
        <v>5000</v>
      </c>
    </row>
    <row r="321" spans="1:5" ht="12.75">
      <c r="A321" s="24"/>
      <c r="B321" s="33"/>
      <c r="C321" s="3"/>
      <c r="D321" s="16"/>
      <c r="E321" s="100"/>
    </row>
    <row r="322" spans="1:5" ht="12.75">
      <c r="A322" s="25" t="s">
        <v>66</v>
      </c>
      <c r="B322" s="32"/>
      <c r="C322" s="14"/>
      <c r="D322" s="41" t="s">
        <v>86</v>
      </c>
      <c r="E322" s="95">
        <f>E325+E329+E341+E344+E348+E323+E335+E355</f>
        <v>6774745</v>
      </c>
    </row>
    <row r="323" spans="1:5" s="71" customFormat="1" ht="12.75">
      <c r="A323" s="121"/>
      <c r="B323" s="54" t="s">
        <v>406</v>
      </c>
      <c r="C323" s="55"/>
      <c r="D323" s="67" t="s">
        <v>407</v>
      </c>
      <c r="E323" s="97">
        <f>E324</f>
        <v>5000</v>
      </c>
    </row>
    <row r="324" spans="1:5" ht="12.75">
      <c r="A324" s="25"/>
      <c r="B324" s="32"/>
      <c r="C324" s="3">
        <v>4510</v>
      </c>
      <c r="D324" s="20" t="s">
        <v>220</v>
      </c>
      <c r="E324" s="104">
        <v>5000</v>
      </c>
    </row>
    <row r="325" spans="1:5" ht="12.75">
      <c r="A325" s="24"/>
      <c r="B325" s="54" t="s">
        <v>87</v>
      </c>
      <c r="C325" s="55"/>
      <c r="D325" s="67" t="s">
        <v>88</v>
      </c>
      <c r="E325" s="97">
        <f>SUM(E326:E328)</f>
        <v>2209300</v>
      </c>
    </row>
    <row r="326" spans="1:5" ht="12.75">
      <c r="A326" s="24"/>
      <c r="B326" s="54"/>
      <c r="C326" s="6">
        <v>4210</v>
      </c>
      <c r="D326" s="2" t="s">
        <v>46</v>
      </c>
      <c r="E326" s="104">
        <v>4300</v>
      </c>
    </row>
    <row r="327" spans="1:6" ht="12.75">
      <c r="A327" s="24"/>
      <c r="B327" s="33"/>
      <c r="C327" s="3">
        <v>4270</v>
      </c>
      <c r="D327" s="16" t="s">
        <v>48</v>
      </c>
      <c r="E327" s="96">
        <v>5000</v>
      </c>
      <c r="F327" s="4"/>
    </row>
    <row r="328" spans="1:6" ht="12.75">
      <c r="A328" s="24"/>
      <c r="B328" s="33"/>
      <c r="C328" s="3">
        <v>4300</v>
      </c>
      <c r="D328" s="15" t="s">
        <v>49</v>
      </c>
      <c r="E328" s="96">
        <v>2200000</v>
      </c>
      <c r="F328" s="4"/>
    </row>
    <row r="329" spans="1:6" ht="12.75">
      <c r="A329" s="24"/>
      <c r="B329" s="54" t="s">
        <v>89</v>
      </c>
      <c r="C329" s="55"/>
      <c r="D329" s="67" t="s">
        <v>90</v>
      </c>
      <c r="E329" s="97">
        <f>SUM(E330:E334)</f>
        <v>715000</v>
      </c>
      <c r="F329" s="4"/>
    </row>
    <row r="330" spans="1:5" ht="12.75">
      <c r="A330" s="24"/>
      <c r="B330" s="33"/>
      <c r="C330" s="6">
        <v>4210</v>
      </c>
      <c r="D330" s="2" t="s">
        <v>46</v>
      </c>
      <c r="E330" s="93">
        <v>67000</v>
      </c>
    </row>
    <row r="331" spans="1:5" ht="12.75">
      <c r="A331" s="24"/>
      <c r="B331" s="33"/>
      <c r="C331" s="3">
        <v>4260</v>
      </c>
      <c r="D331" s="15" t="s">
        <v>47</v>
      </c>
      <c r="E331" s="93">
        <v>30000</v>
      </c>
    </row>
    <row r="332" spans="1:5" ht="12.75">
      <c r="A332" s="24"/>
      <c r="B332" s="33"/>
      <c r="C332" s="3">
        <v>4270</v>
      </c>
      <c r="D332" s="16" t="s">
        <v>48</v>
      </c>
      <c r="E332" s="93">
        <v>28000</v>
      </c>
    </row>
    <row r="333" spans="1:5" ht="12.75">
      <c r="A333" s="24"/>
      <c r="B333" s="33"/>
      <c r="C333" s="3">
        <v>4300</v>
      </c>
      <c r="D333" s="15" t="s">
        <v>49</v>
      </c>
      <c r="E333" s="93">
        <v>589282</v>
      </c>
    </row>
    <row r="334" spans="1:5" ht="12.75">
      <c r="A334" s="24"/>
      <c r="B334" s="33"/>
      <c r="C334" s="3">
        <v>4510</v>
      </c>
      <c r="D334" s="20" t="s">
        <v>220</v>
      </c>
      <c r="E334" s="93">
        <v>718</v>
      </c>
    </row>
    <row r="335" spans="1:5" ht="12.75">
      <c r="A335" s="24"/>
      <c r="B335" s="60" t="s">
        <v>439</v>
      </c>
      <c r="C335" s="58"/>
      <c r="D335" s="57" t="s">
        <v>440</v>
      </c>
      <c r="E335" s="97">
        <f>SUM(E336:E337)</f>
        <v>101000</v>
      </c>
    </row>
    <row r="336" spans="1:5" ht="12.75">
      <c r="A336" s="24"/>
      <c r="B336" s="60"/>
      <c r="C336" s="6">
        <v>4210</v>
      </c>
      <c r="D336" s="2" t="s">
        <v>46</v>
      </c>
      <c r="E336" s="104">
        <v>1000</v>
      </c>
    </row>
    <row r="337" spans="1:5" ht="12.75">
      <c r="A337" s="24"/>
      <c r="B337" s="20"/>
      <c r="C337" s="6">
        <v>6230</v>
      </c>
      <c r="D337" t="s">
        <v>420</v>
      </c>
      <c r="E337" s="104">
        <v>100000</v>
      </c>
    </row>
    <row r="338" spans="1:5" ht="12.75">
      <c r="A338" s="24"/>
      <c r="B338" s="20"/>
      <c r="C338" s="3"/>
      <c r="D338" s="48" t="s">
        <v>421</v>
      </c>
      <c r="E338" s="104"/>
    </row>
    <row r="339" spans="1:5" ht="12.75">
      <c r="A339" s="24"/>
      <c r="B339" s="20"/>
      <c r="C339" s="3"/>
      <c r="D339" s="48" t="s">
        <v>441</v>
      </c>
      <c r="E339" s="104"/>
    </row>
    <row r="340" spans="1:4" ht="12.75">
      <c r="A340" s="24"/>
      <c r="B340" s="20"/>
      <c r="C340" s="3"/>
      <c r="D340" s="16" t="s">
        <v>246</v>
      </c>
    </row>
    <row r="341" spans="1:5" ht="12.75">
      <c r="A341" s="29"/>
      <c r="B341" s="54" t="s">
        <v>91</v>
      </c>
      <c r="C341" s="55"/>
      <c r="D341" s="67" t="s">
        <v>92</v>
      </c>
      <c r="E341" s="97">
        <f>SUM(E342:E343)</f>
        <v>324000</v>
      </c>
    </row>
    <row r="342" spans="1:5" ht="12.75">
      <c r="A342" s="29"/>
      <c r="B342" s="33"/>
      <c r="C342" s="6">
        <v>4220</v>
      </c>
      <c r="D342" s="2" t="s">
        <v>55</v>
      </c>
      <c r="E342" s="93">
        <v>4000</v>
      </c>
    </row>
    <row r="343" spans="1:5" ht="12.75">
      <c r="A343" s="29"/>
      <c r="B343" s="33"/>
      <c r="C343" s="3">
        <v>4300</v>
      </c>
      <c r="D343" s="15" t="s">
        <v>93</v>
      </c>
      <c r="E343" s="93">
        <v>320000</v>
      </c>
    </row>
    <row r="344" spans="1:5" ht="12.75">
      <c r="A344" s="29"/>
      <c r="B344" s="54" t="s">
        <v>94</v>
      </c>
      <c r="C344" s="55"/>
      <c r="D344" s="67" t="s">
        <v>95</v>
      </c>
      <c r="E344" s="97">
        <f>SUM(E345:E347)</f>
        <v>3202000</v>
      </c>
    </row>
    <row r="345" spans="1:5" ht="12.75">
      <c r="A345" s="24"/>
      <c r="B345" s="20"/>
      <c r="C345" s="3">
        <v>4260</v>
      </c>
      <c r="D345" s="15" t="s">
        <v>47</v>
      </c>
      <c r="E345" s="93">
        <v>1600000</v>
      </c>
    </row>
    <row r="346" spans="1:5" ht="12.75">
      <c r="A346" s="24"/>
      <c r="B346" s="20"/>
      <c r="C346" s="3">
        <v>4270</v>
      </c>
      <c r="D346" s="16" t="s">
        <v>48</v>
      </c>
      <c r="E346" s="93">
        <v>2000</v>
      </c>
    </row>
    <row r="347" spans="1:5" ht="12.75">
      <c r="A347" s="24"/>
      <c r="B347" s="20"/>
      <c r="C347" s="3">
        <v>4300</v>
      </c>
      <c r="D347" s="15" t="s">
        <v>49</v>
      </c>
      <c r="E347" s="93">
        <v>1600000</v>
      </c>
    </row>
    <row r="348" spans="1:5" ht="12.75">
      <c r="A348" s="64"/>
      <c r="B348" s="54" t="s">
        <v>257</v>
      </c>
      <c r="C348" s="55"/>
      <c r="D348" s="56" t="s">
        <v>1</v>
      </c>
      <c r="E348" s="97">
        <f>SUM(E349:E353)</f>
        <v>25000</v>
      </c>
    </row>
    <row r="349" spans="1:5" ht="12.75">
      <c r="A349" s="64"/>
      <c r="B349" s="54"/>
      <c r="C349" s="6">
        <v>4210</v>
      </c>
      <c r="D349" s="2" t="s">
        <v>46</v>
      </c>
      <c r="E349" s="104">
        <v>18000</v>
      </c>
    </row>
    <row r="350" spans="1:5" ht="12.75">
      <c r="A350" s="64"/>
      <c r="B350" s="61"/>
      <c r="C350" s="3">
        <v>4270</v>
      </c>
      <c r="D350" s="16" t="s">
        <v>48</v>
      </c>
      <c r="E350" s="93">
        <v>5000</v>
      </c>
    </row>
    <row r="351" spans="1:5" ht="12.75">
      <c r="A351" s="64"/>
      <c r="B351" s="61"/>
      <c r="C351" s="3">
        <v>4300</v>
      </c>
      <c r="D351" s="15" t="s">
        <v>49</v>
      </c>
      <c r="E351" s="93">
        <v>1000</v>
      </c>
    </row>
    <row r="352" spans="1:5" ht="12.75">
      <c r="A352" s="64"/>
      <c r="B352" s="61"/>
      <c r="C352" s="3">
        <v>4510</v>
      </c>
      <c r="D352" s="48" t="s">
        <v>220</v>
      </c>
      <c r="E352" s="93">
        <v>300</v>
      </c>
    </row>
    <row r="353" spans="1:5" ht="12.75">
      <c r="A353" s="33"/>
      <c r="B353" s="20"/>
      <c r="C353" s="6">
        <v>4520</v>
      </c>
      <c r="D353" t="s">
        <v>387</v>
      </c>
      <c r="E353" s="93">
        <v>700</v>
      </c>
    </row>
    <row r="354" spans="1:4" ht="12.75">
      <c r="A354" s="33"/>
      <c r="B354" s="20"/>
      <c r="D354" t="s">
        <v>228</v>
      </c>
    </row>
    <row r="355" spans="1:5" ht="12.75">
      <c r="A355" s="33"/>
      <c r="B355" s="60" t="s">
        <v>257</v>
      </c>
      <c r="C355" s="3"/>
      <c r="D355" s="56" t="s">
        <v>544</v>
      </c>
      <c r="E355" s="97">
        <f>SUM(E357:E372)</f>
        <v>193445</v>
      </c>
    </row>
    <row r="356" spans="1:5" ht="12.75">
      <c r="A356" s="33"/>
      <c r="B356" s="60"/>
      <c r="C356" s="3"/>
      <c r="D356" s="56" t="s">
        <v>545</v>
      </c>
      <c r="E356" s="97"/>
    </row>
    <row r="357" spans="1:5" ht="12.75">
      <c r="A357" s="33"/>
      <c r="B357" s="60"/>
      <c r="C357" s="3">
        <v>4011</v>
      </c>
      <c r="D357" t="s">
        <v>43</v>
      </c>
      <c r="E357" s="104">
        <v>7850</v>
      </c>
    </row>
    <row r="358" spans="1:5" ht="12.75">
      <c r="A358" s="33"/>
      <c r="B358" s="60"/>
      <c r="C358" s="6">
        <v>4012</v>
      </c>
      <c r="D358" t="s">
        <v>43</v>
      </c>
      <c r="E358" s="104">
        <v>106590</v>
      </c>
    </row>
    <row r="359" spans="1:5" ht="12.75">
      <c r="A359" s="33"/>
      <c r="B359" s="60"/>
      <c r="C359" s="6">
        <v>4042</v>
      </c>
      <c r="D359" t="s">
        <v>44</v>
      </c>
      <c r="E359" s="104">
        <v>3392</v>
      </c>
    </row>
    <row r="360" spans="1:5" ht="12.75">
      <c r="A360" s="33"/>
      <c r="B360" s="60"/>
      <c r="C360" s="6">
        <v>4111</v>
      </c>
      <c r="D360" t="s">
        <v>45</v>
      </c>
      <c r="E360" s="104">
        <v>1354</v>
      </c>
    </row>
    <row r="361" spans="1:5" ht="12.75">
      <c r="A361" s="33"/>
      <c r="B361" s="60"/>
      <c r="C361" s="6">
        <v>4112</v>
      </c>
      <c r="D361" t="s">
        <v>45</v>
      </c>
      <c r="E361" s="104">
        <v>20010</v>
      </c>
    </row>
    <row r="362" spans="1:5" ht="12.75">
      <c r="A362" s="33"/>
      <c r="B362" s="60"/>
      <c r="C362" s="6">
        <v>4121</v>
      </c>
      <c r="D362" t="s">
        <v>438</v>
      </c>
      <c r="E362" s="104">
        <v>190</v>
      </c>
    </row>
    <row r="363" spans="1:5" ht="12.75">
      <c r="A363" s="33"/>
      <c r="B363" s="60"/>
      <c r="C363" s="6">
        <v>4122</v>
      </c>
      <c r="D363" t="s">
        <v>438</v>
      </c>
      <c r="E363" s="104">
        <v>2750</v>
      </c>
    </row>
    <row r="364" spans="1:5" ht="12.75">
      <c r="A364" s="33"/>
      <c r="B364" s="54"/>
      <c r="C364" s="6">
        <v>4211</v>
      </c>
      <c r="D364" s="2" t="s">
        <v>46</v>
      </c>
      <c r="E364" s="123">
        <v>651</v>
      </c>
    </row>
    <row r="365" spans="1:5" s="71" customFormat="1" ht="12.75">
      <c r="A365" s="110"/>
      <c r="B365" s="110"/>
      <c r="C365" s="111">
        <v>4212</v>
      </c>
      <c r="D365" s="2" t="s">
        <v>46</v>
      </c>
      <c r="E365" s="123">
        <v>9300</v>
      </c>
    </row>
    <row r="366" spans="1:5" ht="12.75">
      <c r="A366" s="33"/>
      <c r="B366" s="20"/>
      <c r="C366" s="6">
        <v>4301</v>
      </c>
      <c r="D366" s="15" t="s">
        <v>49</v>
      </c>
      <c r="E366" s="93">
        <v>328</v>
      </c>
    </row>
    <row r="367" spans="1:5" ht="12.75">
      <c r="A367" s="33"/>
      <c r="B367" s="20"/>
      <c r="C367" s="6">
        <v>4302</v>
      </c>
      <c r="D367" s="15" t="s">
        <v>49</v>
      </c>
      <c r="E367" s="93">
        <v>4680</v>
      </c>
    </row>
    <row r="368" spans="1:5" ht="12.75">
      <c r="A368" s="33"/>
      <c r="B368" s="20"/>
      <c r="C368" s="6">
        <v>4411</v>
      </c>
      <c r="D368" t="s">
        <v>50</v>
      </c>
      <c r="E368" s="93">
        <v>30048</v>
      </c>
    </row>
    <row r="369" spans="1:5" ht="12.75">
      <c r="A369" s="33"/>
      <c r="B369" s="20"/>
      <c r="C369" s="6">
        <v>4412</v>
      </c>
      <c r="D369" t="s">
        <v>50</v>
      </c>
      <c r="E369" s="93">
        <v>3005</v>
      </c>
    </row>
    <row r="370" spans="1:5" ht="12.75">
      <c r="A370" s="33"/>
      <c r="B370" s="20"/>
      <c r="C370" s="6">
        <v>4442</v>
      </c>
      <c r="D370" t="s">
        <v>74</v>
      </c>
      <c r="E370" s="93">
        <v>2418</v>
      </c>
    </row>
    <row r="371" spans="1:5" ht="12.75">
      <c r="A371" s="33"/>
      <c r="B371" s="20"/>
      <c r="C371" s="6">
        <v>4711</v>
      </c>
      <c r="D371" t="s">
        <v>428</v>
      </c>
      <c r="E371" s="104">
        <v>120</v>
      </c>
    </row>
    <row r="372" spans="1:5" ht="12.75">
      <c r="A372" s="33"/>
      <c r="B372" s="20"/>
      <c r="C372" s="6">
        <v>4712</v>
      </c>
      <c r="D372" t="s">
        <v>428</v>
      </c>
      <c r="E372" s="148">
        <v>759</v>
      </c>
    </row>
    <row r="373" spans="1:2" ht="12.75">
      <c r="A373" s="33"/>
      <c r="B373" s="20"/>
    </row>
    <row r="374" spans="1:5" ht="12.75">
      <c r="A374" s="25" t="s">
        <v>66</v>
      </c>
      <c r="B374" s="32"/>
      <c r="C374" s="14"/>
      <c r="D374" s="41" t="s">
        <v>86</v>
      </c>
      <c r="E374" s="97">
        <f>E375</f>
        <v>8145400</v>
      </c>
    </row>
    <row r="375" spans="1:5" ht="12.75">
      <c r="A375" s="33"/>
      <c r="B375" s="54" t="s">
        <v>310</v>
      </c>
      <c r="C375" s="55"/>
      <c r="D375" s="67" t="s">
        <v>329</v>
      </c>
      <c r="E375" s="97">
        <f>SUM(E376:E380)</f>
        <v>8145400</v>
      </c>
    </row>
    <row r="376" spans="1:5" ht="12.75">
      <c r="A376" s="33"/>
      <c r="B376" s="61"/>
      <c r="C376" s="6">
        <v>4210</v>
      </c>
      <c r="D376" s="2" t="s">
        <v>46</v>
      </c>
      <c r="E376" s="104">
        <v>3000</v>
      </c>
    </row>
    <row r="377" spans="1:5" ht="12.75">
      <c r="A377" s="33"/>
      <c r="B377" s="32"/>
      <c r="C377" s="6">
        <v>4300</v>
      </c>
      <c r="D377" t="s">
        <v>49</v>
      </c>
      <c r="E377" s="104">
        <v>8139950</v>
      </c>
    </row>
    <row r="378" spans="1:5" ht="12.75">
      <c r="A378" s="33"/>
      <c r="B378" s="32"/>
      <c r="C378" s="6">
        <v>4430</v>
      </c>
      <c r="D378" s="48" t="s">
        <v>199</v>
      </c>
      <c r="E378" s="104">
        <v>50</v>
      </c>
    </row>
    <row r="379" spans="1:5" ht="12.75">
      <c r="A379" s="33"/>
      <c r="B379" s="32"/>
      <c r="C379" s="3">
        <v>4610</v>
      </c>
      <c r="D379" s="16" t="s">
        <v>256</v>
      </c>
      <c r="E379" s="104">
        <v>400</v>
      </c>
    </row>
    <row r="380" spans="1:5" ht="12.75">
      <c r="A380" s="33"/>
      <c r="B380" s="20"/>
      <c r="C380" s="6">
        <v>4700</v>
      </c>
      <c r="D380" t="s">
        <v>233</v>
      </c>
      <c r="E380" s="93">
        <v>2000</v>
      </c>
    </row>
    <row r="381" spans="1:4" ht="12.75">
      <c r="A381" s="33"/>
      <c r="B381" s="20"/>
      <c r="D381" t="s">
        <v>234</v>
      </c>
    </row>
    <row r="382" spans="1:5" ht="12.75">
      <c r="A382" s="25" t="s">
        <v>67</v>
      </c>
      <c r="B382" s="54"/>
      <c r="C382" s="55"/>
      <c r="D382" s="67" t="s">
        <v>59</v>
      </c>
      <c r="E382" s="97">
        <f>E383</f>
        <v>5000</v>
      </c>
    </row>
    <row r="383" spans="1:5" ht="12.75">
      <c r="A383" s="33"/>
      <c r="B383" s="60" t="s">
        <v>375</v>
      </c>
      <c r="C383" s="58"/>
      <c r="D383" s="57" t="s">
        <v>376</v>
      </c>
      <c r="E383" s="97">
        <f>SUM(E384:E385)</f>
        <v>5000</v>
      </c>
    </row>
    <row r="384" spans="1:4" ht="12.75">
      <c r="A384" s="33"/>
      <c r="B384" s="20"/>
      <c r="D384" t="s">
        <v>377</v>
      </c>
    </row>
    <row r="385" spans="1:5" ht="12.75">
      <c r="A385" s="33"/>
      <c r="B385" s="20"/>
      <c r="C385" s="6">
        <v>4300</v>
      </c>
      <c r="D385" t="s">
        <v>49</v>
      </c>
      <c r="E385" s="93">
        <v>5000</v>
      </c>
    </row>
    <row r="386" spans="1:2" ht="12.75">
      <c r="A386" s="33"/>
      <c r="B386" s="20"/>
    </row>
    <row r="387" spans="1:2" ht="12.75">
      <c r="A387" s="33"/>
      <c r="B387" s="20"/>
    </row>
    <row r="388" spans="1:2" ht="12.75">
      <c r="A388" s="33"/>
      <c r="B388" s="20"/>
    </row>
    <row r="389" spans="1:2" ht="12.75">
      <c r="A389" s="33"/>
      <c r="B389" s="20"/>
    </row>
    <row r="390" spans="1:4" ht="12.75">
      <c r="A390" s="24"/>
      <c r="B390" s="20"/>
      <c r="C390" s="3"/>
      <c r="D390" s="16"/>
    </row>
    <row r="391" spans="1:4" ht="12.75">
      <c r="A391" s="24"/>
      <c r="B391" s="20"/>
      <c r="C391" s="3"/>
      <c r="D391" s="16"/>
    </row>
    <row r="392" spans="1:5" ht="12.75">
      <c r="A392" s="33"/>
      <c r="B392" s="33"/>
      <c r="C392" s="3"/>
      <c r="D392" s="14" t="s">
        <v>31</v>
      </c>
      <c r="E392" s="101" t="s">
        <v>242</v>
      </c>
    </row>
    <row r="393" spans="1:5" ht="12.75">
      <c r="A393" s="24"/>
      <c r="B393" s="33"/>
      <c r="C393" s="3"/>
      <c r="D393" s="3" t="s">
        <v>200</v>
      </c>
      <c r="E393" s="74" t="s">
        <v>613</v>
      </c>
    </row>
    <row r="394" spans="1:5" ht="12.75">
      <c r="A394" s="24"/>
      <c r="B394" s="33"/>
      <c r="C394" s="3"/>
      <c r="D394" s="3"/>
      <c r="E394" s="74" t="s">
        <v>163</v>
      </c>
    </row>
    <row r="395" spans="1:5" ht="12.75">
      <c r="A395" s="24"/>
      <c r="B395" s="33"/>
      <c r="C395" s="3"/>
      <c r="D395" s="3"/>
      <c r="E395" s="75" t="s">
        <v>614</v>
      </c>
    </row>
    <row r="396" spans="1:5" ht="12.75">
      <c r="A396" s="30" t="s">
        <v>32</v>
      </c>
      <c r="B396" s="31" t="s">
        <v>33</v>
      </c>
      <c r="C396" s="1"/>
      <c r="D396" s="1" t="s">
        <v>34</v>
      </c>
      <c r="E396" s="94" t="s">
        <v>549</v>
      </c>
    </row>
    <row r="397" spans="1:5" ht="12.75">
      <c r="A397" s="55">
        <v>400</v>
      </c>
      <c r="B397" s="55"/>
      <c r="C397" s="54"/>
      <c r="D397" s="65" t="s">
        <v>552</v>
      </c>
      <c r="E397" s="99">
        <f>E399</f>
        <v>336600</v>
      </c>
    </row>
    <row r="398" spans="1:5" ht="12.75">
      <c r="A398" s="55"/>
      <c r="B398" s="55"/>
      <c r="C398" s="54"/>
      <c r="D398" s="65" t="s">
        <v>557</v>
      </c>
      <c r="E398" s="100"/>
    </row>
    <row r="399" spans="1:5" ht="12.75">
      <c r="A399" s="3"/>
      <c r="B399" s="3">
        <v>40001</v>
      </c>
      <c r="C399" s="33"/>
      <c r="D399" s="16" t="s">
        <v>553</v>
      </c>
      <c r="E399" s="100">
        <f>SUM(E400:E404)</f>
        <v>336600</v>
      </c>
    </row>
    <row r="400" spans="1:5" ht="12.75">
      <c r="A400" s="33"/>
      <c r="B400" s="33"/>
      <c r="C400" s="3">
        <v>2970</v>
      </c>
      <c r="D400" s="16" t="s">
        <v>558</v>
      </c>
      <c r="E400" s="100">
        <v>330000</v>
      </c>
    </row>
    <row r="401" spans="1:5" ht="12.75">
      <c r="A401" s="33"/>
      <c r="B401" s="33"/>
      <c r="C401" s="6">
        <v>4010</v>
      </c>
      <c r="D401" t="s">
        <v>43</v>
      </c>
      <c r="E401" s="100">
        <v>2050</v>
      </c>
    </row>
    <row r="402" spans="1:5" ht="12.75">
      <c r="A402" s="33"/>
      <c r="B402" s="33"/>
      <c r="C402" s="6">
        <v>4110</v>
      </c>
      <c r="D402" t="s">
        <v>45</v>
      </c>
      <c r="E402" s="100">
        <v>320</v>
      </c>
    </row>
    <row r="403" spans="1:5" ht="12.75">
      <c r="A403" s="33"/>
      <c r="B403" s="33"/>
      <c r="C403" s="6">
        <v>4120</v>
      </c>
      <c r="D403" t="s">
        <v>438</v>
      </c>
      <c r="E403" s="100">
        <v>70</v>
      </c>
    </row>
    <row r="404" spans="1:5" ht="12.75">
      <c r="A404" s="33"/>
      <c r="B404" s="33"/>
      <c r="C404" s="6">
        <v>4210</v>
      </c>
      <c r="D404" s="2" t="s">
        <v>46</v>
      </c>
      <c r="E404" s="100">
        <v>4160</v>
      </c>
    </row>
    <row r="405" spans="1:5" ht="12.75">
      <c r="A405" s="33"/>
      <c r="B405" s="33"/>
      <c r="D405" s="2"/>
      <c r="E405" s="147"/>
    </row>
    <row r="406" spans="1:5" ht="12.75">
      <c r="A406" s="32" t="s">
        <v>192</v>
      </c>
      <c r="B406" s="32"/>
      <c r="C406" s="7"/>
      <c r="D406" s="5" t="s">
        <v>280</v>
      </c>
      <c r="E406" s="95">
        <f>+E407+E410+E415</f>
        <v>1367200</v>
      </c>
    </row>
    <row r="407" spans="1:5" ht="12.75">
      <c r="A407" s="29"/>
      <c r="B407" s="54" t="s">
        <v>193</v>
      </c>
      <c r="C407" s="55"/>
      <c r="D407" s="67" t="s">
        <v>38</v>
      </c>
      <c r="E407" s="97">
        <f>SUM(E408:E408)</f>
        <v>1000000</v>
      </c>
    </row>
    <row r="408" spans="1:5" ht="12.75">
      <c r="A408" s="33"/>
      <c r="B408" s="33"/>
      <c r="C408" s="3">
        <v>3110</v>
      </c>
      <c r="D408" s="16" t="s">
        <v>57</v>
      </c>
      <c r="E408" s="93">
        <v>1000000</v>
      </c>
    </row>
    <row r="409" spans="1:4" ht="12.75">
      <c r="A409" s="33"/>
      <c r="B409" s="33"/>
      <c r="C409" s="3"/>
      <c r="D409" s="16"/>
    </row>
    <row r="410" spans="1:5" ht="12.75">
      <c r="A410" s="33"/>
      <c r="B410" s="54" t="s">
        <v>227</v>
      </c>
      <c r="C410" s="3"/>
      <c r="D410" s="57" t="s">
        <v>559</v>
      </c>
      <c r="E410" s="97">
        <f>SUM(E412:E413)</f>
        <v>40800</v>
      </c>
    </row>
    <row r="411" spans="1:4" ht="12.75">
      <c r="A411" s="33"/>
      <c r="B411" s="33"/>
      <c r="C411" s="3"/>
      <c r="D411" s="65" t="s">
        <v>560</v>
      </c>
    </row>
    <row r="412" spans="1:5" ht="12.75">
      <c r="A412" s="33"/>
      <c r="B412" s="33"/>
      <c r="C412" s="3">
        <v>3110</v>
      </c>
      <c r="D412" s="16" t="s">
        <v>57</v>
      </c>
      <c r="E412" s="93">
        <v>40000</v>
      </c>
    </row>
    <row r="413" spans="1:5" ht="12.75">
      <c r="A413" s="33"/>
      <c r="B413" s="33"/>
      <c r="C413" s="6">
        <v>4210</v>
      </c>
      <c r="D413" s="2" t="s">
        <v>46</v>
      </c>
      <c r="E413" s="93">
        <v>800</v>
      </c>
    </row>
    <row r="414" spans="1:4" ht="12.75">
      <c r="A414" s="33"/>
      <c r="B414" s="33"/>
      <c r="D414" s="2"/>
    </row>
    <row r="415" spans="1:5" ht="12.75">
      <c r="A415" s="33"/>
      <c r="B415" s="54" t="s">
        <v>227</v>
      </c>
      <c r="C415" s="3"/>
      <c r="D415" s="57" t="s">
        <v>606</v>
      </c>
      <c r="E415" s="97">
        <f>SUM(E416:E420)</f>
        <v>326400</v>
      </c>
    </row>
    <row r="416" spans="1:5" ht="12.75">
      <c r="A416" s="33"/>
      <c r="B416" s="33"/>
      <c r="C416" s="3">
        <v>3110</v>
      </c>
      <c r="D416" s="16" t="s">
        <v>57</v>
      </c>
      <c r="E416" s="93">
        <v>320000</v>
      </c>
    </row>
    <row r="417" spans="1:5" ht="12.75">
      <c r="A417" s="33"/>
      <c r="B417" s="33"/>
      <c r="C417" s="6">
        <v>4010</v>
      </c>
      <c r="D417" t="s">
        <v>43</v>
      </c>
      <c r="E417" s="93">
        <v>3180</v>
      </c>
    </row>
    <row r="418" spans="1:5" ht="12.75">
      <c r="A418" s="33"/>
      <c r="B418" s="33"/>
      <c r="C418" s="6">
        <v>4110</v>
      </c>
      <c r="D418" t="s">
        <v>45</v>
      </c>
      <c r="E418" s="93">
        <v>545</v>
      </c>
    </row>
    <row r="419" spans="1:5" ht="12.75">
      <c r="A419" s="33"/>
      <c r="B419" s="33"/>
      <c r="C419" s="6">
        <v>4120</v>
      </c>
      <c r="D419" t="s">
        <v>438</v>
      </c>
      <c r="E419" s="93">
        <v>75</v>
      </c>
    </row>
    <row r="420" spans="1:5" ht="12.75">
      <c r="A420" s="33"/>
      <c r="B420" s="33"/>
      <c r="C420" s="6">
        <v>4210</v>
      </c>
      <c r="D420" s="2" t="s">
        <v>46</v>
      </c>
      <c r="E420" s="93">
        <v>2600</v>
      </c>
    </row>
    <row r="421" spans="1:4" ht="12.75">
      <c r="A421" s="33"/>
      <c r="B421" s="33"/>
      <c r="C421" s="3"/>
      <c r="D421" s="15"/>
    </row>
    <row r="422" spans="1:5" s="57" customFormat="1" ht="12.75">
      <c r="A422" s="54" t="s">
        <v>378</v>
      </c>
      <c r="B422" s="54"/>
      <c r="C422" s="58"/>
      <c r="D422" s="57" t="s">
        <v>379</v>
      </c>
      <c r="E422" s="97">
        <f>E423+E434+E489</f>
        <v>9703386</v>
      </c>
    </row>
    <row r="423" spans="1:5" s="57" customFormat="1" ht="12.75">
      <c r="A423" s="54"/>
      <c r="B423" s="54" t="s">
        <v>382</v>
      </c>
      <c r="C423" s="58"/>
      <c r="D423" s="57" t="s">
        <v>512</v>
      </c>
      <c r="E423" s="97">
        <f>E424</f>
        <v>35000</v>
      </c>
    </row>
    <row r="424" spans="1:5" ht="12.75">
      <c r="A424" s="33"/>
      <c r="B424" s="33"/>
      <c r="C424" s="3"/>
      <c r="D424" s="65" t="s">
        <v>284</v>
      </c>
      <c r="E424" s="97">
        <f>SUM(E425:E429)</f>
        <v>35000</v>
      </c>
    </row>
    <row r="425" spans="1:5" ht="12.75">
      <c r="A425" s="33"/>
      <c r="B425" s="33"/>
      <c r="C425" s="3">
        <v>2910</v>
      </c>
      <c r="D425" s="16" t="s">
        <v>299</v>
      </c>
      <c r="E425" s="93">
        <v>29900</v>
      </c>
    </row>
    <row r="426" spans="1:4" ht="12.75">
      <c r="A426" s="33"/>
      <c r="B426" s="33"/>
      <c r="C426" s="3"/>
      <c r="D426" s="16" t="s">
        <v>300</v>
      </c>
    </row>
    <row r="427" spans="1:4" ht="12.75">
      <c r="A427" s="33"/>
      <c r="B427" s="33"/>
      <c r="C427" s="3"/>
      <c r="D427" s="16" t="s">
        <v>301</v>
      </c>
    </row>
    <row r="428" spans="1:4" ht="12.75">
      <c r="A428" s="33"/>
      <c r="B428" s="33"/>
      <c r="C428" s="3"/>
      <c r="D428" s="16" t="s">
        <v>312</v>
      </c>
    </row>
    <row r="429" spans="1:5" ht="12.75">
      <c r="A429" s="33"/>
      <c r="B429" s="33"/>
      <c r="C429" s="6">
        <v>4560</v>
      </c>
      <c r="D429" s="66" t="s">
        <v>303</v>
      </c>
      <c r="E429" s="93">
        <v>5100</v>
      </c>
    </row>
    <row r="430" spans="1:4" ht="12.75">
      <c r="A430" s="33"/>
      <c r="B430" s="33"/>
      <c r="D430" s="66" t="s">
        <v>300</v>
      </c>
    </row>
    <row r="431" spans="1:4" ht="12.75">
      <c r="A431" s="33"/>
      <c r="B431" s="33"/>
      <c r="D431" s="16" t="s">
        <v>301</v>
      </c>
    </row>
    <row r="432" spans="1:4" ht="12.75">
      <c r="A432" s="33"/>
      <c r="B432" s="33"/>
      <c r="D432" s="16" t="s">
        <v>312</v>
      </c>
    </row>
    <row r="433" spans="1:2" ht="13.5" customHeight="1">
      <c r="A433" s="33"/>
      <c r="B433" s="33"/>
    </row>
    <row r="434" spans="1:5" ht="13.5" customHeight="1">
      <c r="A434" s="33"/>
      <c r="B434" s="54" t="s">
        <v>383</v>
      </c>
      <c r="C434" s="55"/>
      <c r="D434" s="65" t="s">
        <v>258</v>
      </c>
      <c r="E434" s="97">
        <f>E437+E452+E465+E475</f>
        <v>9489219</v>
      </c>
    </row>
    <row r="435" spans="1:4" ht="13.5" customHeight="1">
      <c r="A435" s="33"/>
      <c r="B435" s="54"/>
      <c r="C435" s="55"/>
      <c r="D435" s="65" t="s">
        <v>259</v>
      </c>
    </row>
    <row r="436" spans="1:4" ht="13.5" customHeight="1">
      <c r="A436" s="33"/>
      <c r="B436" s="54"/>
      <c r="C436" s="55"/>
      <c r="D436" s="65" t="s">
        <v>285</v>
      </c>
    </row>
    <row r="437" spans="1:5" ht="13.5" customHeight="1">
      <c r="A437" s="33"/>
      <c r="B437" s="54"/>
      <c r="C437" s="55"/>
      <c r="D437" s="65" t="s">
        <v>282</v>
      </c>
      <c r="E437" s="97">
        <f>SUM(E438:E451)</f>
        <v>9146007</v>
      </c>
    </row>
    <row r="438" spans="1:5" ht="13.5" customHeight="1">
      <c r="A438" s="33"/>
      <c r="B438" s="54"/>
      <c r="C438" s="6">
        <v>3020</v>
      </c>
      <c r="D438" t="s">
        <v>381</v>
      </c>
      <c r="E438" s="104">
        <v>2500</v>
      </c>
    </row>
    <row r="439" spans="1:5" ht="13.5" customHeight="1">
      <c r="A439" s="33"/>
      <c r="B439" s="33"/>
      <c r="C439" s="3">
        <v>3110</v>
      </c>
      <c r="D439" s="16" t="s">
        <v>57</v>
      </c>
      <c r="E439" s="104">
        <v>8071627</v>
      </c>
    </row>
    <row r="440" spans="1:5" ht="13.5" customHeight="1">
      <c r="A440" s="33"/>
      <c r="B440" s="33"/>
      <c r="C440" s="6">
        <v>4010</v>
      </c>
      <c r="D440" t="s">
        <v>43</v>
      </c>
      <c r="E440" s="104">
        <v>180211</v>
      </c>
    </row>
    <row r="441" spans="1:5" ht="13.5" customHeight="1">
      <c r="A441" s="33"/>
      <c r="B441" s="33"/>
      <c r="C441" s="6">
        <v>4040</v>
      </c>
      <c r="D441" t="s">
        <v>44</v>
      </c>
      <c r="E441" s="104">
        <v>22777</v>
      </c>
    </row>
    <row r="442" spans="1:5" ht="13.5" customHeight="1">
      <c r="A442" s="33"/>
      <c r="B442" s="33"/>
      <c r="C442" s="6">
        <v>4110</v>
      </c>
      <c r="D442" t="s">
        <v>45</v>
      </c>
      <c r="E442" s="104">
        <v>826400</v>
      </c>
    </row>
    <row r="443" spans="1:5" ht="13.5" customHeight="1">
      <c r="A443" s="33"/>
      <c r="B443" s="33"/>
      <c r="C443" s="6">
        <v>4120</v>
      </c>
      <c r="D443" t="s">
        <v>438</v>
      </c>
      <c r="E443" s="104">
        <v>4108</v>
      </c>
    </row>
    <row r="444" spans="1:5" ht="13.5" customHeight="1">
      <c r="A444" s="33"/>
      <c r="B444" s="33"/>
      <c r="C444" s="6">
        <v>4210</v>
      </c>
      <c r="D444" s="2" t="s">
        <v>46</v>
      </c>
      <c r="E444" s="104">
        <v>5000</v>
      </c>
    </row>
    <row r="445" spans="1:5" ht="13.5" customHeight="1">
      <c r="A445" s="33"/>
      <c r="B445" s="33"/>
      <c r="C445" s="6">
        <v>4260</v>
      </c>
      <c r="D445" s="2" t="s">
        <v>47</v>
      </c>
      <c r="E445" s="104">
        <v>10000</v>
      </c>
    </row>
    <row r="446" spans="1:5" ht="13.5" customHeight="1">
      <c r="A446" s="33"/>
      <c r="B446" s="33"/>
      <c r="C446" s="3">
        <v>4270</v>
      </c>
      <c r="D446" s="15" t="s">
        <v>253</v>
      </c>
      <c r="E446" s="104">
        <v>1500</v>
      </c>
    </row>
    <row r="447" spans="1:5" ht="13.5" customHeight="1">
      <c r="A447" s="33"/>
      <c r="B447" s="33"/>
      <c r="C447" s="3">
        <v>4300</v>
      </c>
      <c r="D447" s="15" t="s">
        <v>141</v>
      </c>
      <c r="E447" s="104">
        <v>10615</v>
      </c>
    </row>
    <row r="448" spans="1:5" ht="13.5" customHeight="1">
      <c r="A448" s="33"/>
      <c r="B448" s="33"/>
      <c r="C448" s="6">
        <v>4440</v>
      </c>
      <c r="D448" t="s">
        <v>74</v>
      </c>
      <c r="E448" s="104">
        <v>9669</v>
      </c>
    </row>
    <row r="449" spans="1:5" ht="13.5" customHeight="1">
      <c r="A449" s="33"/>
      <c r="B449" s="33"/>
      <c r="C449" s="6">
        <v>4700</v>
      </c>
      <c r="D449" t="s">
        <v>233</v>
      </c>
      <c r="E449" s="104">
        <v>500</v>
      </c>
    </row>
    <row r="450" spans="1:5" ht="13.5" customHeight="1">
      <c r="A450" s="33"/>
      <c r="B450" s="33"/>
      <c r="D450" t="s">
        <v>241</v>
      </c>
      <c r="E450" s="104"/>
    </row>
    <row r="451" spans="1:5" ht="13.5" customHeight="1">
      <c r="A451" s="33"/>
      <c r="B451" s="33"/>
      <c r="C451" s="6">
        <v>4710</v>
      </c>
      <c r="D451" t="s">
        <v>428</v>
      </c>
      <c r="E451" s="104">
        <v>1100</v>
      </c>
    </row>
    <row r="452" spans="1:5" ht="13.5" customHeight="1">
      <c r="A452" s="33"/>
      <c r="B452" s="33"/>
      <c r="C452" s="3"/>
      <c r="D452" s="65" t="s">
        <v>283</v>
      </c>
      <c r="E452" s="97">
        <f>SUM(E453:E464)</f>
        <v>100000</v>
      </c>
    </row>
    <row r="453" spans="1:5" ht="13.5" customHeight="1">
      <c r="A453" s="33"/>
      <c r="B453" s="33"/>
      <c r="C453" s="6">
        <v>3020</v>
      </c>
      <c r="D453" t="s">
        <v>381</v>
      </c>
      <c r="E453" s="104">
        <v>500</v>
      </c>
    </row>
    <row r="454" spans="1:5" ht="13.5" customHeight="1">
      <c r="A454" s="33"/>
      <c r="B454" s="33"/>
      <c r="C454" s="6">
        <v>4010</v>
      </c>
      <c r="D454" t="s">
        <v>43</v>
      </c>
      <c r="E454" s="104">
        <v>56024</v>
      </c>
    </row>
    <row r="455" spans="1:5" ht="13.5" customHeight="1">
      <c r="A455" s="33"/>
      <c r="B455" s="33"/>
      <c r="C455" s="6">
        <v>4040</v>
      </c>
      <c r="D455" t="s">
        <v>44</v>
      </c>
      <c r="E455" s="104">
        <v>5473</v>
      </c>
    </row>
    <row r="456" spans="1:5" ht="13.5" customHeight="1">
      <c r="A456" s="33"/>
      <c r="B456" s="33"/>
      <c r="C456" s="6">
        <v>4110</v>
      </c>
      <c r="D456" t="s">
        <v>45</v>
      </c>
      <c r="E456" s="104">
        <v>10600</v>
      </c>
    </row>
    <row r="457" spans="1:5" ht="12.75">
      <c r="A457" s="33"/>
      <c r="B457" s="33"/>
      <c r="C457" s="6">
        <v>4120</v>
      </c>
      <c r="D457" t="s">
        <v>438</v>
      </c>
      <c r="E457" s="104">
        <v>1600</v>
      </c>
    </row>
    <row r="458" spans="1:5" ht="12.75">
      <c r="A458" s="33"/>
      <c r="B458" s="33"/>
      <c r="C458" s="6">
        <v>4210</v>
      </c>
      <c r="D458" s="2" t="s">
        <v>46</v>
      </c>
      <c r="E458" s="104">
        <v>5000</v>
      </c>
    </row>
    <row r="459" spans="1:5" ht="12.75">
      <c r="A459" s="33"/>
      <c r="B459" s="33"/>
      <c r="C459" s="6">
        <v>4260</v>
      </c>
      <c r="D459" s="2" t="s">
        <v>47</v>
      </c>
      <c r="E459" s="104">
        <v>5000</v>
      </c>
    </row>
    <row r="460" spans="1:5" ht="12.75">
      <c r="A460" s="33"/>
      <c r="B460" s="33"/>
      <c r="C460" s="3">
        <v>4270</v>
      </c>
      <c r="D460" s="15" t="s">
        <v>253</v>
      </c>
      <c r="E460" s="104">
        <v>500</v>
      </c>
    </row>
    <row r="461" spans="1:5" ht="12.75">
      <c r="A461" s="33"/>
      <c r="B461" s="33"/>
      <c r="C461" s="3">
        <v>4300</v>
      </c>
      <c r="D461" s="15" t="s">
        <v>141</v>
      </c>
      <c r="E461" s="104">
        <v>12385</v>
      </c>
    </row>
    <row r="462" spans="1:5" ht="12.75">
      <c r="A462" s="33"/>
      <c r="B462" s="33"/>
      <c r="C462" s="6">
        <v>4440</v>
      </c>
      <c r="D462" t="s">
        <v>74</v>
      </c>
      <c r="E462" s="104">
        <v>2418</v>
      </c>
    </row>
    <row r="463" spans="1:5" ht="12.75">
      <c r="A463" s="33"/>
      <c r="B463" s="33"/>
      <c r="C463" s="6">
        <v>4700</v>
      </c>
      <c r="D463" t="s">
        <v>233</v>
      </c>
      <c r="E463" s="104">
        <v>500</v>
      </c>
    </row>
    <row r="464" spans="1:4" ht="12.75">
      <c r="A464" s="33"/>
      <c r="B464" s="33"/>
      <c r="D464" t="s">
        <v>241</v>
      </c>
    </row>
    <row r="465" spans="1:5" ht="12.75">
      <c r="A465" s="33"/>
      <c r="B465" s="33"/>
      <c r="C465" s="3"/>
      <c r="D465" s="65" t="s">
        <v>284</v>
      </c>
      <c r="E465" s="97">
        <f>SUM(E466:E470)</f>
        <v>63000</v>
      </c>
    </row>
    <row r="466" spans="1:5" ht="12.75">
      <c r="A466" s="33"/>
      <c r="B466" s="33"/>
      <c r="C466" s="3">
        <v>2910</v>
      </c>
      <c r="D466" s="16" t="s">
        <v>299</v>
      </c>
      <c r="E466" s="93">
        <v>48000</v>
      </c>
    </row>
    <row r="467" spans="1:4" ht="12.75">
      <c r="A467" s="33"/>
      <c r="B467" s="33"/>
      <c r="C467" s="3"/>
      <c r="D467" s="16" t="s">
        <v>300</v>
      </c>
    </row>
    <row r="468" spans="1:4" ht="12.75">
      <c r="A468" s="33"/>
      <c r="B468" s="33"/>
      <c r="C468" s="3"/>
      <c r="D468" s="16" t="s">
        <v>301</v>
      </c>
    </row>
    <row r="469" spans="1:4" ht="12.75">
      <c r="A469" s="33"/>
      <c r="B469" s="33"/>
      <c r="C469" s="3"/>
      <c r="D469" s="16" t="s">
        <v>312</v>
      </c>
    </row>
    <row r="470" spans="1:5" ht="12.75">
      <c r="A470" s="33"/>
      <c r="B470" s="33"/>
      <c r="C470" s="6">
        <v>4560</v>
      </c>
      <c r="D470" s="66" t="s">
        <v>303</v>
      </c>
      <c r="E470" s="93">
        <v>15000</v>
      </c>
    </row>
    <row r="471" spans="1:4" ht="12.75">
      <c r="A471" s="33"/>
      <c r="B471" s="33"/>
      <c r="D471" s="66" t="s">
        <v>300</v>
      </c>
    </row>
    <row r="472" spans="1:4" ht="12.75">
      <c r="A472" s="33"/>
      <c r="B472" s="33"/>
      <c r="D472" s="16" t="s">
        <v>301</v>
      </c>
    </row>
    <row r="473" spans="1:4" ht="12.75">
      <c r="A473" s="33"/>
      <c r="B473" s="33"/>
      <c r="D473" s="16" t="s">
        <v>312</v>
      </c>
    </row>
    <row r="474" spans="1:4" ht="12.75">
      <c r="A474" s="33"/>
      <c r="B474" s="33"/>
      <c r="D474" s="16"/>
    </row>
    <row r="475" spans="1:5" ht="12.75">
      <c r="A475" s="33"/>
      <c r="B475" s="33"/>
      <c r="C475" s="55"/>
      <c r="D475" s="65" t="s">
        <v>481</v>
      </c>
      <c r="E475" s="97">
        <f>SUM(E477:E486)</f>
        <v>180212</v>
      </c>
    </row>
    <row r="476" spans="1:4" ht="12.75">
      <c r="A476" s="33"/>
      <c r="B476" s="33"/>
      <c r="D476" s="65" t="s">
        <v>482</v>
      </c>
    </row>
    <row r="477" spans="1:5" ht="12.75">
      <c r="A477" s="33"/>
      <c r="B477" s="33"/>
      <c r="C477" s="3">
        <v>3290</v>
      </c>
      <c r="D477" s="114" t="s">
        <v>491</v>
      </c>
      <c r="E477" s="93">
        <v>174600</v>
      </c>
    </row>
    <row r="478" spans="1:4" ht="12.75">
      <c r="A478" s="33"/>
      <c r="B478" s="33"/>
      <c r="C478" s="3"/>
      <c r="D478" s="114" t="s">
        <v>490</v>
      </c>
    </row>
    <row r="479" spans="1:5" ht="12.75">
      <c r="A479" s="33"/>
      <c r="B479" s="33"/>
      <c r="C479" s="6">
        <v>4560</v>
      </c>
      <c r="D479" s="66" t="s">
        <v>303</v>
      </c>
      <c r="E479" s="93">
        <v>12</v>
      </c>
    </row>
    <row r="480" spans="1:4" ht="12.75">
      <c r="A480" s="33"/>
      <c r="B480" s="33"/>
      <c r="D480" s="66" t="s">
        <v>300</v>
      </c>
    </row>
    <row r="481" spans="1:4" ht="12.75">
      <c r="A481" s="33"/>
      <c r="B481" s="33"/>
      <c r="D481" s="16" t="s">
        <v>301</v>
      </c>
    </row>
    <row r="482" spans="1:4" ht="12.75">
      <c r="A482" s="33"/>
      <c r="B482" s="33"/>
      <c r="D482" s="16" t="s">
        <v>312</v>
      </c>
    </row>
    <row r="483" spans="1:5" ht="12.75">
      <c r="A483" s="33"/>
      <c r="B483" s="33"/>
      <c r="C483" s="6">
        <v>4740</v>
      </c>
      <c r="D483" s="114" t="s">
        <v>493</v>
      </c>
      <c r="E483" s="93">
        <v>4500</v>
      </c>
    </row>
    <row r="484" spans="1:4" ht="12.75">
      <c r="A484" s="33"/>
      <c r="B484" s="33"/>
      <c r="D484" s="114" t="s">
        <v>492</v>
      </c>
    </row>
    <row r="485" spans="1:5" ht="12.75">
      <c r="A485" s="33"/>
      <c r="B485" s="33"/>
      <c r="C485" s="111">
        <v>2950</v>
      </c>
      <c r="D485" s="114" t="s">
        <v>579</v>
      </c>
      <c r="E485" s="93">
        <v>200</v>
      </c>
    </row>
    <row r="486" spans="1:5" ht="12.75">
      <c r="A486" s="33"/>
      <c r="B486" s="33"/>
      <c r="C486" s="6">
        <v>4850</v>
      </c>
      <c r="D486" s="114" t="s">
        <v>494</v>
      </c>
      <c r="E486" s="93">
        <v>900</v>
      </c>
    </row>
    <row r="487" spans="1:4" ht="12.75">
      <c r="A487" s="33"/>
      <c r="B487" s="33"/>
      <c r="D487" s="114" t="s">
        <v>492</v>
      </c>
    </row>
    <row r="488" spans="1:4" ht="12.75">
      <c r="A488" s="33"/>
      <c r="B488" s="33"/>
      <c r="D488" s="16"/>
    </row>
    <row r="489" spans="1:5" ht="12.75">
      <c r="A489" s="33"/>
      <c r="B489" s="58">
        <v>85513</v>
      </c>
      <c r="C489" s="58"/>
      <c r="D489" s="57" t="s">
        <v>134</v>
      </c>
      <c r="E489" s="97">
        <f>E495</f>
        <v>179167</v>
      </c>
    </row>
    <row r="490" spans="1:4" ht="12.75">
      <c r="A490" s="33"/>
      <c r="B490" s="58"/>
      <c r="C490" s="58"/>
      <c r="D490" s="57" t="s">
        <v>413</v>
      </c>
    </row>
    <row r="491" spans="1:4" ht="12.75">
      <c r="A491" s="33"/>
      <c r="B491" s="58"/>
      <c r="C491" s="58"/>
      <c r="D491" s="57" t="s">
        <v>414</v>
      </c>
    </row>
    <row r="492" spans="1:4" ht="12.75">
      <c r="A492" s="33"/>
      <c r="B492" s="58"/>
      <c r="C492" s="58"/>
      <c r="D492" s="57" t="s">
        <v>415</v>
      </c>
    </row>
    <row r="493" spans="1:4" ht="12.75">
      <c r="A493" s="33"/>
      <c r="B493" s="58"/>
      <c r="C493" s="58"/>
      <c r="D493" s="57" t="s">
        <v>416</v>
      </c>
    </row>
    <row r="494" spans="1:4" ht="12.75">
      <c r="A494" s="33"/>
      <c r="B494" s="58"/>
      <c r="C494" s="58"/>
      <c r="D494" s="57" t="s">
        <v>417</v>
      </c>
    </row>
    <row r="495" spans="1:5" ht="12.75">
      <c r="A495" s="33"/>
      <c r="B495" s="6"/>
      <c r="C495" s="6">
        <v>4130</v>
      </c>
      <c r="D495" t="s">
        <v>132</v>
      </c>
      <c r="E495" s="93">
        <v>179167</v>
      </c>
    </row>
    <row r="496" spans="1:4" ht="12.75">
      <c r="A496" s="33"/>
      <c r="B496" s="33"/>
      <c r="C496" s="3"/>
      <c r="D496" s="16"/>
    </row>
    <row r="497" spans="1:5" ht="12.75">
      <c r="A497" s="7">
        <v>854</v>
      </c>
      <c r="B497" s="7"/>
      <c r="C497" s="7"/>
      <c r="D497" s="5" t="s">
        <v>53</v>
      </c>
      <c r="E497" s="97">
        <f>E498</f>
        <v>5200</v>
      </c>
    </row>
    <row r="498" spans="1:5" ht="12.75">
      <c r="A498" s="33"/>
      <c r="B498" s="33" t="s">
        <v>224</v>
      </c>
      <c r="C498" s="3"/>
      <c r="D498" s="16" t="s">
        <v>380</v>
      </c>
      <c r="E498" s="93">
        <f>SUM(E499:E500)</f>
        <v>5200</v>
      </c>
    </row>
    <row r="499" spans="1:5" ht="12.75">
      <c r="A499" s="33"/>
      <c r="B499" s="33"/>
      <c r="C499" s="111">
        <v>2950</v>
      </c>
      <c r="D499" s="114" t="s">
        <v>579</v>
      </c>
      <c r="E499" s="93">
        <v>200</v>
      </c>
    </row>
    <row r="500" spans="1:5" ht="12.75">
      <c r="A500" s="33"/>
      <c r="B500" s="7"/>
      <c r="C500" s="6">
        <v>3240</v>
      </c>
      <c r="D500" t="s">
        <v>213</v>
      </c>
      <c r="E500" s="93">
        <v>5000</v>
      </c>
    </row>
    <row r="501" spans="1:5" ht="12.75">
      <c r="A501" s="33"/>
      <c r="B501" s="7"/>
      <c r="E501"/>
    </row>
    <row r="502" spans="1:5" ht="12.75">
      <c r="A502" s="58">
        <v>853</v>
      </c>
      <c r="B502" s="58"/>
      <c r="C502" s="58"/>
      <c r="D502" s="57" t="s">
        <v>395</v>
      </c>
      <c r="E502" s="97">
        <f>SUM(E504:E506)</f>
        <v>82320</v>
      </c>
    </row>
    <row r="503" spans="1:5" ht="12.75">
      <c r="A503" s="6"/>
      <c r="B503" s="58">
        <v>85395</v>
      </c>
      <c r="C503" s="58"/>
      <c r="D503" s="57" t="s">
        <v>536</v>
      </c>
      <c r="E503" s="89"/>
    </row>
    <row r="504" spans="1:5" s="71" customFormat="1" ht="12.75">
      <c r="A504" s="72"/>
      <c r="B504" s="72"/>
      <c r="C504" s="72">
        <v>3280</v>
      </c>
      <c r="D504" t="s">
        <v>564</v>
      </c>
      <c r="E504" s="106">
        <v>81920</v>
      </c>
    </row>
    <row r="505" spans="1:5" s="71" customFormat="1" ht="12.75">
      <c r="A505" s="72"/>
      <c r="B505" s="72"/>
      <c r="C505" s="72"/>
      <c r="D505" t="s">
        <v>524</v>
      </c>
      <c r="E505" s="106"/>
    </row>
    <row r="506" spans="1:5" s="71" customFormat="1" ht="12.75">
      <c r="A506" s="72"/>
      <c r="B506" s="72"/>
      <c r="C506" s="72">
        <v>4860</v>
      </c>
      <c r="D506" t="s">
        <v>565</v>
      </c>
      <c r="E506" s="106">
        <v>400</v>
      </c>
    </row>
    <row r="507" spans="1:5" s="71" customFormat="1" ht="12.75">
      <c r="A507" s="72"/>
      <c r="B507" s="72"/>
      <c r="C507" s="72"/>
      <c r="D507" t="s">
        <v>521</v>
      </c>
      <c r="E507" s="106"/>
    </row>
    <row r="508" spans="1:3" s="71" customFormat="1" ht="12.75">
      <c r="A508" s="72"/>
      <c r="B508" s="72"/>
      <c r="C508" s="72"/>
    </row>
    <row r="509" spans="1:3" s="71" customFormat="1" ht="12.75">
      <c r="A509" s="72"/>
      <c r="B509" s="72"/>
      <c r="C509" s="72"/>
    </row>
    <row r="510" spans="1:5" s="71" customFormat="1" ht="12.75">
      <c r="A510" s="110"/>
      <c r="B510" s="110"/>
      <c r="C510" s="111"/>
      <c r="D510" s="136"/>
      <c r="E510" s="136"/>
    </row>
    <row r="511" spans="1:5" ht="12.75">
      <c r="A511" s="33"/>
      <c r="B511" s="33"/>
      <c r="C511" s="3"/>
      <c r="D511" s="16"/>
      <c r="E511" s="16"/>
    </row>
    <row r="512" spans="1:5" ht="12.75">
      <c r="A512" s="33"/>
      <c r="B512" s="33"/>
      <c r="D512" s="2"/>
      <c r="E512" s="2"/>
    </row>
    <row r="513" spans="1:4" ht="12.75">
      <c r="A513" s="33"/>
      <c r="B513" s="33"/>
      <c r="C513" s="3"/>
      <c r="D513" s="16"/>
    </row>
    <row r="514" spans="4:5" ht="12.75">
      <c r="D514" s="7" t="s">
        <v>31</v>
      </c>
      <c r="E514" s="93" t="s">
        <v>242</v>
      </c>
    </row>
    <row r="515" spans="4:5" ht="12.75">
      <c r="D515" s="7"/>
      <c r="E515" s="74" t="s">
        <v>613</v>
      </c>
    </row>
    <row r="516" spans="4:5" ht="12.75">
      <c r="D516" s="6" t="s">
        <v>119</v>
      </c>
      <c r="E516" s="74" t="s">
        <v>163</v>
      </c>
    </row>
    <row r="517" spans="4:5" ht="12.75">
      <c r="D517" s="6"/>
      <c r="E517" s="75" t="s">
        <v>614</v>
      </c>
    </row>
    <row r="518" spans="1:5" ht="12.75">
      <c r="A518" s="30" t="s">
        <v>32</v>
      </c>
      <c r="B518" s="31" t="s">
        <v>33</v>
      </c>
      <c r="C518" s="1"/>
      <c r="D518" s="1" t="s">
        <v>34</v>
      </c>
      <c r="E518" s="94" t="s">
        <v>549</v>
      </c>
    </row>
    <row r="519" spans="1:5" ht="12.75">
      <c r="A519" s="32" t="s">
        <v>61</v>
      </c>
      <c r="B519" s="32"/>
      <c r="C519" s="14"/>
      <c r="D519" s="26" t="s">
        <v>142</v>
      </c>
      <c r="E519" s="102">
        <f>E520</f>
        <v>1130</v>
      </c>
    </row>
    <row r="520" spans="1:5" ht="12.75">
      <c r="A520" s="33"/>
      <c r="B520" s="54" t="s">
        <v>137</v>
      </c>
      <c r="C520" s="55"/>
      <c r="D520" s="65" t="s">
        <v>138</v>
      </c>
      <c r="E520" s="97">
        <f>E521</f>
        <v>1130</v>
      </c>
    </row>
    <row r="521" spans="1:5" ht="12.75">
      <c r="A521" s="33"/>
      <c r="B521" s="33"/>
      <c r="C521" s="3">
        <v>2850</v>
      </c>
      <c r="D521" s="16" t="s">
        <v>139</v>
      </c>
      <c r="E521" s="93">
        <v>1130</v>
      </c>
    </row>
    <row r="522" spans="1:4" ht="12.75">
      <c r="A522" s="33"/>
      <c r="B522" s="33"/>
      <c r="C522" s="3"/>
      <c r="D522" s="16" t="s">
        <v>140</v>
      </c>
    </row>
    <row r="523" spans="1:5" ht="12.75">
      <c r="A523" s="25" t="s">
        <v>65</v>
      </c>
      <c r="B523" s="32"/>
      <c r="C523" s="14"/>
      <c r="D523" s="41" t="s">
        <v>165</v>
      </c>
      <c r="E523" s="102">
        <f>E524</f>
        <v>12400</v>
      </c>
    </row>
    <row r="524" spans="1:5" ht="12.75">
      <c r="A524" s="32"/>
      <c r="B524" s="54" t="s">
        <v>71</v>
      </c>
      <c r="C524" s="55"/>
      <c r="D524" s="67" t="s">
        <v>72</v>
      </c>
      <c r="E524" s="99">
        <f>SUM(E525:E526)</f>
        <v>12400</v>
      </c>
    </row>
    <row r="525" spans="1:5" ht="12.75">
      <c r="A525" s="32"/>
      <c r="B525" s="33"/>
      <c r="C525" s="6">
        <v>4300</v>
      </c>
      <c r="D525" t="s">
        <v>49</v>
      </c>
      <c r="E525" s="103">
        <v>9000</v>
      </c>
    </row>
    <row r="526" spans="1:5" ht="12.75">
      <c r="A526" s="32"/>
      <c r="B526" s="32"/>
      <c r="C526" s="3">
        <v>4610</v>
      </c>
      <c r="D526" s="16" t="s">
        <v>256</v>
      </c>
      <c r="E526" s="103">
        <v>3400</v>
      </c>
    </row>
    <row r="527" spans="1:5" ht="12.75">
      <c r="A527" s="39" t="s">
        <v>120</v>
      </c>
      <c r="B527" s="39"/>
      <c r="C527" s="7"/>
      <c r="D527" s="5" t="s">
        <v>121</v>
      </c>
      <c r="E527" s="95">
        <f>SUM(E530:E532)</f>
        <v>1580000</v>
      </c>
    </row>
    <row r="528" spans="1:5" ht="12.75">
      <c r="A528" s="34"/>
      <c r="B528" s="69" t="s">
        <v>123</v>
      </c>
      <c r="C528" s="58"/>
      <c r="D528" s="57" t="s">
        <v>124</v>
      </c>
      <c r="E528" s="97">
        <f>SUM(E532:E532)</f>
        <v>1570000</v>
      </c>
    </row>
    <row r="529" spans="1:4" ht="12.75">
      <c r="A529" s="34"/>
      <c r="B529" s="34"/>
      <c r="D529" t="s">
        <v>125</v>
      </c>
    </row>
    <row r="530" spans="1:5" ht="12.75">
      <c r="A530" s="34"/>
      <c r="B530" s="34"/>
      <c r="C530" s="6">
        <v>8090</v>
      </c>
      <c r="D530" t="s">
        <v>444</v>
      </c>
      <c r="E530" s="93">
        <v>10000</v>
      </c>
    </row>
    <row r="531" spans="1:4" ht="12.75">
      <c r="A531" s="34"/>
      <c r="B531" s="34"/>
      <c r="D531" t="s">
        <v>445</v>
      </c>
    </row>
    <row r="532" spans="1:5" ht="12.75">
      <c r="A532" s="34"/>
      <c r="B532" s="34"/>
      <c r="C532" s="6">
        <v>8110</v>
      </c>
      <c r="D532" t="s">
        <v>272</v>
      </c>
      <c r="E532" s="93">
        <v>1570000</v>
      </c>
    </row>
    <row r="533" spans="1:4" ht="12.75">
      <c r="A533" s="34"/>
      <c r="B533" s="34"/>
      <c r="D533" t="s">
        <v>273</v>
      </c>
    </row>
    <row r="534" spans="1:4" ht="12.75">
      <c r="A534" s="34"/>
      <c r="B534" s="34"/>
      <c r="D534" t="s">
        <v>274</v>
      </c>
    </row>
    <row r="535" spans="1:5" ht="12.75">
      <c r="A535" s="39" t="s">
        <v>126</v>
      </c>
      <c r="B535" s="39"/>
      <c r="C535" s="7"/>
      <c r="D535" s="5" t="s">
        <v>127</v>
      </c>
      <c r="E535" s="95">
        <f>SUM(+E536+E539)</f>
        <v>1284862</v>
      </c>
    </row>
    <row r="536" spans="1:5" ht="12.75">
      <c r="A536" s="34"/>
      <c r="B536" s="69" t="s">
        <v>122</v>
      </c>
      <c r="C536" s="58"/>
      <c r="D536" s="57" t="s">
        <v>131</v>
      </c>
      <c r="E536" s="97">
        <f>SUM(E537:E538)</f>
        <v>204200</v>
      </c>
    </row>
    <row r="537" spans="1:5" ht="12.75">
      <c r="A537" s="34"/>
      <c r="B537" s="34"/>
      <c r="C537" s="6">
        <v>4300</v>
      </c>
      <c r="D537" t="s">
        <v>49</v>
      </c>
      <c r="E537" s="93">
        <v>40000</v>
      </c>
    </row>
    <row r="538" spans="1:5" ht="12.75">
      <c r="A538" s="34"/>
      <c r="B538" s="34"/>
      <c r="C538" s="6">
        <v>4530</v>
      </c>
      <c r="D538" t="s">
        <v>237</v>
      </c>
      <c r="E538" s="93">
        <v>164200</v>
      </c>
    </row>
    <row r="539" spans="1:5" ht="12.75">
      <c r="A539" s="34"/>
      <c r="B539" s="69" t="s">
        <v>128</v>
      </c>
      <c r="C539" s="58"/>
      <c r="D539" s="57" t="s">
        <v>129</v>
      </c>
      <c r="E539" s="97">
        <f>SUM(E540:E541)</f>
        <v>1080662</v>
      </c>
    </row>
    <row r="540" spans="1:5" ht="12.75">
      <c r="A540" s="34"/>
      <c r="B540" s="34"/>
      <c r="C540" s="6">
        <v>4810</v>
      </c>
      <c r="D540" t="s">
        <v>130</v>
      </c>
      <c r="E540" s="93">
        <v>843800</v>
      </c>
    </row>
    <row r="541" spans="1:5" ht="12.75">
      <c r="A541" s="34"/>
      <c r="B541" s="34"/>
      <c r="C541" s="6">
        <v>6800</v>
      </c>
      <c r="D541" t="s">
        <v>314</v>
      </c>
      <c r="E541" s="93">
        <v>236862</v>
      </c>
    </row>
    <row r="542" spans="1:5" ht="12.75">
      <c r="A542" s="69" t="s">
        <v>192</v>
      </c>
      <c r="B542" s="69"/>
      <c r="C542" s="58"/>
      <c r="D542" s="57" t="s">
        <v>190</v>
      </c>
      <c r="E542" s="97">
        <f>+E559+E543+E552</f>
        <v>15060</v>
      </c>
    </row>
    <row r="543" spans="1:5" s="71" customFormat="1" ht="12.75">
      <c r="A543" s="120"/>
      <c r="B543" s="58">
        <v>85213</v>
      </c>
      <c r="C543" s="58"/>
      <c r="D543" s="57" t="s">
        <v>134</v>
      </c>
      <c r="E543" s="97">
        <f>E548</f>
        <v>560</v>
      </c>
    </row>
    <row r="544" spans="1:5" s="71" customFormat="1" ht="12.75">
      <c r="A544" s="120"/>
      <c r="B544" s="72"/>
      <c r="C544" s="72"/>
      <c r="D544" s="71" t="s">
        <v>286</v>
      </c>
      <c r="E544" s="104"/>
    </row>
    <row r="545" spans="1:5" s="71" customFormat="1" ht="12.75">
      <c r="A545" s="120"/>
      <c r="B545" s="72"/>
      <c r="C545" s="72"/>
      <c r="D545" s="71" t="s">
        <v>287</v>
      </c>
      <c r="E545" s="104"/>
    </row>
    <row r="546" spans="1:5" s="71" customFormat="1" ht="12.75">
      <c r="A546" s="120"/>
      <c r="B546" s="72"/>
      <c r="C546" s="72"/>
      <c r="D546" s="71" t="s">
        <v>289</v>
      </c>
      <c r="E546" s="104"/>
    </row>
    <row r="547" spans="1:5" s="71" customFormat="1" ht="12.75">
      <c r="A547" s="120"/>
      <c r="B547" s="72"/>
      <c r="C547" s="72"/>
      <c r="D547" s="71" t="s">
        <v>288</v>
      </c>
      <c r="E547" s="104"/>
    </row>
    <row r="548" spans="1:5" ht="12.75">
      <c r="A548" s="69"/>
      <c r="B548" s="58"/>
      <c r="C548" s="3">
        <v>2910</v>
      </c>
      <c r="D548" s="16" t="s">
        <v>299</v>
      </c>
      <c r="E548" s="104">
        <v>560</v>
      </c>
    </row>
    <row r="549" spans="1:5" ht="12.75">
      <c r="A549" s="69"/>
      <c r="B549" s="58"/>
      <c r="C549" s="3"/>
      <c r="D549" s="16" t="s">
        <v>300</v>
      </c>
      <c r="E549" s="97"/>
    </row>
    <row r="550" spans="1:5" ht="12.75">
      <c r="A550" s="69"/>
      <c r="B550" s="58"/>
      <c r="C550" s="3"/>
      <c r="D550" s="16" t="s">
        <v>301</v>
      </c>
      <c r="E550" s="97"/>
    </row>
    <row r="551" spans="1:5" ht="12.75">
      <c r="A551" s="69"/>
      <c r="B551" s="58"/>
      <c r="C551" s="3"/>
      <c r="D551" s="16" t="s">
        <v>405</v>
      </c>
      <c r="E551" s="97"/>
    </row>
    <row r="552" spans="1:5" ht="12.75">
      <c r="A552" s="69"/>
      <c r="B552" s="58">
        <v>85214</v>
      </c>
      <c r="C552" s="58"/>
      <c r="D552" s="57" t="s">
        <v>267</v>
      </c>
      <c r="E552" s="97">
        <f>E554</f>
        <v>4500</v>
      </c>
    </row>
    <row r="553" spans="1:5" ht="12.75">
      <c r="A553" s="69"/>
      <c r="B553" s="6"/>
      <c r="D553" t="s">
        <v>225</v>
      </c>
      <c r="E553" s="104"/>
    </row>
    <row r="554" spans="1:5" ht="12.75">
      <c r="A554" s="69"/>
      <c r="B554" s="58"/>
      <c r="C554" s="3">
        <v>2910</v>
      </c>
      <c r="D554" s="16" t="s">
        <v>299</v>
      </c>
      <c r="E554" s="104">
        <v>4500</v>
      </c>
    </row>
    <row r="555" spans="1:5" ht="12.75">
      <c r="A555" s="69"/>
      <c r="B555" s="58"/>
      <c r="C555" s="3"/>
      <c r="D555" s="16" t="s">
        <v>300</v>
      </c>
      <c r="E555" s="97"/>
    </row>
    <row r="556" spans="1:5" ht="12.75">
      <c r="A556" s="69"/>
      <c r="B556" s="58"/>
      <c r="C556" s="3"/>
      <c r="D556" s="16" t="s">
        <v>301</v>
      </c>
      <c r="E556" s="97"/>
    </row>
    <row r="557" spans="1:5" ht="12.75">
      <c r="A557" s="69"/>
      <c r="B557" s="58"/>
      <c r="C557" s="3"/>
      <c r="D557" s="16" t="s">
        <v>302</v>
      </c>
      <c r="E557" s="97"/>
    </row>
    <row r="558" spans="1:5" ht="12.75">
      <c r="A558" s="69"/>
      <c r="B558" s="58"/>
      <c r="C558" s="3"/>
      <c r="D558" s="16" t="s">
        <v>297</v>
      </c>
      <c r="E558" s="97"/>
    </row>
    <row r="559" spans="1:5" ht="12.75">
      <c r="A559" s="34"/>
      <c r="B559" s="69" t="s">
        <v>324</v>
      </c>
      <c r="C559" s="58"/>
      <c r="D559" s="130" t="s">
        <v>270</v>
      </c>
      <c r="E559" s="97">
        <f>E560</f>
        <v>10000</v>
      </c>
    </row>
    <row r="560" spans="1:5" ht="12.75">
      <c r="A560" s="34"/>
      <c r="B560" s="34"/>
      <c r="C560" s="3">
        <v>2910</v>
      </c>
      <c r="D560" s="16" t="s">
        <v>299</v>
      </c>
      <c r="E560" s="93">
        <v>10000</v>
      </c>
    </row>
    <row r="561" spans="1:4" ht="12.75">
      <c r="A561" s="34"/>
      <c r="B561" s="34"/>
      <c r="C561" s="3"/>
      <c r="D561" s="16" t="s">
        <v>300</v>
      </c>
    </row>
    <row r="562" spans="1:4" ht="12.75">
      <c r="A562" s="34"/>
      <c r="B562" s="34"/>
      <c r="C562" s="3"/>
      <c r="D562" s="16" t="s">
        <v>301</v>
      </c>
    </row>
    <row r="563" spans="1:4" ht="12.75">
      <c r="A563" s="34"/>
      <c r="B563" s="34"/>
      <c r="C563" s="3"/>
      <c r="D563" s="16" t="s">
        <v>302</v>
      </c>
    </row>
    <row r="564" spans="1:5" ht="12.75">
      <c r="A564" s="34"/>
      <c r="B564" s="34"/>
      <c r="C564" s="3"/>
      <c r="D564" s="16" t="s">
        <v>297</v>
      </c>
      <c r="E564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2024-04-09T09:49:23Z</cp:lastPrinted>
  <dcterms:created xsi:type="dcterms:W3CDTF">2014-09-04T08:28:49Z</dcterms:created>
  <dcterms:modified xsi:type="dcterms:W3CDTF">2024-04-12T09:44:06Z</dcterms:modified>
  <cp:category/>
  <cp:version/>
  <cp:contentType/>
  <cp:contentStatus/>
</cp:coreProperties>
</file>