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<sst xmlns="http://schemas.openxmlformats.org/spreadsheetml/2006/main" count="862" uniqueCount="393">
  <si>
    <t>Dz</t>
  </si>
  <si>
    <t>Pozostała działalność</t>
  </si>
  <si>
    <t>Rozdział</t>
  </si>
  <si>
    <t>Par.</t>
  </si>
  <si>
    <t>Nazwa paragrafu</t>
  </si>
  <si>
    <t>Kwota planu</t>
  </si>
  <si>
    <t>Oświata i wychowanie</t>
  </si>
  <si>
    <t>Załącznik Nr 8</t>
  </si>
  <si>
    <t>Przedszkole Nr 7</t>
  </si>
  <si>
    <t>Przedszkole Nr 6</t>
  </si>
  <si>
    <t>Załącznik Nr 7</t>
  </si>
  <si>
    <t>Urząd Miejski w Turku</t>
  </si>
  <si>
    <t>Dz.</t>
  </si>
  <si>
    <t>Rozdz.</t>
  </si>
  <si>
    <t>Nazwa działu</t>
  </si>
  <si>
    <t>Gospodarka gruntami i nieruchomościami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</si>
  <si>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</si>
  <si>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</si>
  <si>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</si>
  <si>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</si>
  <si>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</si>
  <si>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</si>
  <si>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</si>
  <si>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</si>
  <si>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</si>
  <si>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</si>
  <si>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</si>
  <si>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</si>
  <si>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</si>
  <si>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Zakup środków żywności</t>
  </si>
  <si>
    <t>Różne wydatki na rzecz osób fizycznych</t>
  </si>
  <si>
    <t>Ośrodki pomocy społecznej</t>
  </si>
  <si>
    <t>Kultura i ochrona dziedzictwa narodowego</t>
  </si>
  <si>
    <t>600</t>
  </si>
  <si>
    <t>750</t>
  </si>
  <si>
    <t>900</t>
  </si>
  <si>
    <t>921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</si>
  <si>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</si>
  <si>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</si>
  <si>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</si>
  <si>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</si>
  <si>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</si>
  <si>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</si>
  <si>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</si>
  <si>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</si>
  <si>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</si>
  <si>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</si>
  <si>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</si>
  <si>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</si>
  <si>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</si>
  <si>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</si>
  <si>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</si>
  <si>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</si>
  <si>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</si>
  <si>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</si>
  <si>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</si>
  <si>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</si>
  <si>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</si>
  <si>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</si>
  <si>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</si>
  <si>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</si>
  <si>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</si>
  <si>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</si>
  <si>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</si>
  <si>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</si>
  <si>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</si>
  <si>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</si>
  <si>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</si>
  <si>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</si>
  <si>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</si>
  <si>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</si>
  <si>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</si>
  <si>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</si>
  <si>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</si>
  <si>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</si>
  <si>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</si>
  <si>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</si>
  <si>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</si>
  <si>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</si>
  <si>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</si>
  <si>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</si>
  <si>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</si>
  <si>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</si>
  <si>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</si>
  <si>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</si>
  <si>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</si>
  <si>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 xml:space="preserve">Składki na ubezpieczenie zdrowotne opłacane za osoby 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</si>
  <si>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</si>
  <si>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</si>
  <si>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</si>
  <si>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</si>
  <si>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</si>
  <si>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</si>
  <si>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</si>
  <si>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</si>
  <si>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</si>
  <si>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</si>
  <si>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</si>
  <si>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</si>
  <si>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</si>
  <si>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</si>
  <si>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</si>
  <si>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</si>
  <si>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</si>
  <si>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</si>
  <si>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 xml:space="preserve">Przedszkola </t>
  </si>
  <si>
    <t>Burmistrza Miasta Turku</t>
  </si>
  <si>
    <t xml:space="preserve">Administracja publiczna 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</si>
  <si>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</si>
  <si>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</si>
  <si>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</si>
  <si>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</si>
  <si>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</si>
  <si>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</si>
  <si>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</si>
  <si>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</si>
  <si>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</si>
  <si>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</si>
  <si>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</si>
  <si>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</si>
  <si>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</si>
  <si>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</si>
  <si>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</si>
  <si>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</si>
  <si>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</si>
  <si>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</si>
  <si>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</si>
  <si>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</si>
  <si>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</si>
  <si>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</si>
  <si>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</si>
  <si>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 SPOŁECZNA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</si>
  <si>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</si>
  <si>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</si>
  <si>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</si>
  <si>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</si>
  <si>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</si>
  <si>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</si>
  <si>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</si>
  <si>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</si>
  <si>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</si>
  <si>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</si>
  <si>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</si>
  <si>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</si>
  <si>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Wynagrodzenia bezosobowe</t>
  </si>
  <si>
    <t>Administracja publiczna / zadania zlecone/</t>
  </si>
  <si>
    <t>0760</t>
  </si>
  <si>
    <t>Opłaty na rzecz budżetu państwa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</si>
  <si>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</si>
  <si>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</si>
  <si>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</si>
  <si>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</si>
  <si>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</si>
  <si>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</si>
  <si>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</si>
  <si>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</si>
  <si>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</si>
  <si>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</si>
  <si>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</si>
  <si>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</si>
  <si>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</si>
  <si>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</si>
  <si>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</si>
  <si>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</si>
  <si>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</si>
  <si>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</si>
  <si>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</si>
  <si>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</si>
  <si>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</si>
  <si>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</si>
  <si>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</si>
  <si>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</si>
  <si>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</si>
  <si>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</si>
  <si>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</si>
  <si>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</si>
  <si>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</si>
  <si>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</si>
  <si>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</si>
  <si>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</si>
  <si>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</si>
  <si>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</si>
  <si>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</si>
  <si>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</si>
  <si>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</si>
  <si>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</si>
  <si>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</si>
  <si>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</si>
  <si>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</si>
  <si>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</si>
  <si>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</si>
  <si>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</si>
  <si>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</si>
  <si>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</si>
  <si>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</si>
  <si>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</si>
  <si>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</si>
  <si>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</si>
  <si>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</si>
  <si>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</si>
  <si>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</si>
  <si>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</si>
  <si>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</si>
  <si>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 xml:space="preserve">Gospodarka odpadami  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</si>
  <si>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</si>
  <si>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</si>
  <si>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</si>
  <si>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</si>
  <si>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</si>
  <si>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</si>
  <si>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</si>
  <si>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</si>
  <si>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</si>
  <si>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</si>
  <si>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</si>
  <si>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</si>
  <si>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</si>
  <si>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</si>
  <si>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</si>
  <si>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</si>
  <si>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</si>
  <si>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</si>
  <si>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</si>
  <si>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</si>
  <si>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</si>
  <si>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</si>
  <si>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</si>
  <si>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</si>
  <si>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</si>
  <si>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</si>
  <si>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</si>
  <si>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</si>
  <si>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</si>
  <si>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</si>
  <si>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Szkolenie pracowników niebędących człon. służby cywil. 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</si>
  <si>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</si>
  <si>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</si>
  <si>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</si>
  <si>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</si>
  <si>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</si>
  <si>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Pomoc materialna dla uczniów o charakterze socjalnym</t>
  </si>
  <si>
    <t>Wydatki osobowe nie zaliczone do wynagrodzeń</t>
  </si>
  <si>
    <t>Karta Dużej Rodziny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</si>
  <si>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</si>
  <si>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</si>
  <si>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</si>
  <si>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</si>
  <si>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</si>
  <si>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</si>
  <si>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</si>
  <si>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</si>
  <si>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</si>
  <si>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</si>
  <si>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</si>
  <si>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</si>
  <si>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</si>
  <si>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</si>
  <si>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</si>
  <si>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</si>
  <si>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</si>
  <si>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</si>
  <si>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</si>
  <si>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</si>
  <si>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</si>
  <si>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</si>
  <si>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</si>
  <si>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z budżetu na finansowanie lub </t>
  </si>
  <si>
    <t xml:space="preserve">dofinansowanie kosztów realizacji inwestycji i zakupów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</si>
  <si>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</si>
  <si>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</si>
  <si>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</si>
  <si>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</si>
  <si>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</si>
  <si>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</si>
  <si>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</si>
  <si>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</si>
  <si>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</si>
  <si>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</si>
  <si>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</si>
  <si>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</si>
  <si>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</si>
  <si>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</si>
  <si>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</si>
  <si>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TRANSPORT I ŁĄCZNOŚĆ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</si>
  <si>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</si>
  <si>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</si>
  <si>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</si>
  <si>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</si>
  <si>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</si>
  <si>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</si>
  <si>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</si>
  <si>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</si>
  <si>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</si>
  <si>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</si>
  <si>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</si>
  <si>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</si>
  <si>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</si>
  <si>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>Zakup pomocy naukowych, dydaktycznych i książek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</si>
  <si>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</si>
  <si>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</si>
  <si>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</si>
  <si>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</si>
  <si>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</si>
  <si>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</si>
  <si>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</si>
  <si>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</si>
  <si>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</si>
  <si>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</si>
  <si>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- Inkubator</t>
  </si>
  <si>
    <t>Pozostała działaność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</si>
  <si>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</si>
  <si>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</si>
  <si>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</si>
  <si>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</si>
  <si>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</si>
  <si>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</si>
  <si>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</si>
  <si>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wypłacanych w zwiazku z pomocą obywatelom Ukrainy</t>
  </si>
  <si>
    <t xml:space="preserve">Składki i inne pochodne od wynagrodzeń pracowników 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</si>
  <si>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</si>
  <si>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</si>
  <si>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</si>
  <si>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</si>
  <si>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</si>
  <si>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</si>
  <si>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</si>
  <si>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</si>
  <si>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</si>
  <si>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</si>
  <si>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</si>
  <si>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Zakup towarów /w szczególności materiałów, leków, żywności/  w związku </t>
  </si>
  <si>
    <t>z pomocą obywatelom Ukrainy</t>
  </si>
  <si>
    <t xml:space="preserve">Wynagrodzenia i uposażenia wypłacane w związku z pomocą obywatelom </t>
  </si>
  <si>
    <t>Ukrainy</t>
  </si>
  <si>
    <t xml:space="preserve">Wynagrodzenia nauczycieli wypłacane w zw. z pomocą obywatelom Ukrainy </t>
  </si>
  <si>
    <t xml:space="preserve">Składki i inne pochodne od wynagrodzeń pracowników wypłaconych  </t>
  </si>
  <si>
    <t>w związku z pomocą obywatelom Ukrainy</t>
  </si>
  <si>
    <t xml:space="preserve">Pozostałe wydatki bieżące na zadania związane z pomocą obywatelom </t>
  </si>
  <si>
    <t xml:space="preserve">Przedszkola - Fundusz Pomocy </t>
  </si>
  <si>
    <t>Zakup usług zwiazanych z pomoca obywatelom Ukrainy</t>
  </si>
  <si>
    <t>- Fundusz Pomocy</t>
  </si>
  <si>
    <t>Wytwarzanie  i zaopatrywanie w energię elektryczną,</t>
  </si>
  <si>
    <t>gaz i wodę</t>
  </si>
  <si>
    <t>40002</t>
  </si>
  <si>
    <t>Dostarczanie wody</t>
  </si>
  <si>
    <t xml:space="preserve">Pozostała działaność - Wdrażanie Strategii na rzecz </t>
  </si>
  <si>
    <t>Neutralności Klimatycznej</t>
  </si>
  <si>
    <t>Plan wydatków na rok 2024</t>
  </si>
  <si>
    <t>Plan 2024r.</t>
  </si>
  <si>
    <t>Plan wydatków na 2024r.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</si>
  <si>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</si>
  <si>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</si>
  <si>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</si>
  <si>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</si>
  <si>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</si>
  <si>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</si>
  <si>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własnych zadań bieżących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</si>
  <si>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</si>
  <si>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</si>
  <si>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</si>
  <si>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</si>
  <si>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</si>
  <si>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</si>
  <si>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</si>
  <si>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</si>
  <si>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</si>
  <si>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</si>
  <si>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</si>
  <si>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</si>
  <si>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</si>
  <si>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</si>
  <si>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</si>
  <si>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</si>
  <si>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Urzędy wojewódzkie - Fundusz Pomocy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</si>
  <si>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</si>
  <si>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</si>
  <si>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</si>
  <si>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</si>
  <si>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</si>
  <si>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</si>
  <si>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</si>
  <si>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</si>
  <si>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</si>
  <si>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</si>
  <si>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</si>
  <si>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</si>
  <si>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</si>
  <si>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</si>
  <si>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>75108</t>
  </si>
  <si>
    <t>Wybory do Sejmu i Senatu RP</t>
  </si>
  <si>
    <t>75113</t>
  </si>
  <si>
    <t>do Zarządzenia Nr 64/24</t>
  </si>
  <si>
    <t>z dnia 10.04.20224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</si>
</sst>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zoomScale="130" zoomScaleNormal="130" workbookViewId="0" topLeftCell="A94">
      <selection activeCell="A145" sqref="A145:IV246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0" customWidth="1"/>
    <col min="6" max="6" width="6.625" style="0" customWidth="1"/>
    <col min="8" max="8" width="11.75390625" style="0" bestFit="1" customWidth="1"/>
  </cols>
  <sheetData>
    <row r="1" spans="1:5" ht="12.75">
      <c r="A1"/>
      <c r="B1"/>
      <c r="C1"/>
      <c r="E1" s="60" t="s">
        <v>10</v>
      </c>
    </row>
    <row r="2" spans="1:5" ht="12.75">
      <c r="A2"/>
      <c r="B2"/>
      <c r="C2"/>
      <c r="D2" s="7" t="s">
        <v>347</v>
      </c>
      <c r="E2" s="60" t="s">
        <v>391</v>
      </c>
    </row>
    <row r="3" spans="1:5" ht="12.75">
      <c r="A3"/>
      <c r="B3"/>
      <c r="C3"/>
      <c r="D3" s="6" t="s">
        <v>9</v>
      </c>
      <c r="E3" s="60" t="s">
        <v>106</v>
      </c>
    </row>
    <row r="4" ht="12.75">
      <c r="E4" s="61" t="s">
        <v>392</v>
      </c>
    </row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63" t="s">
        <v>5</v>
      </c>
    </row>
    <row r="6" spans="1:5" s="5" customFormat="1" ht="12.75">
      <c r="A6" s="7">
        <v>801</v>
      </c>
      <c r="B6" s="7"/>
      <c r="C6" s="7"/>
      <c r="D6" s="5" t="s">
        <v>6</v>
      </c>
      <c r="E6" s="73">
        <f>E7+E41+E47+E30+E65+E74</f>
        <v>3388690</v>
      </c>
    </row>
    <row r="7" spans="1:5" s="46" customFormat="1" ht="12.75">
      <c r="A7" s="47"/>
      <c r="B7" s="47">
        <v>80104</v>
      </c>
      <c r="C7" s="47"/>
      <c r="D7" s="46" t="s">
        <v>105</v>
      </c>
      <c r="E7" s="74">
        <f>SUM(E8:E29)</f>
        <v>2665555</v>
      </c>
    </row>
    <row r="8" spans="3:5" ht="12.75">
      <c r="C8" s="6">
        <v>3020</v>
      </c>
      <c r="D8" t="s">
        <v>18</v>
      </c>
      <c r="E8" s="60">
        <v>15000</v>
      </c>
    </row>
    <row r="9" spans="3:5" ht="12.75">
      <c r="C9" s="6">
        <v>4010</v>
      </c>
      <c r="D9" t="s">
        <v>19</v>
      </c>
      <c r="E9" s="60">
        <v>702558</v>
      </c>
    </row>
    <row r="10" spans="3:5" ht="12.75">
      <c r="C10" s="6">
        <v>4040</v>
      </c>
      <c r="D10" t="s">
        <v>20</v>
      </c>
      <c r="E10" s="60">
        <v>57500</v>
      </c>
    </row>
    <row r="11" spans="3:5" ht="12.75">
      <c r="C11" s="6">
        <v>4110</v>
      </c>
      <c r="D11" t="s">
        <v>21</v>
      </c>
      <c r="E11" s="60">
        <v>345824</v>
      </c>
    </row>
    <row r="12" spans="3:5" ht="12.75">
      <c r="C12" s="6">
        <v>4120</v>
      </c>
      <c r="D12" t="s">
        <v>279</v>
      </c>
      <c r="E12" s="60">
        <v>34628</v>
      </c>
    </row>
    <row r="13" spans="3:5" ht="12.75">
      <c r="C13" s="6">
        <v>4170</v>
      </c>
      <c r="D13" t="s">
        <v>144</v>
      </c>
      <c r="E13" s="60">
        <v>5800</v>
      </c>
    </row>
    <row r="14" spans="3:5" ht="12.75">
      <c r="C14" s="6">
        <v>4210</v>
      </c>
      <c r="D14" t="s">
        <v>22</v>
      </c>
      <c r="E14" s="60">
        <v>9000</v>
      </c>
    </row>
    <row r="15" spans="3:5" ht="12.75">
      <c r="C15" s="6">
        <v>4240</v>
      </c>
      <c r="D15" t="s">
        <v>230</v>
      </c>
      <c r="E15" s="60">
        <v>3000</v>
      </c>
    </row>
    <row r="16" spans="3:5" ht="12.75">
      <c r="C16" s="6">
        <v>4260</v>
      </c>
      <c r="D16" t="s">
        <v>23</v>
      </c>
      <c r="E16" s="60">
        <v>94200</v>
      </c>
    </row>
    <row r="17" spans="3:5" ht="12.75">
      <c r="C17" s="6">
        <v>4270</v>
      </c>
      <c r="D17" t="s">
        <v>24</v>
      </c>
      <c r="E17" s="60">
        <v>10000</v>
      </c>
    </row>
    <row r="18" spans="3:5" ht="12.75">
      <c r="C18" s="6">
        <v>4280</v>
      </c>
      <c r="D18" t="s">
        <v>153</v>
      </c>
      <c r="E18" s="60">
        <v>2000</v>
      </c>
    </row>
    <row r="19" spans="3:5" ht="12.75">
      <c r="C19" s="6">
        <v>4300</v>
      </c>
      <c r="D19" t="s">
        <v>25</v>
      </c>
      <c r="E19" s="60">
        <v>8000</v>
      </c>
    </row>
    <row r="20" spans="3:5" ht="12.75">
      <c r="C20" s="6">
        <v>4360</v>
      </c>
      <c r="D20" t="s">
        <v>183</v>
      </c>
      <c r="E20" s="60">
        <v>2500</v>
      </c>
    </row>
    <row r="21" spans="3:5" ht="12.75">
      <c r="C21" s="6">
        <v>4410</v>
      </c>
      <c r="D21" t="s">
        <v>26</v>
      </c>
      <c r="E21" s="60">
        <v>830</v>
      </c>
    </row>
    <row r="22" spans="3:5" ht="12.75">
      <c r="C22" s="6">
        <v>4430</v>
      </c>
      <c r="D22" t="s">
        <v>27</v>
      </c>
      <c r="E22" s="60">
        <v>3000</v>
      </c>
    </row>
    <row r="23" spans="1:5" ht="12.75">
      <c r="A23" s="3"/>
      <c r="B23" s="3"/>
      <c r="C23" s="6">
        <v>4440</v>
      </c>
      <c r="D23" t="s">
        <v>28</v>
      </c>
      <c r="E23" s="71">
        <v>104445</v>
      </c>
    </row>
    <row r="24" spans="1:5" ht="12.75">
      <c r="A24" s="3"/>
      <c r="B24" s="3"/>
      <c r="C24" s="6">
        <v>4700</v>
      </c>
      <c r="D24" t="s">
        <v>158</v>
      </c>
      <c r="E24" s="71">
        <v>830</v>
      </c>
    </row>
    <row r="25" spans="1:5" ht="12.75">
      <c r="A25" s="3"/>
      <c r="B25" s="3"/>
      <c r="D25" t="s">
        <v>159</v>
      </c>
      <c r="E25" s="71"/>
    </row>
    <row r="26" spans="1:5" ht="12.75">
      <c r="A26" s="3"/>
      <c r="B26" s="3"/>
      <c r="C26" s="6">
        <v>4710</v>
      </c>
      <c r="D26" t="s">
        <v>271</v>
      </c>
      <c r="E26" s="71">
        <v>6000</v>
      </c>
    </row>
    <row r="27" spans="1:5" ht="12.75">
      <c r="A27" s="3"/>
      <c r="B27" s="3"/>
      <c r="C27" s="6">
        <v>4790</v>
      </c>
      <c r="D27" t="s">
        <v>295</v>
      </c>
      <c r="E27" s="71">
        <v>1168420</v>
      </c>
    </row>
    <row r="28" spans="1:5" ht="12.75">
      <c r="A28" s="3"/>
      <c r="B28" s="3"/>
      <c r="C28" s="6">
        <v>4800</v>
      </c>
      <c r="D28" t="s">
        <v>296</v>
      </c>
      <c r="E28" s="71">
        <v>80020</v>
      </c>
    </row>
    <row r="29" spans="1:5" ht="12.75">
      <c r="A29" s="3"/>
      <c r="B29" s="3"/>
      <c r="C29" s="6">
        <v>6060</v>
      </c>
      <c r="D29" t="s">
        <v>42</v>
      </c>
      <c r="E29" s="71">
        <v>12000</v>
      </c>
    </row>
    <row r="30" spans="1:5" ht="12.75">
      <c r="A30" s="3"/>
      <c r="B30" s="7">
        <v>80104</v>
      </c>
      <c r="C30" s="7"/>
      <c r="D30" s="5" t="s">
        <v>338</v>
      </c>
      <c r="E30" s="94">
        <f>SUM(E31:E39)</f>
        <v>102971</v>
      </c>
    </row>
    <row r="31" spans="1:5" ht="12.75">
      <c r="A31" s="3"/>
      <c r="C31" s="6">
        <v>4350</v>
      </c>
      <c r="D31" s="95" t="s">
        <v>330</v>
      </c>
      <c r="E31" s="71">
        <v>6000</v>
      </c>
    </row>
    <row r="32" spans="1:5" ht="12.75">
      <c r="A32" s="3"/>
      <c r="D32" s="95" t="s">
        <v>331</v>
      </c>
      <c r="E32" s="71"/>
    </row>
    <row r="33" spans="1:5" ht="15">
      <c r="A33" s="3"/>
      <c r="B33" s="121"/>
      <c r="C33" s="97">
        <v>4370</v>
      </c>
      <c r="D33" s="95" t="s">
        <v>339</v>
      </c>
      <c r="E33" s="71">
        <v>830</v>
      </c>
    </row>
    <row r="34" spans="1:5" ht="12.75">
      <c r="A34" s="3"/>
      <c r="B34" s="97"/>
      <c r="C34" s="97">
        <v>4740</v>
      </c>
      <c r="D34" s="95" t="s">
        <v>332</v>
      </c>
      <c r="E34" s="71">
        <v>30000</v>
      </c>
    </row>
    <row r="35" spans="1:5" ht="12.75">
      <c r="A35" s="3"/>
      <c r="B35" s="97"/>
      <c r="C35" s="97"/>
      <c r="D35" s="95" t="s">
        <v>333</v>
      </c>
      <c r="E35" s="71"/>
    </row>
    <row r="36" spans="1:5" ht="12.75">
      <c r="A36" s="3"/>
      <c r="B36" s="97"/>
      <c r="C36" s="97">
        <v>4750</v>
      </c>
      <c r="D36" s="95" t="s">
        <v>334</v>
      </c>
      <c r="E36" s="71">
        <v>54000</v>
      </c>
    </row>
    <row r="37" spans="1:5" ht="15">
      <c r="A37" s="3"/>
      <c r="B37" s="121"/>
      <c r="C37" s="97">
        <v>4850</v>
      </c>
      <c r="D37" s="95" t="s">
        <v>335</v>
      </c>
      <c r="E37" s="71">
        <v>11311</v>
      </c>
    </row>
    <row r="38" spans="1:5" ht="15">
      <c r="A38" s="3"/>
      <c r="B38" s="121"/>
      <c r="C38" s="97"/>
      <c r="D38" s="95" t="s">
        <v>336</v>
      </c>
      <c r="E38" s="71"/>
    </row>
    <row r="39" spans="1:5" ht="15">
      <c r="A39" s="3"/>
      <c r="B39" s="121"/>
      <c r="C39" s="97">
        <v>4860</v>
      </c>
      <c r="D39" s="95" t="s">
        <v>337</v>
      </c>
      <c r="E39" s="71">
        <v>830</v>
      </c>
    </row>
    <row r="40" spans="1:5" ht="15">
      <c r="A40" s="3"/>
      <c r="B40" s="121"/>
      <c r="C40" s="97"/>
      <c r="D40" s="95" t="s">
        <v>333</v>
      </c>
      <c r="E40" s="71"/>
    </row>
    <row r="41" spans="1:10" s="46" customFormat="1" ht="12.75">
      <c r="A41" s="47"/>
      <c r="B41" s="47">
        <v>80146</v>
      </c>
      <c r="C41" s="47"/>
      <c r="D41" s="46" t="s">
        <v>102</v>
      </c>
      <c r="E41" s="74">
        <f>SUM(E42:E46)</f>
        <v>10114</v>
      </c>
      <c r="G41" s="47"/>
      <c r="H41" s="47"/>
      <c r="J41" s="106"/>
    </row>
    <row r="42" spans="1:10" ht="12.75">
      <c r="A42" s="7"/>
      <c r="B42" s="7"/>
      <c r="C42" s="6">
        <v>4210</v>
      </c>
      <c r="D42" t="s">
        <v>22</v>
      </c>
      <c r="E42" s="75">
        <v>1164</v>
      </c>
      <c r="G42" s="6"/>
      <c r="H42" s="6"/>
      <c r="J42" s="4"/>
    </row>
    <row r="43" spans="1:10" ht="12.75">
      <c r="A43" s="7"/>
      <c r="B43" s="7"/>
      <c r="C43" s="6">
        <v>4300</v>
      </c>
      <c r="D43" t="s">
        <v>25</v>
      </c>
      <c r="E43" s="75">
        <v>5000</v>
      </c>
      <c r="G43" s="6"/>
      <c r="H43" s="6"/>
      <c r="J43" s="4"/>
    </row>
    <row r="44" spans="1:10" ht="12.75">
      <c r="A44" s="7"/>
      <c r="B44" s="7"/>
      <c r="C44" s="6">
        <v>4410</v>
      </c>
      <c r="D44" t="s">
        <v>26</v>
      </c>
      <c r="E44" s="75">
        <v>1100</v>
      </c>
      <c r="G44" s="6"/>
      <c r="H44" s="6"/>
      <c r="J44" s="4"/>
    </row>
    <row r="45" spans="3:10" ht="12.75">
      <c r="C45" s="6">
        <v>4700</v>
      </c>
      <c r="D45" t="s">
        <v>158</v>
      </c>
      <c r="E45" s="60">
        <v>2850</v>
      </c>
      <c r="G45" s="6"/>
      <c r="H45" s="6"/>
      <c r="J45" s="4"/>
    </row>
    <row r="46" spans="4:10" ht="12.75">
      <c r="D46" t="s">
        <v>159</v>
      </c>
      <c r="G46" s="6"/>
      <c r="H46" s="6"/>
      <c r="J46" s="4"/>
    </row>
    <row r="47" spans="1:10" s="46" customFormat="1" ht="15.75">
      <c r="A47" s="47"/>
      <c r="B47" s="103" t="s">
        <v>226</v>
      </c>
      <c r="C47" s="104"/>
      <c r="D47" s="98" t="s">
        <v>231</v>
      </c>
      <c r="E47" s="74">
        <f>SUM(E50:E59)</f>
        <v>552484</v>
      </c>
      <c r="G47" s="47"/>
      <c r="H47" s="47"/>
      <c r="J47" s="106"/>
    </row>
    <row r="48" spans="1:10" s="46" customFormat="1" ht="15.75">
      <c r="A48" s="47"/>
      <c r="B48" s="105"/>
      <c r="C48" s="104"/>
      <c r="D48" s="98" t="s">
        <v>232</v>
      </c>
      <c r="E48" s="74"/>
      <c r="G48" s="47"/>
      <c r="H48" s="47"/>
      <c r="J48" s="106"/>
    </row>
    <row r="49" spans="1:10" s="46" customFormat="1" ht="15.75">
      <c r="A49" s="47"/>
      <c r="B49" s="105"/>
      <c r="C49" s="104"/>
      <c r="D49" s="98" t="s">
        <v>233</v>
      </c>
      <c r="E49" s="74"/>
      <c r="G49" s="47"/>
      <c r="H49" s="47"/>
      <c r="J49" s="106"/>
    </row>
    <row r="50" spans="2:10" ht="15">
      <c r="B50" s="96"/>
      <c r="C50" s="6">
        <v>3020</v>
      </c>
      <c r="D50" t="s">
        <v>18</v>
      </c>
      <c r="E50" s="88">
        <v>300</v>
      </c>
      <c r="G50" s="6"/>
      <c r="H50" s="6"/>
      <c r="J50" s="4"/>
    </row>
    <row r="51" spans="2:10" ht="15">
      <c r="B51" s="96"/>
      <c r="C51" s="6">
        <v>4040</v>
      </c>
      <c r="D51" t="s">
        <v>20</v>
      </c>
      <c r="E51" s="88">
        <v>1000</v>
      </c>
      <c r="G51" s="6"/>
      <c r="H51" s="6"/>
      <c r="J51" s="4"/>
    </row>
    <row r="52" spans="1:10" ht="15">
      <c r="A52"/>
      <c r="B52" s="96"/>
      <c r="C52" s="97">
        <v>4110</v>
      </c>
      <c r="D52" s="95" t="s">
        <v>21</v>
      </c>
      <c r="E52" s="88">
        <v>76900</v>
      </c>
      <c r="G52" s="6"/>
      <c r="H52" s="6"/>
      <c r="J52" s="4"/>
    </row>
    <row r="53" spans="1:10" ht="15">
      <c r="A53"/>
      <c r="B53" s="96"/>
      <c r="C53" s="97">
        <v>4120</v>
      </c>
      <c r="D53" t="s">
        <v>279</v>
      </c>
      <c r="E53" s="88">
        <v>10400</v>
      </c>
      <c r="G53" s="6"/>
      <c r="H53" s="6"/>
      <c r="J53" s="4"/>
    </row>
    <row r="54" spans="1:10" ht="15">
      <c r="A54"/>
      <c r="B54" s="96"/>
      <c r="C54" s="6">
        <v>4210</v>
      </c>
      <c r="D54" t="s">
        <v>22</v>
      </c>
      <c r="E54" s="88">
        <v>1000</v>
      </c>
      <c r="G54" s="6"/>
      <c r="H54" s="6"/>
      <c r="J54" s="4"/>
    </row>
    <row r="55" spans="1:10" ht="15">
      <c r="A55"/>
      <c r="B55" s="96"/>
      <c r="C55" s="97">
        <v>4240</v>
      </c>
      <c r="D55" s="111" t="s">
        <v>297</v>
      </c>
      <c r="E55" s="88">
        <v>1500</v>
      </c>
      <c r="G55" s="6"/>
      <c r="H55" s="6"/>
      <c r="J55" s="4"/>
    </row>
    <row r="56" spans="1:10" ht="12.75">
      <c r="A56"/>
      <c r="C56" s="6">
        <v>4440</v>
      </c>
      <c r="D56" t="s">
        <v>28</v>
      </c>
      <c r="E56" s="60">
        <v>23629</v>
      </c>
      <c r="G56" s="6"/>
      <c r="H56" s="6"/>
      <c r="J56" s="4"/>
    </row>
    <row r="57" spans="1:10" ht="12.75">
      <c r="A57"/>
      <c r="C57" s="6">
        <v>4710</v>
      </c>
      <c r="D57" t="s">
        <v>271</v>
      </c>
      <c r="E57" s="60">
        <v>2000</v>
      </c>
      <c r="G57" s="6"/>
      <c r="H57" s="6"/>
      <c r="J57" s="4"/>
    </row>
    <row r="58" spans="1:10" ht="12.75">
      <c r="A58"/>
      <c r="C58" s="6">
        <v>4790</v>
      </c>
      <c r="D58" t="s">
        <v>295</v>
      </c>
      <c r="E58" s="60">
        <v>414000</v>
      </c>
      <c r="G58" s="6"/>
      <c r="H58" s="6"/>
      <c r="J58" s="4"/>
    </row>
    <row r="59" spans="1:10" ht="12.75">
      <c r="A59"/>
      <c r="C59" s="6">
        <v>4800</v>
      </c>
      <c r="D59" t="s">
        <v>296</v>
      </c>
      <c r="E59" s="60">
        <v>21755</v>
      </c>
      <c r="G59" s="6"/>
      <c r="H59" s="6"/>
      <c r="J59" s="4"/>
    </row>
    <row r="60" spans="1:10" ht="12.75">
      <c r="A60"/>
      <c r="G60" s="6"/>
      <c r="H60" s="6"/>
      <c r="J60" s="4"/>
    </row>
    <row r="61" spans="1:10" ht="12.75">
      <c r="A61"/>
      <c r="G61" s="6"/>
      <c r="H61" s="6"/>
      <c r="J61" s="4"/>
    </row>
    <row r="62" spans="1:10" ht="12.75">
      <c r="A62"/>
      <c r="G62" s="6"/>
      <c r="H62" s="6"/>
      <c r="J62" s="4"/>
    </row>
    <row r="63" spans="1:10" ht="12.75">
      <c r="A63"/>
      <c r="G63" s="6"/>
      <c r="H63" s="6"/>
      <c r="J63" s="4"/>
    </row>
    <row r="64" spans="1:10" ht="12.75">
      <c r="A64"/>
      <c r="G64" s="6"/>
      <c r="H64" s="6"/>
      <c r="J64" s="4"/>
    </row>
    <row r="65" spans="1:10" ht="15.75">
      <c r="A65"/>
      <c r="B65" s="103" t="s">
        <v>226</v>
      </c>
      <c r="C65" s="104"/>
      <c r="D65" s="98" t="s">
        <v>231</v>
      </c>
      <c r="E65" s="74">
        <f>SUM(E69:E72)</f>
        <v>38000</v>
      </c>
      <c r="G65" s="6"/>
      <c r="H65" s="6"/>
      <c r="J65" s="4"/>
    </row>
    <row r="66" spans="1:10" ht="15.75">
      <c r="A66"/>
      <c r="B66" s="105"/>
      <c r="C66" s="104"/>
      <c r="D66" s="98" t="s">
        <v>232</v>
      </c>
      <c r="G66" s="6"/>
      <c r="H66" s="6"/>
      <c r="J66" s="4"/>
    </row>
    <row r="67" spans="1:10" ht="15.75">
      <c r="A67"/>
      <c r="B67" s="105"/>
      <c r="C67" s="104"/>
      <c r="D67" s="98" t="s">
        <v>233</v>
      </c>
      <c r="G67" s="6"/>
      <c r="H67" s="6"/>
      <c r="J67" s="4"/>
    </row>
    <row r="68" spans="1:10" ht="15.75">
      <c r="A68"/>
      <c r="B68" s="105"/>
      <c r="C68" s="104"/>
      <c r="D68" s="122" t="s">
        <v>340</v>
      </c>
      <c r="G68" s="6"/>
      <c r="H68" s="6"/>
      <c r="J68" s="4"/>
    </row>
    <row r="69" spans="1:10" ht="15.75">
      <c r="A69"/>
      <c r="B69" s="105"/>
      <c r="C69" s="97">
        <v>4750</v>
      </c>
      <c r="D69" s="95" t="s">
        <v>334</v>
      </c>
      <c r="E69" s="60">
        <v>30000</v>
      </c>
      <c r="G69" s="6"/>
      <c r="H69" s="6"/>
      <c r="J69" s="4"/>
    </row>
    <row r="70" spans="1:10" ht="15.75">
      <c r="A70"/>
      <c r="B70" s="105"/>
      <c r="C70" s="97">
        <v>4850</v>
      </c>
      <c r="D70" s="95" t="s">
        <v>335</v>
      </c>
      <c r="E70" s="60">
        <v>6000</v>
      </c>
      <c r="G70" s="6"/>
      <c r="H70" s="6"/>
      <c r="J70" s="4"/>
    </row>
    <row r="71" spans="2:10" ht="15.75">
      <c r="B71" s="105"/>
      <c r="C71" s="97"/>
      <c r="D71" s="95" t="s">
        <v>336</v>
      </c>
      <c r="G71" s="6"/>
      <c r="H71" s="6"/>
      <c r="J71" s="4"/>
    </row>
    <row r="72" spans="1:10" ht="15.75">
      <c r="A72" s="3"/>
      <c r="B72" s="105"/>
      <c r="C72" s="97">
        <v>4860</v>
      </c>
      <c r="D72" s="95" t="s">
        <v>337</v>
      </c>
      <c r="E72" s="69">
        <v>2000</v>
      </c>
      <c r="G72" s="6"/>
      <c r="H72" s="6"/>
      <c r="J72" s="4"/>
    </row>
    <row r="73" spans="1:10" ht="12.75">
      <c r="A73" s="3"/>
      <c r="B73" s="3"/>
      <c r="C73" s="97"/>
      <c r="D73" s="95" t="s">
        <v>333</v>
      </c>
      <c r="E73" s="62"/>
      <c r="G73" s="6"/>
      <c r="H73" s="6"/>
      <c r="J73" s="4"/>
    </row>
    <row r="74" spans="1:10" ht="12.75">
      <c r="A74" s="3"/>
      <c r="B74" s="47">
        <v>80195</v>
      </c>
      <c r="C74" s="47"/>
      <c r="D74" s="46" t="s">
        <v>309</v>
      </c>
      <c r="E74" s="109">
        <f>E75</f>
        <v>19566</v>
      </c>
      <c r="G74" s="6"/>
      <c r="H74" s="6"/>
      <c r="J74" s="4"/>
    </row>
    <row r="75" spans="1:10" ht="12.75">
      <c r="A75" s="3"/>
      <c r="C75" s="6">
        <v>4440</v>
      </c>
      <c r="D75" t="s">
        <v>28</v>
      </c>
      <c r="E75" s="69">
        <v>19566</v>
      </c>
      <c r="G75" s="6"/>
      <c r="H75" s="6"/>
      <c r="J75" s="4"/>
    </row>
    <row r="76" spans="1:10" ht="12.75">
      <c r="A76" s="3"/>
      <c r="E76" s="62"/>
      <c r="G76" s="6"/>
      <c r="H76" s="6"/>
      <c r="J76" s="4"/>
    </row>
    <row r="77" spans="1:10" ht="12.75">
      <c r="A77" s="3"/>
      <c r="E77" s="62"/>
      <c r="G77" s="6"/>
      <c r="H77" s="6"/>
      <c r="J77" s="4"/>
    </row>
    <row r="78" spans="1:10" ht="12.75">
      <c r="A78" s="3"/>
      <c r="E78" s="62"/>
      <c r="G78" s="6"/>
      <c r="H78" s="6"/>
      <c r="J78" s="4"/>
    </row>
    <row r="79" spans="1:10" ht="12.75">
      <c r="A79" s="3"/>
      <c r="E79" s="62"/>
      <c r="G79" s="6"/>
      <c r="H79" s="6"/>
      <c r="J79" s="4"/>
    </row>
    <row r="80" spans="1:10" ht="12.75">
      <c r="A80" s="3"/>
      <c r="C80" s="97"/>
      <c r="D80" s="95"/>
      <c r="E80" s="62"/>
      <c r="G80" s="6"/>
      <c r="H80" s="6"/>
      <c r="J80" s="4"/>
    </row>
    <row r="81" spans="5:10" ht="12.75">
      <c r="E81" s="60" t="s">
        <v>7</v>
      </c>
      <c r="G81" s="6"/>
      <c r="H81" s="6"/>
      <c r="J81" s="4"/>
    </row>
    <row r="82" spans="4:10" ht="12.75">
      <c r="D82" s="7" t="s">
        <v>347</v>
      </c>
      <c r="E82" s="60" t="s">
        <v>391</v>
      </c>
      <c r="G82" s="6"/>
      <c r="H82" s="6"/>
      <c r="J82" s="4"/>
    </row>
    <row r="83" spans="4:10" ht="12.75">
      <c r="D83" s="6" t="s">
        <v>8</v>
      </c>
      <c r="E83" s="60" t="s">
        <v>106</v>
      </c>
      <c r="G83" s="6"/>
      <c r="H83" s="6"/>
      <c r="J83" s="4"/>
    </row>
    <row r="84" spans="5:10" ht="12.75">
      <c r="E84" s="61" t="s">
        <v>392</v>
      </c>
      <c r="G84" s="6"/>
      <c r="H84" s="6"/>
      <c r="J84" s="4"/>
    </row>
    <row r="85" spans="1:10" ht="12.75">
      <c r="A85" s="1" t="s">
        <v>0</v>
      </c>
      <c r="B85" s="1" t="s">
        <v>2</v>
      </c>
      <c r="C85" s="1" t="s">
        <v>3</v>
      </c>
      <c r="D85" s="1" t="s">
        <v>4</v>
      </c>
      <c r="E85" s="63" t="s">
        <v>5</v>
      </c>
      <c r="G85" s="6"/>
      <c r="H85" s="6"/>
      <c r="J85" s="4"/>
    </row>
    <row r="86" spans="1:10" s="5" customFormat="1" ht="12.75">
      <c r="A86" s="7">
        <v>801</v>
      </c>
      <c r="B86" s="7"/>
      <c r="C86" s="7"/>
      <c r="D86" s="5" t="s">
        <v>6</v>
      </c>
      <c r="E86" s="73">
        <f>E87+E122+E128+E111+E137</f>
        <v>3335806</v>
      </c>
      <c r="G86" s="7"/>
      <c r="H86" s="7"/>
      <c r="J86" s="8"/>
    </row>
    <row r="87" spans="1:10" s="46" customFormat="1" ht="12.75">
      <c r="A87" s="47"/>
      <c r="B87" s="47">
        <v>80104</v>
      </c>
      <c r="C87" s="47"/>
      <c r="D87" s="46" t="s">
        <v>105</v>
      </c>
      <c r="E87" s="74">
        <f>SUM(E88:E110)</f>
        <v>3192606</v>
      </c>
      <c r="G87" s="47"/>
      <c r="H87" s="47"/>
      <c r="J87" s="106"/>
    </row>
    <row r="88" spans="3:10" ht="12.75">
      <c r="C88" s="6">
        <v>3020</v>
      </c>
      <c r="D88" t="s">
        <v>18</v>
      </c>
      <c r="E88" s="60">
        <v>15000</v>
      </c>
      <c r="G88" s="6"/>
      <c r="H88" s="6"/>
      <c r="J88" s="4"/>
    </row>
    <row r="89" spans="3:10" ht="12.75">
      <c r="C89" s="6">
        <v>4010</v>
      </c>
      <c r="D89" t="s">
        <v>19</v>
      </c>
      <c r="E89" s="60">
        <v>878995</v>
      </c>
      <c r="G89" s="6"/>
      <c r="H89" s="6"/>
      <c r="J89" s="4"/>
    </row>
    <row r="90" spans="3:10" ht="12.75">
      <c r="C90" s="6">
        <v>4040</v>
      </c>
      <c r="D90" t="s">
        <v>20</v>
      </c>
      <c r="E90" s="60">
        <v>70732</v>
      </c>
      <c r="G90" s="6"/>
      <c r="H90" s="6"/>
      <c r="J90" s="4"/>
    </row>
    <row r="91" spans="3:10" ht="12.75">
      <c r="C91" s="6">
        <v>4110</v>
      </c>
      <c r="D91" t="s">
        <v>21</v>
      </c>
      <c r="E91" s="60">
        <v>413007</v>
      </c>
      <c r="G91" s="6"/>
      <c r="H91" s="6"/>
      <c r="J91" s="4"/>
    </row>
    <row r="92" spans="3:10" ht="12.75">
      <c r="C92" s="6">
        <v>4120</v>
      </c>
      <c r="D92" t="s">
        <v>279</v>
      </c>
      <c r="E92" s="60">
        <v>41933</v>
      </c>
      <c r="G92" s="6"/>
      <c r="H92" s="6"/>
      <c r="J92" s="4"/>
    </row>
    <row r="93" spans="3:10" ht="12.75">
      <c r="C93" s="6">
        <v>4170</v>
      </c>
      <c r="D93" t="s">
        <v>144</v>
      </c>
      <c r="E93" s="60">
        <v>5800</v>
      </c>
      <c r="G93" s="6"/>
      <c r="H93" s="6"/>
      <c r="J93" s="4"/>
    </row>
    <row r="94" spans="3:10" ht="12.75">
      <c r="C94" s="6">
        <v>4210</v>
      </c>
      <c r="D94" t="s">
        <v>22</v>
      </c>
      <c r="E94" s="60">
        <v>9000</v>
      </c>
      <c r="G94" s="6"/>
      <c r="H94" s="6"/>
      <c r="J94" s="4"/>
    </row>
    <row r="95" spans="3:10" ht="12.75">
      <c r="C95" s="6">
        <v>4240</v>
      </c>
      <c r="D95" t="s">
        <v>230</v>
      </c>
      <c r="E95" s="60">
        <v>3000</v>
      </c>
      <c r="G95" s="6"/>
      <c r="H95" s="6"/>
      <c r="J95" s="4"/>
    </row>
    <row r="96" spans="3:10" ht="12.75">
      <c r="C96" s="6">
        <v>4260</v>
      </c>
      <c r="D96" t="s">
        <v>23</v>
      </c>
      <c r="E96" s="60">
        <v>106200</v>
      </c>
      <c r="G96" s="6"/>
      <c r="H96" s="6"/>
      <c r="J96" s="4"/>
    </row>
    <row r="97" spans="3:10" ht="12.75">
      <c r="C97" s="6">
        <v>4270</v>
      </c>
      <c r="D97" t="s">
        <v>24</v>
      </c>
      <c r="E97" s="60">
        <v>10000</v>
      </c>
      <c r="G97" s="6"/>
      <c r="H97" s="6"/>
      <c r="J97" s="4"/>
    </row>
    <row r="98" spans="3:10" ht="12.75">
      <c r="C98" s="6">
        <v>4280</v>
      </c>
      <c r="D98" t="s">
        <v>153</v>
      </c>
      <c r="E98" s="60">
        <v>2000</v>
      </c>
      <c r="G98" s="6"/>
      <c r="H98" s="6"/>
      <c r="J98" s="4"/>
    </row>
    <row r="99" spans="3:10" ht="12.75">
      <c r="C99" s="6">
        <v>4300</v>
      </c>
      <c r="D99" t="s">
        <v>25</v>
      </c>
      <c r="E99" s="60">
        <v>8000</v>
      </c>
      <c r="G99" s="6"/>
      <c r="H99" s="6"/>
      <c r="J99" s="4"/>
    </row>
    <row r="100" spans="3:10" ht="12.75">
      <c r="C100" s="6">
        <v>4360</v>
      </c>
      <c r="D100" t="s">
        <v>183</v>
      </c>
      <c r="E100" s="60">
        <v>3000</v>
      </c>
      <c r="G100" s="6"/>
      <c r="H100" s="6"/>
      <c r="J100" s="4"/>
    </row>
    <row r="101" spans="3:10" ht="12.75">
      <c r="C101" s="6">
        <v>4400</v>
      </c>
      <c r="D101" t="s">
        <v>167</v>
      </c>
      <c r="E101" s="60">
        <v>23930</v>
      </c>
      <c r="G101" s="6"/>
      <c r="H101" s="6"/>
      <c r="J101" s="4"/>
    </row>
    <row r="102" spans="4:10" ht="12.75">
      <c r="D102" t="s">
        <v>161</v>
      </c>
      <c r="G102" s="6"/>
      <c r="H102" s="6"/>
      <c r="J102" s="4"/>
    </row>
    <row r="103" spans="3:10" ht="12.75">
      <c r="C103" s="6">
        <v>4410</v>
      </c>
      <c r="D103" t="s">
        <v>26</v>
      </c>
      <c r="E103" s="60">
        <v>830</v>
      </c>
      <c r="G103" s="6"/>
      <c r="H103" s="6"/>
      <c r="J103" s="4"/>
    </row>
    <row r="104" spans="3:10" ht="12.75">
      <c r="C104" s="6">
        <v>4430</v>
      </c>
      <c r="D104" t="s">
        <v>27</v>
      </c>
      <c r="E104" s="60">
        <v>2000</v>
      </c>
      <c r="G104" s="6"/>
      <c r="H104" s="6"/>
      <c r="J104" s="4"/>
    </row>
    <row r="105" spans="1:10" ht="12.75">
      <c r="A105" s="3"/>
      <c r="B105" s="3"/>
      <c r="C105" s="6">
        <v>4440</v>
      </c>
      <c r="D105" t="s">
        <v>28</v>
      </c>
      <c r="E105" s="71">
        <v>132395</v>
      </c>
      <c r="G105" s="6"/>
      <c r="H105" s="6"/>
      <c r="J105" s="4"/>
    </row>
    <row r="106" spans="1:10" ht="12.75">
      <c r="A106" s="3"/>
      <c r="B106" s="3"/>
      <c r="C106" s="6">
        <v>4700</v>
      </c>
      <c r="D106" t="s">
        <v>158</v>
      </c>
      <c r="E106" s="71">
        <v>830</v>
      </c>
      <c r="G106" s="6"/>
      <c r="H106" s="6"/>
      <c r="J106" s="4"/>
    </row>
    <row r="107" spans="1:10" ht="12.75">
      <c r="A107" s="3"/>
      <c r="B107" s="3"/>
      <c r="D107" t="s">
        <v>159</v>
      </c>
      <c r="G107" s="6"/>
      <c r="H107" s="6"/>
      <c r="J107" s="4"/>
    </row>
    <row r="108" spans="1:10" ht="12.75">
      <c r="A108" s="3"/>
      <c r="B108" s="3"/>
      <c r="C108" s="6">
        <v>4710</v>
      </c>
      <c r="D108" t="s">
        <v>271</v>
      </c>
      <c r="E108" s="71">
        <v>1000</v>
      </c>
      <c r="G108" s="6"/>
      <c r="H108" s="6"/>
      <c r="J108" s="4"/>
    </row>
    <row r="109" spans="1:10" ht="12.75">
      <c r="A109" s="3"/>
      <c r="B109" s="3"/>
      <c r="C109" s="6">
        <v>4790</v>
      </c>
      <c r="D109" t="s">
        <v>293</v>
      </c>
      <c r="E109" s="71">
        <v>1375685</v>
      </c>
      <c r="G109" s="6"/>
      <c r="H109" s="6"/>
      <c r="J109" s="4"/>
    </row>
    <row r="110" spans="1:10" ht="12.75">
      <c r="A110" s="3"/>
      <c r="B110" s="3"/>
      <c r="C110" s="6">
        <v>4800</v>
      </c>
      <c r="D110" t="s">
        <v>294</v>
      </c>
      <c r="E110" s="71">
        <v>89269</v>
      </c>
      <c r="G110" s="6"/>
      <c r="H110" s="6"/>
      <c r="J110" s="4"/>
    </row>
    <row r="111" spans="1:10" ht="12.75">
      <c r="A111" s="3"/>
      <c r="B111" s="7">
        <v>80104</v>
      </c>
      <c r="C111" s="7"/>
      <c r="D111" s="5" t="s">
        <v>338</v>
      </c>
      <c r="E111" s="94">
        <f>SUM(E112:E120)</f>
        <v>79089</v>
      </c>
      <c r="G111" s="6"/>
      <c r="H111" s="6"/>
      <c r="J111" s="4"/>
    </row>
    <row r="112" spans="1:10" ht="12.75">
      <c r="A112" s="3"/>
      <c r="C112" s="6">
        <v>4350</v>
      </c>
      <c r="D112" s="95" t="s">
        <v>330</v>
      </c>
      <c r="E112" s="71">
        <v>7000</v>
      </c>
      <c r="G112" s="6"/>
      <c r="H112" s="6"/>
      <c r="J112" s="4"/>
    </row>
    <row r="113" spans="1:10" ht="12.75">
      <c r="A113" s="3"/>
      <c r="D113" s="95" t="s">
        <v>331</v>
      </c>
      <c r="E113" s="71"/>
      <c r="G113" s="6"/>
      <c r="H113" s="6"/>
      <c r="J113" s="4"/>
    </row>
    <row r="114" spans="1:10" ht="15">
      <c r="A114" s="3"/>
      <c r="B114" s="121"/>
      <c r="C114" s="97">
        <v>4370</v>
      </c>
      <c r="D114" s="95" t="s">
        <v>339</v>
      </c>
      <c r="E114" s="71">
        <v>2330</v>
      </c>
      <c r="G114" s="6"/>
      <c r="H114" s="6"/>
      <c r="J114" s="4"/>
    </row>
    <row r="115" spans="1:10" ht="12.75">
      <c r="A115" s="3"/>
      <c r="B115" s="97"/>
      <c r="C115" s="97">
        <v>4740</v>
      </c>
      <c r="D115" s="95" t="s">
        <v>332</v>
      </c>
      <c r="E115" s="71">
        <v>23000</v>
      </c>
      <c r="G115" s="6"/>
      <c r="H115" s="6"/>
      <c r="J115" s="4"/>
    </row>
    <row r="116" spans="1:10" ht="12.75">
      <c r="A116" s="3"/>
      <c r="B116" s="97"/>
      <c r="C116" s="97"/>
      <c r="D116" s="95" t="s">
        <v>333</v>
      </c>
      <c r="E116" s="71"/>
      <c r="G116" s="6"/>
      <c r="H116" s="6"/>
      <c r="J116" s="4"/>
    </row>
    <row r="117" spans="1:10" ht="12.75">
      <c r="A117" s="3"/>
      <c r="B117" s="97"/>
      <c r="C117" s="97">
        <v>4750</v>
      </c>
      <c r="D117" s="95" t="s">
        <v>334</v>
      </c>
      <c r="E117" s="71">
        <v>35000</v>
      </c>
      <c r="G117" s="6"/>
      <c r="H117" s="6"/>
      <c r="J117" s="4"/>
    </row>
    <row r="118" spans="1:10" ht="15">
      <c r="A118" s="3"/>
      <c r="B118" s="121"/>
      <c r="C118" s="97">
        <v>4850</v>
      </c>
      <c r="D118" s="95" t="s">
        <v>335</v>
      </c>
      <c r="E118" s="71">
        <v>10929</v>
      </c>
      <c r="G118" s="6"/>
      <c r="H118" s="6"/>
      <c r="J118" s="4"/>
    </row>
    <row r="119" spans="1:10" ht="15">
      <c r="A119" s="3"/>
      <c r="B119" s="121"/>
      <c r="C119" s="97"/>
      <c r="D119" s="95" t="s">
        <v>336</v>
      </c>
      <c r="E119" s="71"/>
      <c r="G119" s="6"/>
      <c r="H119" s="6"/>
      <c r="J119" s="4"/>
    </row>
    <row r="120" spans="1:10" ht="15">
      <c r="A120" s="3"/>
      <c r="B120" s="121"/>
      <c r="C120" s="97">
        <v>4860</v>
      </c>
      <c r="D120" s="95" t="s">
        <v>337</v>
      </c>
      <c r="E120" s="71">
        <v>830</v>
      </c>
      <c r="G120" s="6"/>
      <c r="H120" s="6"/>
      <c r="J120" s="4"/>
    </row>
    <row r="121" spans="1:10" ht="15">
      <c r="A121" s="3"/>
      <c r="B121" s="121"/>
      <c r="C121" s="97"/>
      <c r="D121" s="95" t="s">
        <v>333</v>
      </c>
      <c r="E121" s="71"/>
      <c r="G121" s="6"/>
      <c r="H121" s="6"/>
      <c r="J121" s="4"/>
    </row>
    <row r="122" spans="1:10" ht="12" customHeight="1">
      <c r="A122" s="7"/>
      <c r="B122" s="7">
        <v>80146</v>
      </c>
      <c r="C122" s="7"/>
      <c r="D122" s="5" t="s">
        <v>102</v>
      </c>
      <c r="E122" s="73">
        <f>SUM(E123:E127)</f>
        <v>9096</v>
      </c>
      <c r="G122" s="6"/>
      <c r="H122" s="6"/>
      <c r="J122" s="4"/>
    </row>
    <row r="123" spans="1:10" ht="12" customHeight="1">
      <c r="A123" s="7"/>
      <c r="B123" s="7"/>
      <c r="C123" s="6">
        <v>4210</v>
      </c>
      <c r="D123" t="s">
        <v>22</v>
      </c>
      <c r="E123" s="88">
        <v>1138</v>
      </c>
      <c r="G123" s="6"/>
      <c r="H123" s="6"/>
      <c r="J123" s="4"/>
    </row>
    <row r="124" spans="1:10" ht="12" customHeight="1">
      <c r="A124" s="7"/>
      <c r="B124" s="7"/>
      <c r="C124" s="6">
        <v>4300</v>
      </c>
      <c r="D124" t="s">
        <v>25</v>
      </c>
      <c r="E124" s="88">
        <v>2100</v>
      </c>
      <c r="G124" s="6"/>
      <c r="H124" s="6"/>
      <c r="J124" s="4"/>
    </row>
    <row r="125" spans="3:10" ht="12.75" customHeight="1">
      <c r="C125" s="6">
        <v>4700</v>
      </c>
      <c r="D125" t="s">
        <v>158</v>
      </c>
      <c r="E125" s="60">
        <v>5858</v>
      </c>
      <c r="G125" s="6"/>
      <c r="H125" s="6"/>
      <c r="J125" s="4"/>
    </row>
    <row r="126" spans="4:10" ht="12.75" customHeight="1">
      <c r="D126" t="s">
        <v>159</v>
      </c>
      <c r="G126" s="6"/>
      <c r="H126" s="6"/>
      <c r="J126" s="4"/>
    </row>
    <row r="127" spans="7:10" ht="12.75" customHeight="1">
      <c r="G127" s="6"/>
      <c r="H127" s="6"/>
      <c r="J127" s="4"/>
    </row>
    <row r="128" spans="2:10" ht="12.75" customHeight="1">
      <c r="B128" s="103" t="s">
        <v>226</v>
      </c>
      <c r="C128" s="104"/>
      <c r="D128" s="98" t="s">
        <v>231</v>
      </c>
      <c r="E128" s="74">
        <f>SUM(E131:E136)</f>
        <v>35450</v>
      </c>
      <c r="G128" s="6"/>
      <c r="H128" s="6"/>
      <c r="J128" s="4"/>
    </row>
    <row r="129" spans="2:10" ht="12.75" customHeight="1">
      <c r="B129" s="105"/>
      <c r="C129" s="104"/>
      <c r="D129" s="98" t="s">
        <v>232</v>
      </c>
      <c r="G129" s="6"/>
      <c r="H129" s="6"/>
      <c r="J129" s="4"/>
    </row>
    <row r="130" spans="2:10" ht="12.75" customHeight="1">
      <c r="B130" s="105"/>
      <c r="C130" s="104"/>
      <c r="D130" s="98" t="s">
        <v>233</v>
      </c>
      <c r="G130" s="6"/>
      <c r="H130" s="6"/>
      <c r="J130" s="4"/>
    </row>
    <row r="131" spans="2:10" ht="12.75" customHeight="1">
      <c r="B131" s="105"/>
      <c r="C131" s="6">
        <v>3020</v>
      </c>
      <c r="D131" t="s">
        <v>18</v>
      </c>
      <c r="E131" s="60">
        <v>250</v>
      </c>
      <c r="G131" s="6"/>
      <c r="H131" s="6"/>
      <c r="J131" s="4"/>
    </row>
    <row r="132" spans="2:10" ht="12.75" customHeight="1">
      <c r="B132" s="105"/>
      <c r="C132" s="97">
        <v>4110</v>
      </c>
      <c r="D132" s="95" t="s">
        <v>21</v>
      </c>
      <c r="E132" s="60">
        <v>4900</v>
      </c>
      <c r="G132" s="6"/>
      <c r="H132" s="6"/>
      <c r="J132" s="4"/>
    </row>
    <row r="133" spans="2:10" ht="12.75" customHeight="1">
      <c r="B133" s="105"/>
      <c r="C133" s="97">
        <v>4120</v>
      </c>
      <c r="D133" t="s">
        <v>279</v>
      </c>
      <c r="E133" s="60">
        <v>900</v>
      </c>
      <c r="G133" s="6"/>
      <c r="H133" s="6"/>
      <c r="J133" s="4"/>
    </row>
    <row r="134" spans="2:10" ht="12.75" customHeight="1">
      <c r="B134" s="105"/>
      <c r="C134" s="6">
        <v>4710</v>
      </c>
      <c r="D134" t="s">
        <v>271</v>
      </c>
      <c r="E134" s="60">
        <v>500</v>
      </c>
      <c r="G134" s="6"/>
      <c r="H134" s="6"/>
      <c r="J134" s="4"/>
    </row>
    <row r="135" spans="3:10" ht="12.75" customHeight="1">
      <c r="C135" s="6">
        <v>4790</v>
      </c>
      <c r="D135" t="s">
        <v>295</v>
      </c>
      <c r="E135" s="60">
        <v>27000</v>
      </c>
      <c r="G135" s="6"/>
      <c r="H135" s="6"/>
      <c r="J135" s="4"/>
    </row>
    <row r="136" spans="3:10" ht="12.75" customHeight="1">
      <c r="C136" s="6">
        <v>4800</v>
      </c>
      <c r="D136" t="s">
        <v>296</v>
      </c>
      <c r="E136" s="60">
        <v>1900</v>
      </c>
      <c r="G136" s="6"/>
      <c r="H136" s="6"/>
      <c r="J136" s="4"/>
    </row>
    <row r="137" spans="2:10" ht="12.75" customHeight="1">
      <c r="B137" s="47">
        <v>80195</v>
      </c>
      <c r="C137" s="47"/>
      <c r="D137" s="46" t="s">
        <v>309</v>
      </c>
      <c r="E137" s="74">
        <f>E138</f>
        <v>19565</v>
      </c>
      <c r="G137" s="6"/>
      <c r="H137" s="6"/>
      <c r="J137" s="4"/>
    </row>
    <row r="138" spans="3:10" ht="12.75" customHeight="1">
      <c r="C138" s="6">
        <v>4440</v>
      </c>
      <c r="D138" t="s">
        <v>28</v>
      </c>
      <c r="E138" s="60">
        <v>19565</v>
      </c>
      <c r="G138" s="6"/>
      <c r="H138" s="6"/>
      <c r="J138" s="4"/>
    </row>
    <row r="139" spans="7:10" ht="12.75" customHeight="1">
      <c r="G139" s="6"/>
      <c r="H139" s="6"/>
      <c r="J139" s="4"/>
    </row>
    <row r="140" spans="7:10" ht="12.75" customHeight="1">
      <c r="G140" s="6"/>
      <c r="H140" s="6"/>
      <c r="J140" s="4"/>
    </row>
    <row r="141" spans="7:10" ht="12.75" customHeight="1">
      <c r="G141" s="6"/>
      <c r="H141" s="6"/>
      <c r="J141" s="4"/>
    </row>
    <row r="142" spans="7:10" ht="12.75" customHeight="1">
      <c r="G142" s="6"/>
      <c r="H142" s="6"/>
      <c r="J142" s="4"/>
    </row>
    <row r="143" spans="7:10" ht="12" customHeight="1">
      <c r="G143" s="6"/>
      <c r="H143" s="6"/>
      <c r="J143" s="4"/>
    </row>
    <row r="144" spans="7:10" ht="12.75" customHeight="1">
      <c r="G144" s="6"/>
      <c r="H144" s="6"/>
      <c r="J144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2"/>
  <sheetViews>
    <sheetView zoomScale="112" zoomScaleNormal="112" zoomScalePageLayoutView="0" workbookViewId="0" topLeftCell="A301">
      <selection activeCell="L331" sqref="L331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28" customWidth="1"/>
    <col min="4" max="4" width="57.25390625" style="12" customWidth="1"/>
    <col min="5" max="5" width="21.125" style="68" customWidth="1"/>
  </cols>
  <sheetData>
    <row r="1" spans="1:5" ht="12.75">
      <c r="A1" s="6" t="s">
        <v>46</v>
      </c>
      <c r="E1" s="59" t="s">
        <v>256</v>
      </c>
    </row>
    <row r="2" ht="12.75">
      <c r="E2" s="60" t="s">
        <v>391</v>
      </c>
    </row>
    <row r="3" spans="4:5" ht="15.75">
      <c r="D3" s="35" t="s">
        <v>85</v>
      </c>
      <c r="E3" s="60" t="s">
        <v>106</v>
      </c>
    </row>
    <row r="4" spans="1:5" ht="12.75">
      <c r="A4" s="18"/>
      <c r="B4" s="18"/>
      <c r="C4" s="32"/>
      <c r="D4" s="36"/>
      <c r="E4" s="61" t="s">
        <v>392</v>
      </c>
    </row>
    <row r="5" spans="1:5" ht="12.75">
      <c r="A5" s="3" t="s">
        <v>0</v>
      </c>
      <c r="B5" s="3" t="s">
        <v>13</v>
      </c>
      <c r="C5" s="27" t="s">
        <v>64</v>
      </c>
      <c r="D5" s="15" t="s">
        <v>65</v>
      </c>
      <c r="E5" s="62" t="s">
        <v>348</v>
      </c>
    </row>
    <row r="6" spans="1:5" ht="12.75">
      <c r="A6" s="1">
        <v>1</v>
      </c>
      <c r="B6" s="1">
        <v>2</v>
      </c>
      <c r="C6" s="25" t="s">
        <v>66</v>
      </c>
      <c r="D6" s="1">
        <v>4</v>
      </c>
      <c r="E6" s="89">
        <v>5</v>
      </c>
    </row>
    <row r="7" spans="1:5" ht="12.75">
      <c r="A7" s="19"/>
      <c r="B7" s="19"/>
      <c r="C7" s="30"/>
      <c r="D7" s="40" t="s">
        <v>150</v>
      </c>
      <c r="E7" s="64">
        <f>E33+E67+E90+E111+E153+E182+E299+E169+E9+E243+E61+E21+E225+E16+E239+E177</f>
        <v>145243425.73</v>
      </c>
    </row>
    <row r="8" spans="1:5" ht="12.75">
      <c r="A8" s="18"/>
      <c r="B8" s="18"/>
      <c r="C8" s="32"/>
      <c r="D8" s="37" t="s">
        <v>151</v>
      </c>
      <c r="E8" s="65"/>
    </row>
    <row r="9" spans="1:5" ht="12.75">
      <c r="A9" s="44">
        <v>150</v>
      </c>
      <c r="B9" s="44"/>
      <c r="C9" s="43"/>
      <c r="D9" s="51" t="s">
        <v>204</v>
      </c>
      <c r="E9" s="109">
        <f>E10</f>
        <v>400000</v>
      </c>
    </row>
    <row r="10" spans="1:5" s="57" customFormat="1" ht="12.75">
      <c r="A10" s="92"/>
      <c r="B10" s="92">
        <v>15011</v>
      </c>
      <c r="C10" s="91"/>
      <c r="D10" s="113" t="s">
        <v>205</v>
      </c>
      <c r="E10" s="67">
        <f>SUM(E11:E15)</f>
        <v>400000</v>
      </c>
    </row>
    <row r="11" spans="1:5" ht="12.75">
      <c r="A11" s="3"/>
      <c r="B11" s="3"/>
      <c r="C11" s="28" t="s">
        <v>114</v>
      </c>
      <c r="D11" s="12" t="s">
        <v>68</v>
      </c>
      <c r="E11" s="67">
        <v>300000</v>
      </c>
    </row>
    <row r="12" spans="1:5" ht="12.75">
      <c r="A12" s="3"/>
      <c r="B12" s="3"/>
      <c r="C12" s="27"/>
      <c r="D12" s="15" t="s">
        <v>92</v>
      </c>
      <c r="E12" s="66"/>
    </row>
    <row r="13" spans="1:5" ht="12.75">
      <c r="A13" s="3"/>
      <c r="B13" s="3"/>
      <c r="C13" s="27"/>
      <c r="D13" s="15" t="s">
        <v>93</v>
      </c>
      <c r="E13" s="66"/>
    </row>
    <row r="14" spans="1:5" ht="12.75">
      <c r="A14" s="3"/>
      <c r="B14" s="3"/>
      <c r="C14" s="27"/>
      <c r="D14" s="15" t="s">
        <v>94</v>
      </c>
      <c r="E14" s="67"/>
    </row>
    <row r="15" spans="1:5" ht="12.75">
      <c r="A15" s="18"/>
      <c r="B15" s="18"/>
      <c r="C15" s="32" t="s">
        <v>112</v>
      </c>
      <c r="D15" s="36" t="s">
        <v>63</v>
      </c>
      <c r="E15" s="90">
        <v>100000</v>
      </c>
    </row>
    <row r="16" spans="1:5" s="46" customFormat="1" ht="12.75">
      <c r="A16" s="44">
        <v>400</v>
      </c>
      <c r="B16" s="44"/>
      <c r="C16" s="43"/>
      <c r="D16" s="51" t="s">
        <v>351</v>
      </c>
      <c r="E16" s="109">
        <f>E18</f>
        <v>336600</v>
      </c>
    </row>
    <row r="17" spans="1:5" ht="12.75">
      <c r="A17" s="3"/>
      <c r="B17" s="3"/>
      <c r="C17" s="27"/>
      <c r="D17" s="51" t="s">
        <v>350</v>
      </c>
      <c r="E17" s="67"/>
    </row>
    <row r="18" spans="1:5" ht="12.75">
      <c r="A18" s="3"/>
      <c r="B18" s="3">
        <v>40001</v>
      </c>
      <c r="C18" s="27"/>
      <c r="D18" s="15" t="s">
        <v>352</v>
      </c>
      <c r="E18" s="67">
        <f>E19</f>
        <v>336600</v>
      </c>
    </row>
    <row r="19" spans="1:5" s="57" customFormat="1" ht="12.75">
      <c r="A19" s="92"/>
      <c r="B19" s="92"/>
      <c r="C19" s="116" t="s">
        <v>353</v>
      </c>
      <c r="D19" s="99" t="s">
        <v>354</v>
      </c>
      <c r="E19" s="67">
        <v>336600</v>
      </c>
    </row>
    <row r="20" spans="1:5" s="57" customFormat="1" ht="12.75">
      <c r="A20" s="119"/>
      <c r="B20" s="119"/>
      <c r="C20" s="117"/>
      <c r="D20" s="118" t="s">
        <v>355</v>
      </c>
      <c r="E20" s="90"/>
    </row>
    <row r="21" spans="1:5" ht="12.75">
      <c r="A21" s="44">
        <v>600</v>
      </c>
      <c r="B21" s="44"/>
      <c r="C21" s="43"/>
      <c r="D21" s="51" t="s">
        <v>283</v>
      </c>
      <c r="E21" s="109">
        <f>E28+E22</f>
        <v>2394262</v>
      </c>
    </row>
    <row r="22" spans="1:5" s="57" customFormat="1" ht="12.75">
      <c r="A22" s="92"/>
      <c r="B22" s="92">
        <v>60016</v>
      </c>
      <c r="C22" s="91"/>
      <c r="D22" s="15" t="s">
        <v>16</v>
      </c>
      <c r="E22" s="67">
        <f>SUM(E23:E25)</f>
        <v>1634262</v>
      </c>
    </row>
    <row r="23" spans="1:5" s="57" customFormat="1" ht="12.75">
      <c r="A23" s="92"/>
      <c r="B23" s="92"/>
      <c r="C23" s="27" t="s">
        <v>367</v>
      </c>
      <c r="D23" s="15" t="s">
        <v>368</v>
      </c>
      <c r="E23" s="67">
        <v>200000</v>
      </c>
    </row>
    <row r="24" spans="1:5" s="57" customFormat="1" ht="12.75">
      <c r="A24" s="92"/>
      <c r="B24" s="92"/>
      <c r="C24" s="91"/>
      <c r="D24" s="15" t="s">
        <v>369</v>
      </c>
      <c r="E24" s="67"/>
    </row>
    <row r="25" spans="1:5" s="57" customFormat="1" ht="12.75">
      <c r="A25" s="92"/>
      <c r="B25" s="92"/>
      <c r="C25" s="27" t="s">
        <v>319</v>
      </c>
      <c r="D25" s="15" t="s">
        <v>320</v>
      </c>
      <c r="E25" s="67">
        <v>1434262</v>
      </c>
    </row>
    <row r="26" spans="1:5" s="57" customFormat="1" ht="12.75">
      <c r="A26" s="92"/>
      <c r="B26" s="92"/>
      <c r="C26" s="91"/>
      <c r="D26" s="15" t="s">
        <v>322</v>
      </c>
      <c r="E26" s="67"/>
    </row>
    <row r="27" spans="1:5" s="57" customFormat="1" ht="12.75">
      <c r="A27" s="92"/>
      <c r="B27" s="92"/>
      <c r="C27" s="91"/>
      <c r="D27" s="15" t="s">
        <v>321</v>
      </c>
      <c r="E27" s="67"/>
    </row>
    <row r="28" spans="1:6" s="57" customFormat="1" ht="12.75">
      <c r="A28" s="92"/>
      <c r="B28" s="92">
        <v>60019</v>
      </c>
      <c r="C28" s="91"/>
      <c r="D28" s="113" t="s">
        <v>298</v>
      </c>
      <c r="E28" s="67">
        <f>SUM(E29:E31)</f>
        <v>760000</v>
      </c>
      <c r="F28" s="114"/>
    </row>
    <row r="29" spans="1:6" ht="12.75">
      <c r="A29" s="3"/>
      <c r="B29" s="3"/>
      <c r="C29" s="34" t="s">
        <v>143</v>
      </c>
      <c r="D29" s="42" t="s">
        <v>165</v>
      </c>
      <c r="E29" s="67">
        <v>750000</v>
      </c>
      <c r="F29" s="14"/>
    </row>
    <row r="30" spans="1:6" ht="12.75">
      <c r="A30" s="3"/>
      <c r="B30" s="3"/>
      <c r="C30" s="27"/>
      <c r="D30" s="15" t="s">
        <v>166</v>
      </c>
      <c r="E30" s="67"/>
      <c r="F30" s="14"/>
    </row>
    <row r="31" spans="1:6" ht="12.75">
      <c r="A31" s="3"/>
      <c r="B31" s="3"/>
      <c r="C31" s="27" t="s">
        <v>248</v>
      </c>
      <c r="D31" s="15" t="s">
        <v>249</v>
      </c>
      <c r="E31" s="67">
        <v>10000</v>
      </c>
      <c r="F31" s="14"/>
    </row>
    <row r="32" spans="1:6" ht="12.75">
      <c r="A32" s="18"/>
      <c r="B32" s="18"/>
      <c r="C32" s="32"/>
      <c r="D32" s="36" t="s">
        <v>250</v>
      </c>
      <c r="E32" s="90"/>
      <c r="F32" s="14"/>
    </row>
    <row r="33" spans="1:5" ht="12.75">
      <c r="A33" s="47">
        <v>700</v>
      </c>
      <c r="B33" s="47"/>
      <c r="C33" s="55"/>
      <c r="D33" s="110" t="s">
        <v>67</v>
      </c>
      <c r="E33" s="108">
        <f>E34+E47</f>
        <v>10978202</v>
      </c>
    </row>
    <row r="34" spans="1:5" s="57" customFormat="1" ht="12.75">
      <c r="A34" s="58"/>
      <c r="B34" s="58">
        <v>70005</v>
      </c>
      <c r="C34" s="100"/>
      <c r="D34" s="112" t="s">
        <v>15</v>
      </c>
      <c r="E34" s="115">
        <f>SUM(E35:E46)</f>
        <v>788000</v>
      </c>
    </row>
    <row r="35" spans="3:5" ht="12.75">
      <c r="C35" s="28" t="s">
        <v>113</v>
      </c>
      <c r="D35" s="12" t="s">
        <v>206</v>
      </c>
      <c r="E35" s="68">
        <v>20000</v>
      </c>
    </row>
    <row r="36" spans="3:5" ht="12.75">
      <c r="C36" s="28" t="s">
        <v>207</v>
      </c>
      <c r="D36" s="12" t="s">
        <v>208</v>
      </c>
      <c r="E36" s="68">
        <v>120000</v>
      </c>
    </row>
    <row r="37" spans="3:5" ht="12.75">
      <c r="C37" s="28" t="s">
        <v>114</v>
      </c>
      <c r="D37" s="12" t="s">
        <v>210</v>
      </c>
      <c r="E37" s="68">
        <v>350000</v>
      </c>
    </row>
    <row r="38" ht="12.75">
      <c r="D38" s="12" t="s">
        <v>92</v>
      </c>
    </row>
    <row r="39" ht="12.75">
      <c r="D39" s="12" t="s">
        <v>93</v>
      </c>
    </row>
    <row r="40" ht="12.75">
      <c r="D40" s="12" t="s">
        <v>94</v>
      </c>
    </row>
    <row r="41" spans="3:5" ht="12.75">
      <c r="C41" s="28" t="s">
        <v>146</v>
      </c>
      <c r="D41" s="12" t="s">
        <v>201</v>
      </c>
      <c r="E41" s="68">
        <v>80000</v>
      </c>
    </row>
    <row r="42" ht="12.75">
      <c r="D42" s="12" t="s">
        <v>202</v>
      </c>
    </row>
    <row r="43" spans="1:5" ht="12.75">
      <c r="A43" s="3"/>
      <c r="B43" s="3"/>
      <c r="C43" s="27" t="s">
        <v>115</v>
      </c>
      <c r="D43" s="15" t="s">
        <v>195</v>
      </c>
      <c r="E43" s="69">
        <v>200000</v>
      </c>
    </row>
    <row r="44" spans="1:5" ht="12.75">
      <c r="A44" s="3"/>
      <c r="B44" s="3"/>
      <c r="C44" s="27"/>
      <c r="D44" s="15" t="s">
        <v>196</v>
      </c>
      <c r="E44" s="69"/>
    </row>
    <row r="45" spans="1:5" ht="12.75">
      <c r="A45" s="3"/>
      <c r="B45" s="3"/>
      <c r="C45" s="27" t="s">
        <v>112</v>
      </c>
      <c r="D45" s="15" t="s">
        <v>63</v>
      </c>
      <c r="E45" s="69">
        <v>15000</v>
      </c>
    </row>
    <row r="46" spans="1:5" ht="12.75">
      <c r="A46" s="3"/>
      <c r="B46" s="3"/>
      <c r="C46" s="27" t="s">
        <v>116</v>
      </c>
      <c r="D46" s="15" t="s">
        <v>211</v>
      </c>
      <c r="E46" s="69">
        <v>3000</v>
      </c>
    </row>
    <row r="47" spans="1:5" ht="12.75">
      <c r="A47" s="3"/>
      <c r="B47" s="3">
        <v>70007</v>
      </c>
      <c r="C47" s="27"/>
      <c r="D47" s="15" t="s">
        <v>299</v>
      </c>
      <c r="E47" s="69">
        <f>SUM(E48:E59)</f>
        <v>10190202</v>
      </c>
    </row>
    <row r="48" spans="1:5" ht="12.75">
      <c r="A48" s="3"/>
      <c r="B48" s="3"/>
      <c r="C48" s="28" t="s">
        <v>245</v>
      </c>
      <c r="D48" s="12" t="s">
        <v>323</v>
      </c>
      <c r="E48" s="69">
        <v>50000</v>
      </c>
    </row>
    <row r="49" spans="1:5" ht="12.75">
      <c r="A49" s="3"/>
      <c r="B49" s="3"/>
      <c r="D49" s="12" t="s">
        <v>246</v>
      </c>
      <c r="E49" s="69"/>
    </row>
    <row r="50" spans="1:5" ht="12.75">
      <c r="A50" s="3"/>
      <c r="B50" s="3"/>
      <c r="D50" s="12" t="s">
        <v>247</v>
      </c>
      <c r="E50" s="69"/>
    </row>
    <row r="51" spans="1:5" ht="12.75">
      <c r="A51" s="3"/>
      <c r="B51" s="3"/>
      <c r="C51" s="28" t="s">
        <v>114</v>
      </c>
      <c r="D51" s="12" t="s">
        <v>210</v>
      </c>
      <c r="E51" s="69">
        <v>2000000</v>
      </c>
    </row>
    <row r="52" spans="1:5" ht="12.75">
      <c r="A52" s="3"/>
      <c r="B52" s="3"/>
      <c r="D52" s="12" t="s">
        <v>92</v>
      </c>
      <c r="E52" s="69"/>
    </row>
    <row r="53" spans="1:5" ht="12.75">
      <c r="A53" s="3"/>
      <c r="B53" s="3"/>
      <c r="D53" s="12" t="s">
        <v>93</v>
      </c>
      <c r="E53" s="69"/>
    </row>
    <row r="54" spans="1:5" ht="12.75">
      <c r="A54" s="3"/>
      <c r="B54" s="3"/>
      <c r="D54" s="12" t="s">
        <v>94</v>
      </c>
      <c r="E54" s="69"/>
    </row>
    <row r="55" spans="1:5" ht="12.75">
      <c r="A55" s="3"/>
      <c r="B55" s="3"/>
      <c r="C55" s="27" t="s">
        <v>115</v>
      </c>
      <c r="D55" s="15" t="s">
        <v>195</v>
      </c>
      <c r="E55" s="69">
        <v>800000</v>
      </c>
    </row>
    <row r="56" spans="1:5" ht="12.75">
      <c r="A56" s="3"/>
      <c r="B56" s="3"/>
      <c r="C56" s="27"/>
      <c r="D56" s="15" t="s">
        <v>196</v>
      </c>
      <c r="E56" s="69"/>
    </row>
    <row r="57" spans="1:5" ht="13.5" customHeight="1">
      <c r="A57" s="3"/>
      <c r="B57" s="3"/>
      <c r="C57" s="27" t="s">
        <v>112</v>
      </c>
      <c r="D57" s="15" t="s">
        <v>63</v>
      </c>
      <c r="E57" s="69">
        <v>2480000</v>
      </c>
    </row>
    <row r="58" spans="1:5" ht="12.75">
      <c r="A58" s="3"/>
      <c r="B58" s="3"/>
      <c r="C58" s="27" t="s">
        <v>116</v>
      </c>
      <c r="D58" s="15" t="s">
        <v>211</v>
      </c>
      <c r="E58" s="69">
        <v>60000</v>
      </c>
    </row>
    <row r="59" spans="1:6" s="57" customFormat="1" ht="12.75">
      <c r="A59" s="92"/>
      <c r="B59" s="92"/>
      <c r="C59" s="116" t="s">
        <v>324</v>
      </c>
      <c r="D59" s="99" t="s">
        <v>326</v>
      </c>
      <c r="E59" s="67">
        <v>4800202</v>
      </c>
      <c r="F59" s="114"/>
    </row>
    <row r="60" spans="1:6" s="57" customFormat="1" ht="12.75">
      <c r="A60" s="119"/>
      <c r="B60" s="119"/>
      <c r="C60" s="117"/>
      <c r="D60" s="118" t="s">
        <v>325</v>
      </c>
      <c r="E60" s="90"/>
      <c r="F60" s="114"/>
    </row>
    <row r="61" spans="1:5" ht="12.75">
      <c r="A61" s="44">
        <v>710</v>
      </c>
      <c r="B61" s="44"/>
      <c r="C61" s="43"/>
      <c r="D61" s="51" t="s">
        <v>209</v>
      </c>
      <c r="E61" s="109">
        <f>E62</f>
        <v>308000</v>
      </c>
    </row>
    <row r="62" spans="1:5" s="57" customFormat="1" ht="12.75">
      <c r="A62" s="92"/>
      <c r="B62" s="92">
        <v>71035</v>
      </c>
      <c r="C62" s="91"/>
      <c r="D62" s="113" t="s">
        <v>229</v>
      </c>
      <c r="E62" s="67">
        <f>SUM(E63:E65)</f>
        <v>308000</v>
      </c>
    </row>
    <row r="63" spans="1:5" ht="12.75">
      <c r="A63" s="3"/>
      <c r="B63" s="3"/>
      <c r="C63" s="27" t="s">
        <v>112</v>
      </c>
      <c r="D63" s="15" t="s">
        <v>63</v>
      </c>
      <c r="E63" s="69">
        <v>300000</v>
      </c>
    </row>
    <row r="64" spans="1:5" s="57" customFormat="1" ht="12.75">
      <c r="A64" s="92"/>
      <c r="B64" s="92"/>
      <c r="C64" s="27" t="s">
        <v>377</v>
      </c>
      <c r="D64" s="99" t="s">
        <v>376</v>
      </c>
      <c r="E64" s="67">
        <v>8000</v>
      </c>
    </row>
    <row r="65" spans="1:5" s="57" customFormat="1" ht="12.75">
      <c r="A65" s="92"/>
      <c r="B65" s="92"/>
      <c r="C65" s="91"/>
      <c r="D65" s="99" t="s">
        <v>375</v>
      </c>
      <c r="E65" s="67"/>
    </row>
    <row r="66" spans="1:5" ht="12.75">
      <c r="A66" s="18"/>
      <c r="B66" s="18"/>
      <c r="C66" s="32"/>
      <c r="D66" s="36" t="s">
        <v>374</v>
      </c>
      <c r="E66" s="70"/>
    </row>
    <row r="67" spans="1:5" ht="12.75">
      <c r="A67" s="47">
        <v>750</v>
      </c>
      <c r="B67" s="47"/>
      <c r="C67" s="55"/>
      <c r="D67" s="110" t="s">
        <v>69</v>
      </c>
      <c r="E67" s="108">
        <f>E68+E77+E79</f>
        <v>1030398.74</v>
      </c>
    </row>
    <row r="68" spans="1:5" s="57" customFormat="1" ht="12.75">
      <c r="A68" s="58"/>
      <c r="B68" s="58">
        <v>75011</v>
      </c>
      <c r="C68" s="100"/>
      <c r="D68" s="112" t="s">
        <v>79</v>
      </c>
      <c r="E68" s="115">
        <f>SUM(E69:E75)</f>
        <v>464282.74</v>
      </c>
    </row>
    <row r="69" spans="1:5" ht="12.75">
      <c r="A69" s="3"/>
      <c r="B69" s="3"/>
      <c r="C69" s="27" t="s">
        <v>130</v>
      </c>
      <c r="D69" s="15" t="s">
        <v>80</v>
      </c>
      <c r="E69" s="69">
        <v>463982</v>
      </c>
    </row>
    <row r="70" spans="1:5" ht="12.75">
      <c r="A70" s="3"/>
      <c r="B70" s="3"/>
      <c r="C70" s="27"/>
      <c r="D70" s="14" t="s">
        <v>81</v>
      </c>
      <c r="E70" s="71"/>
    </row>
    <row r="71" spans="1:5" ht="12.75">
      <c r="A71" s="3"/>
      <c r="B71" s="3"/>
      <c r="C71" s="27"/>
      <c r="D71" s="14" t="s">
        <v>82</v>
      </c>
      <c r="E71" s="71"/>
    </row>
    <row r="72" spans="1:5" ht="12.75">
      <c r="A72" s="3"/>
      <c r="B72" s="3"/>
      <c r="C72" s="27" t="s">
        <v>314</v>
      </c>
      <c r="D72" s="14" t="s">
        <v>315</v>
      </c>
      <c r="E72" s="71">
        <v>250.74</v>
      </c>
    </row>
    <row r="73" spans="1:5" ht="12.75">
      <c r="A73" s="3"/>
      <c r="B73" s="3"/>
      <c r="C73" s="27"/>
      <c r="D73" s="39" t="s">
        <v>316</v>
      </c>
      <c r="E73" s="71"/>
    </row>
    <row r="74" spans="1:5" ht="12.75">
      <c r="A74" s="3"/>
      <c r="B74" s="3"/>
      <c r="C74" s="27" t="s">
        <v>135</v>
      </c>
      <c r="D74" s="15" t="s">
        <v>136</v>
      </c>
      <c r="E74" s="71">
        <v>50</v>
      </c>
    </row>
    <row r="75" spans="1:5" ht="12.75">
      <c r="A75" s="3"/>
      <c r="B75" s="3"/>
      <c r="C75" s="27"/>
      <c r="D75" s="15" t="s">
        <v>176</v>
      </c>
      <c r="E75" s="71"/>
    </row>
    <row r="76" spans="1:5" ht="12.75">
      <c r="A76" s="3"/>
      <c r="B76" s="3"/>
      <c r="C76" s="27"/>
      <c r="D76" s="15" t="s">
        <v>137</v>
      </c>
      <c r="E76" s="71"/>
    </row>
    <row r="77" spans="1:5" s="57" customFormat="1" ht="12.75">
      <c r="A77" s="92"/>
      <c r="B77" s="92">
        <v>75023</v>
      </c>
      <c r="C77" s="91"/>
      <c r="D77" s="113" t="s">
        <v>99</v>
      </c>
      <c r="E77" s="67">
        <f>SUM(E78:E78)</f>
        <v>150000</v>
      </c>
    </row>
    <row r="78" spans="1:5" ht="12.75">
      <c r="A78" s="3"/>
      <c r="B78" s="3"/>
      <c r="C78" s="27" t="s">
        <v>112</v>
      </c>
      <c r="D78" s="15" t="s">
        <v>63</v>
      </c>
      <c r="E78" s="69">
        <v>150000</v>
      </c>
    </row>
    <row r="79" spans="1:5" ht="12.75">
      <c r="A79" s="3"/>
      <c r="B79" s="3">
        <v>75095</v>
      </c>
      <c r="C79" s="27"/>
      <c r="D79" s="15" t="s">
        <v>309</v>
      </c>
      <c r="E79" s="69">
        <f>SUM(E80:E86)</f>
        <v>416116</v>
      </c>
    </row>
    <row r="80" spans="1:5" ht="12.75">
      <c r="A80" s="3"/>
      <c r="B80" s="3"/>
      <c r="C80" s="27" t="s">
        <v>370</v>
      </c>
      <c r="D80" s="15" t="s">
        <v>274</v>
      </c>
      <c r="E80" s="69">
        <v>166980</v>
      </c>
    </row>
    <row r="81" spans="1:5" ht="12.75">
      <c r="A81" s="3"/>
      <c r="B81" s="3"/>
      <c r="C81" s="27"/>
      <c r="D81" s="15" t="s">
        <v>275</v>
      </c>
      <c r="E81" s="69"/>
    </row>
    <row r="82" spans="1:5" ht="12.75">
      <c r="A82" s="3"/>
      <c r="B82" s="3"/>
      <c r="C82" s="27"/>
      <c r="D82" s="15" t="s">
        <v>276</v>
      </c>
      <c r="E82" s="69"/>
    </row>
    <row r="83" spans="1:5" ht="12.75">
      <c r="A83" s="3"/>
      <c r="B83" s="3"/>
      <c r="C83" s="27"/>
      <c r="D83" s="15" t="s">
        <v>277</v>
      </c>
      <c r="E83" s="69"/>
    </row>
    <row r="84" spans="1:5" ht="12.75">
      <c r="A84" s="3"/>
      <c r="B84" s="3"/>
      <c r="C84" s="27"/>
      <c r="D84" s="15" t="s">
        <v>149</v>
      </c>
      <c r="E84" s="69"/>
    </row>
    <row r="85" spans="1:5" ht="12.75">
      <c r="A85" s="3"/>
      <c r="B85" s="3"/>
      <c r="C85" s="27" t="s">
        <v>273</v>
      </c>
      <c r="D85" s="15" t="s">
        <v>274</v>
      </c>
      <c r="E85" s="69">
        <v>249136</v>
      </c>
    </row>
    <row r="86" spans="1:5" ht="12.75">
      <c r="A86" s="3"/>
      <c r="B86" s="3"/>
      <c r="C86" s="27"/>
      <c r="D86" s="15" t="s">
        <v>275</v>
      </c>
      <c r="E86" s="69"/>
    </row>
    <row r="87" spans="1:5" ht="12.75">
      <c r="A87" s="3"/>
      <c r="B87" s="3"/>
      <c r="C87" s="27"/>
      <c r="D87" s="15" t="s">
        <v>276</v>
      </c>
      <c r="E87" s="69"/>
    </row>
    <row r="88" spans="1:5" ht="12.75">
      <c r="A88" s="3"/>
      <c r="B88" s="3"/>
      <c r="C88" s="27"/>
      <c r="D88" s="15" t="s">
        <v>277</v>
      </c>
      <c r="E88" s="69"/>
    </row>
    <row r="89" spans="1:5" ht="12.75">
      <c r="A89" s="18"/>
      <c r="B89" s="18"/>
      <c r="C89" s="32"/>
      <c r="D89" s="36" t="s">
        <v>149</v>
      </c>
      <c r="E89" s="70"/>
    </row>
    <row r="90" spans="1:5" ht="12.75">
      <c r="A90" s="47">
        <v>751</v>
      </c>
      <c r="B90" s="47"/>
      <c r="C90" s="55"/>
      <c r="D90" s="110" t="s">
        <v>95</v>
      </c>
      <c r="E90" s="74">
        <f>E92+E101+E97+E107</f>
        <v>372489</v>
      </c>
    </row>
    <row r="91" spans="1:5" ht="12.75">
      <c r="A91" s="47"/>
      <c r="B91" s="47"/>
      <c r="C91" s="55"/>
      <c r="D91" s="46" t="s">
        <v>96</v>
      </c>
      <c r="E91" s="60"/>
    </row>
    <row r="92" spans="1:5" s="57" customFormat="1" ht="12.75">
      <c r="A92" s="92"/>
      <c r="B92" s="92">
        <v>75101</v>
      </c>
      <c r="C92" s="91"/>
      <c r="D92" s="114" t="s">
        <v>83</v>
      </c>
      <c r="E92" s="102">
        <f>E94</f>
        <v>5342</v>
      </c>
    </row>
    <row r="93" spans="1:5" ht="12.75">
      <c r="A93" s="3"/>
      <c r="B93" s="3"/>
      <c r="C93" s="27"/>
      <c r="D93" s="15" t="s">
        <v>84</v>
      </c>
      <c r="E93" s="62"/>
    </row>
    <row r="94" spans="1:5" ht="12.75">
      <c r="A94" s="3"/>
      <c r="B94" s="3"/>
      <c r="C94" s="27" t="s">
        <v>130</v>
      </c>
      <c r="D94" s="14" t="s">
        <v>80</v>
      </c>
      <c r="E94" s="71">
        <v>5342</v>
      </c>
    </row>
    <row r="95" spans="1:5" s="14" customFormat="1" ht="12.75">
      <c r="A95" s="3"/>
      <c r="B95" s="3"/>
      <c r="C95" s="27"/>
      <c r="D95" s="14" t="s">
        <v>81</v>
      </c>
      <c r="E95" s="71"/>
    </row>
    <row r="96" spans="1:5" s="14" customFormat="1" ht="12.75">
      <c r="A96" s="3"/>
      <c r="B96" s="3"/>
      <c r="C96" s="27"/>
      <c r="D96" s="15" t="s">
        <v>82</v>
      </c>
      <c r="E96" s="71"/>
    </row>
    <row r="97" spans="1:5" s="14" customFormat="1" ht="12.75">
      <c r="A97" s="3"/>
      <c r="B97" s="3">
        <v>75108</v>
      </c>
      <c r="C97" s="27"/>
      <c r="D97" s="15" t="s">
        <v>385</v>
      </c>
      <c r="E97" s="71">
        <f>E98</f>
        <v>820</v>
      </c>
    </row>
    <row r="98" spans="1:5" s="14" customFormat="1" ht="12.75">
      <c r="A98" s="3"/>
      <c r="B98" s="3"/>
      <c r="C98" s="27" t="s">
        <v>130</v>
      </c>
      <c r="D98" s="14" t="s">
        <v>80</v>
      </c>
      <c r="E98" s="71">
        <v>820</v>
      </c>
    </row>
    <row r="99" spans="1:5" s="14" customFormat="1" ht="12.75">
      <c r="A99" s="3"/>
      <c r="B99" s="3"/>
      <c r="C99" s="27"/>
      <c r="D99" s="14" t="s">
        <v>81</v>
      </c>
      <c r="E99" s="71"/>
    </row>
    <row r="100" spans="1:5" s="14" customFormat="1" ht="12.75">
      <c r="A100" s="3"/>
      <c r="B100" s="3"/>
      <c r="C100" s="27"/>
      <c r="D100" s="15" t="s">
        <v>82</v>
      </c>
      <c r="E100" s="71"/>
    </row>
    <row r="101" spans="1:5" s="14" customFormat="1" ht="12.75">
      <c r="A101" s="3"/>
      <c r="B101" s="3">
        <v>75109</v>
      </c>
      <c r="C101" s="27"/>
      <c r="D101" s="99" t="s">
        <v>357</v>
      </c>
      <c r="E101" s="102">
        <f>E104</f>
        <v>307654</v>
      </c>
    </row>
    <row r="102" spans="1:5" s="14" customFormat="1" ht="12.75">
      <c r="A102" s="3"/>
      <c r="B102" s="3"/>
      <c r="C102" s="27"/>
      <c r="D102" s="99" t="s">
        <v>358</v>
      </c>
      <c r="E102" s="102"/>
    </row>
    <row r="103" spans="1:5" s="14" customFormat="1" ht="12.75">
      <c r="A103" s="3"/>
      <c r="B103" s="3"/>
      <c r="C103" s="27"/>
      <c r="D103" s="99" t="s">
        <v>359</v>
      </c>
      <c r="E103" s="102"/>
    </row>
    <row r="104" spans="1:5" s="14" customFormat="1" ht="12.75">
      <c r="A104" s="3"/>
      <c r="B104" s="3"/>
      <c r="C104" s="27" t="s">
        <v>130</v>
      </c>
      <c r="D104" s="14" t="s">
        <v>80</v>
      </c>
      <c r="E104" s="71">
        <v>307654</v>
      </c>
    </row>
    <row r="105" spans="1:5" s="14" customFormat="1" ht="12.75">
      <c r="A105" s="3"/>
      <c r="B105" s="3"/>
      <c r="C105" s="27"/>
      <c r="D105" s="14" t="s">
        <v>81</v>
      </c>
      <c r="E105" s="71"/>
    </row>
    <row r="106" spans="1:5" s="14" customFormat="1" ht="12.75">
      <c r="A106" s="3"/>
      <c r="B106" s="3"/>
      <c r="C106" s="27"/>
      <c r="D106" s="15" t="s">
        <v>82</v>
      </c>
      <c r="E106" s="71"/>
    </row>
    <row r="107" spans="1:5" s="14" customFormat="1" ht="12.75">
      <c r="A107" s="3"/>
      <c r="B107" s="3">
        <v>75113</v>
      </c>
      <c r="C107" s="27"/>
      <c r="D107" s="15" t="s">
        <v>386</v>
      </c>
      <c r="E107" s="71">
        <f>E108</f>
        <v>58673</v>
      </c>
    </row>
    <row r="108" spans="1:5" s="14" customFormat="1" ht="12.75">
      <c r="A108" s="3"/>
      <c r="B108" s="3"/>
      <c r="C108" s="27" t="s">
        <v>130</v>
      </c>
      <c r="D108" s="14" t="s">
        <v>80</v>
      </c>
      <c r="E108" s="71">
        <v>58673</v>
      </c>
    </row>
    <row r="109" spans="1:5" s="14" customFormat="1" ht="12.75">
      <c r="A109" s="3"/>
      <c r="B109" s="3"/>
      <c r="C109" s="27"/>
      <c r="D109" s="14" t="s">
        <v>81</v>
      </c>
      <c r="E109" s="71"/>
    </row>
    <row r="110" spans="1:5" s="14" customFormat="1" ht="12.75">
      <c r="A110" s="18"/>
      <c r="B110" s="18"/>
      <c r="C110" s="32"/>
      <c r="D110" s="36" t="s">
        <v>82</v>
      </c>
      <c r="E110" s="61"/>
    </row>
    <row r="111" spans="1:5" ht="12.75">
      <c r="A111" s="47">
        <v>756</v>
      </c>
      <c r="B111" s="47"/>
      <c r="C111" s="55"/>
      <c r="D111" s="110" t="s">
        <v>108</v>
      </c>
      <c r="E111" s="108">
        <f>SUM(+E115+E118+E142+E150+E128)</f>
        <v>64440978</v>
      </c>
    </row>
    <row r="112" spans="1:4" ht="12.75">
      <c r="A112" s="47"/>
      <c r="B112" s="47"/>
      <c r="C112" s="55"/>
      <c r="D112" s="110" t="s">
        <v>109</v>
      </c>
    </row>
    <row r="113" spans="1:4" ht="12.75">
      <c r="A113" s="47"/>
      <c r="B113" s="47"/>
      <c r="C113" s="55"/>
      <c r="D113" s="110" t="s">
        <v>110</v>
      </c>
    </row>
    <row r="114" spans="1:4" ht="12.75">
      <c r="A114" s="47"/>
      <c r="B114" s="47"/>
      <c r="C114" s="55"/>
      <c r="D114" s="110" t="s">
        <v>111</v>
      </c>
    </row>
    <row r="115" spans="1:5" s="57" customFormat="1" ht="12.75">
      <c r="A115" s="58"/>
      <c r="B115" s="58">
        <v>75601</v>
      </c>
      <c r="C115" s="100"/>
      <c r="D115" s="112" t="s">
        <v>70</v>
      </c>
      <c r="E115" s="115">
        <f>E116</f>
        <v>150000</v>
      </c>
    </row>
    <row r="116" spans="3:5" ht="12.75">
      <c r="C116" s="28" t="s">
        <v>117</v>
      </c>
      <c r="D116" s="12" t="s">
        <v>212</v>
      </c>
      <c r="E116" s="68">
        <v>150000</v>
      </c>
    </row>
    <row r="117" ht="12.75">
      <c r="D117" s="12" t="s">
        <v>71</v>
      </c>
    </row>
    <row r="118" spans="1:5" s="57" customFormat="1" ht="12.75">
      <c r="A118" s="58"/>
      <c r="B118" s="58">
        <v>75615</v>
      </c>
      <c r="C118" s="100"/>
      <c r="D118" s="112" t="s">
        <v>72</v>
      </c>
      <c r="E118" s="115">
        <f>SUM(E121:E127)</f>
        <v>19351100</v>
      </c>
    </row>
    <row r="119" ht="12.75">
      <c r="D119" s="12" t="s">
        <v>138</v>
      </c>
    </row>
    <row r="120" spans="4:5" ht="12.75">
      <c r="D120" t="s">
        <v>139</v>
      </c>
      <c r="E120" s="60"/>
    </row>
    <row r="121" spans="3:5" ht="12.75">
      <c r="C121" s="28" t="s">
        <v>118</v>
      </c>
      <c r="D121" s="38" t="s">
        <v>213</v>
      </c>
      <c r="E121" s="60">
        <v>18800000</v>
      </c>
    </row>
    <row r="122" spans="3:5" ht="12.75">
      <c r="C122" s="28" t="s">
        <v>119</v>
      </c>
      <c r="D122" s="38" t="s">
        <v>214</v>
      </c>
      <c r="E122" s="60">
        <v>500</v>
      </c>
    </row>
    <row r="123" spans="3:5" ht="12.75">
      <c r="C123" s="28" t="s">
        <v>120</v>
      </c>
      <c r="D123" t="s">
        <v>215</v>
      </c>
      <c r="E123" s="60">
        <v>490000</v>
      </c>
    </row>
    <row r="124" spans="3:5" ht="12.75">
      <c r="C124" s="28" t="s">
        <v>121</v>
      </c>
      <c r="D124" t="s">
        <v>216</v>
      </c>
      <c r="E124" s="60">
        <v>30000</v>
      </c>
    </row>
    <row r="125" spans="3:5" ht="12.75">
      <c r="C125" s="28" t="s">
        <v>248</v>
      </c>
      <c r="D125" t="s">
        <v>249</v>
      </c>
      <c r="E125" s="60">
        <v>600</v>
      </c>
    </row>
    <row r="126" spans="4:5" ht="12.75">
      <c r="D126" t="s">
        <v>250</v>
      </c>
      <c r="E126" s="60"/>
    </row>
    <row r="127" spans="1:5" ht="12.75">
      <c r="A127" s="3"/>
      <c r="B127" s="3"/>
      <c r="C127" s="27" t="s">
        <v>122</v>
      </c>
      <c r="D127" s="14" t="s">
        <v>310</v>
      </c>
      <c r="E127" s="71">
        <v>30000</v>
      </c>
    </row>
    <row r="128" spans="1:5" s="57" customFormat="1" ht="12.75">
      <c r="A128" s="92"/>
      <c r="B128" s="92">
        <v>75616</v>
      </c>
      <c r="C128" s="91"/>
      <c r="D128" s="56" t="s">
        <v>140</v>
      </c>
      <c r="E128" s="102">
        <f>SUM(E131:E141)</f>
        <v>8783450</v>
      </c>
    </row>
    <row r="129" spans="1:5" ht="12.75">
      <c r="A129" s="3"/>
      <c r="B129" s="3"/>
      <c r="C129" s="27"/>
      <c r="D129" s="39" t="s">
        <v>141</v>
      </c>
      <c r="E129" s="71"/>
    </row>
    <row r="130" spans="1:5" ht="12.75">
      <c r="A130" s="3"/>
      <c r="B130" s="3"/>
      <c r="C130" s="27"/>
      <c r="D130" s="39" t="s">
        <v>142</v>
      </c>
      <c r="E130" s="71"/>
    </row>
    <row r="131" spans="1:5" ht="12.75">
      <c r="A131" s="3"/>
      <c r="B131" s="3"/>
      <c r="C131" s="28" t="s">
        <v>118</v>
      </c>
      <c r="D131" s="38" t="s">
        <v>213</v>
      </c>
      <c r="E131" s="71">
        <v>6700000</v>
      </c>
    </row>
    <row r="132" spans="1:5" ht="12.75">
      <c r="A132" s="3"/>
      <c r="B132" s="3"/>
      <c r="C132" s="28" t="s">
        <v>119</v>
      </c>
      <c r="D132" s="38" t="s">
        <v>214</v>
      </c>
      <c r="E132" s="71">
        <v>56000</v>
      </c>
    </row>
    <row r="133" spans="1:5" ht="12.75">
      <c r="A133" s="3"/>
      <c r="B133" s="3"/>
      <c r="C133" s="27" t="s">
        <v>123</v>
      </c>
      <c r="D133" s="39" t="s">
        <v>219</v>
      </c>
      <c r="E133" s="71">
        <v>450</v>
      </c>
    </row>
    <row r="134" spans="1:5" ht="12.75">
      <c r="A134" s="3"/>
      <c r="B134" s="3"/>
      <c r="C134" s="28" t="s">
        <v>120</v>
      </c>
      <c r="D134" t="s">
        <v>215</v>
      </c>
      <c r="E134" s="71">
        <v>410000</v>
      </c>
    </row>
    <row r="135" spans="1:5" ht="12.75">
      <c r="A135" s="3"/>
      <c r="B135" s="3"/>
      <c r="C135" s="27" t="s">
        <v>124</v>
      </c>
      <c r="D135" s="14" t="s">
        <v>220</v>
      </c>
      <c r="E135" s="71">
        <v>150000</v>
      </c>
    </row>
    <row r="136" spans="1:5" ht="12.75">
      <c r="A136" s="3"/>
      <c r="B136" s="3"/>
      <c r="C136" s="27" t="s">
        <v>300</v>
      </c>
      <c r="D136" s="39" t="s">
        <v>301</v>
      </c>
      <c r="E136" s="71">
        <v>25000</v>
      </c>
    </row>
    <row r="137" spans="1:5" ht="12.75">
      <c r="A137" s="3"/>
      <c r="B137" s="3"/>
      <c r="C137" s="28" t="s">
        <v>121</v>
      </c>
      <c r="D137" t="s">
        <v>216</v>
      </c>
      <c r="E137" s="71">
        <v>1400000</v>
      </c>
    </row>
    <row r="138" spans="1:5" ht="12.75">
      <c r="A138" s="3"/>
      <c r="B138" s="3"/>
      <c r="C138" s="28" t="s">
        <v>248</v>
      </c>
      <c r="D138" t="s">
        <v>249</v>
      </c>
      <c r="E138" s="71">
        <v>12000</v>
      </c>
    </row>
    <row r="139" spans="1:5" ht="12.75">
      <c r="A139" s="3"/>
      <c r="B139" s="3"/>
      <c r="D139" t="s">
        <v>250</v>
      </c>
      <c r="E139" s="71"/>
    </row>
    <row r="140" spans="1:5" ht="12.75">
      <c r="A140" s="3"/>
      <c r="B140" s="3"/>
      <c r="C140" s="27" t="s">
        <v>122</v>
      </c>
      <c r="D140" s="14" t="s">
        <v>218</v>
      </c>
      <c r="E140" s="71">
        <v>30000</v>
      </c>
    </row>
    <row r="141" spans="1:5" ht="12.75">
      <c r="A141" s="3"/>
      <c r="B141" s="3"/>
      <c r="C141" s="27"/>
      <c r="D141" s="39" t="s">
        <v>217</v>
      </c>
      <c r="E141" s="71"/>
    </row>
    <row r="142" spans="1:5" s="57" customFormat="1" ht="12.75">
      <c r="A142" s="58"/>
      <c r="B142" s="58">
        <v>75618</v>
      </c>
      <c r="C142" s="100"/>
      <c r="D142" s="112" t="s">
        <v>100</v>
      </c>
      <c r="E142" s="115">
        <f>SUM(E144:E149)</f>
        <v>1450000</v>
      </c>
    </row>
    <row r="143" ht="12.75">
      <c r="D143" s="12" t="s">
        <v>101</v>
      </c>
    </row>
    <row r="144" spans="3:5" ht="12.75">
      <c r="C144" s="28" t="s">
        <v>302</v>
      </c>
      <c r="D144" s="12" t="s">
        <v>303</v>
      </c>
      <c r="E144" s="68">
        <v>200000</v>
      </c>
    </row>
    <row r="145" ht="12.75">
      <c r="D145" s="12" t="s">
        <v>304</v>
      </c>
    </row>
    <row r="146" spans="3:5" ht="12.75">
      <c r="C146" s="28" t="s">
        <v>125</v>
      </c>
      <c r="D146" s="12" t="s">
        <v>73</v>
      </c>
      <c r="E146" s="68">
        <v>480000</v>
      </c>
    </row>
    <row r="147" spans="3:5" ht="12.75">
      <c r="C147" s="28" t="s">
        <v>126</v>
      </c>
      <c r="D147" s="12" t="s">
        <v>103</v>
      </c>
      <c r="E147" s="68">
        <v>700000</v>
      </c>
    </row>
    <row r="148" spans="1:5" ht="12.75">
      <c r="A148" s="41"/>
      <c r="B148" s="41"/>
      <c r="C148" s="34" t="s">
        <v>143</v>
      </c>
      <c r="D148" s="42" t="s">
        <v>165</v>
      </c>
      <c r="E148" s="72">
        <v>70000</v>
      </c>
    </row>
    <row r="149" ht="12.75">
      <c r="D149" s="12" t="s">
        <v>166</v>
      </c>
    </row>
    <row r="150" spans="1:5" s="57" customFormat="1" ht="12.75">
      <c r="A150" s="92"/>
      <c r="B150" s="92">
        <v>75621</v>
      </c>
      <c r="C150" s="91"/>
      <c r="D150" s="113" t="s">
        <v>284</v>
      </c>
      <c r="E150" s="67">
        <f>SUM(E151:E152)</f>
        <v>34706428</v>
      </c>
    </row>
    <row r="151" spans="1:5" ht="12.75">
      <c r="A151" s="3"/>
      <c r="B151" s="3"/>
      <c r="C151" s="27" t="s">
        <v>127</v>
      </c>
      <c r="D151" s="15" t="s">
        <v>70</v>
      </c>
      <c r="E151" s="69">
        <v>31188314</v>
      </c>
    </row>
    <row r="152" spans="1:5" ht="12.75">
      <c r="A152" s="18"/>
      <c r="B152" s="18"/>
      <c r="C152" s="32" t="s">
        <v>128</v>
      </c>
      <c r="D152" s="36" t="s">
        <v>221</v>
      </c>
      <c r="E152" s="70">
        <v>3518114</v>
      </c>
    </row>
    <row r="153" spans="1:5" ht="12.75">
      <c r="A153" s="47">
        <v>758</v>
      </c>
      <c r="B153" s="47"/>
      <c r="C153" s="55"/>
      <c r="D153" s="110" t="s">
        <v>74</v>
      </c>
      <c r="E153" s="108">
        <f>E154+E162+E167+E160+E157</f>
        <v>34003035</v>
      </c>
    </row>
    <row r="154" spans="1:5" s="57" customFormat="1" ht="12.75">
      <c r="A154" s="58"/>
      <c r="B154" s="58">
        <v>75801</v>
      </c>
      <c r="C154" s="100"/>
      <c r="D154" s="112" t="s">
        <v>75</v>
      </c>
      <c r="E154" s="115">
        <f>E156</f>
        <v>29562583</v>
      </c>
    </row>
    <row r="155" ht="12.75">
      <c r="D155" s="12" t="s">
        <v>76</v>
      </c>
    </row>
    <row r="156" spans="3:5" ht="12.75">
      <c r="C156" s="28" t="s">
        <v>129</v>
      </c>
      <c r="D156" s="12" t="s">
        <v>77</v>
      </c>
      <c r="E156" s="68">
        <v>29562583</v>
      </c>
    </row>
    <row r="157" spans="2:5" ht="12.75">
      <c r="B157" s="6">
        <v>75806</v>
      </c>
      <c r="D157" s="12" t="s">
        <v>371</v>
      </c>
      <c r="E157" s="68">
        <f>E159</f>
        <v>1579847</v>
      </c>
    </row>
    <row r="158" ht="12.75">
      <c r="D158" s="12" t="s">
        <v>76</v>
      </c>
    </row>
    <row r="159" spans="3:5" ht="12.75">
      <c r="C159" s="28" t="s">
        <v>129</v>
      </c>
      <c r="D159" s="12" t="s">
        <v>77</v>
      </c>
      <c r="E159" s="68">
        <v>1579847</v>
      </c>
    </row>
    <row r="160" spans="2:5" ht="12.75">
      <c r="B160" s="6">
        <v>75807</v>
      </c>
      <c r="D160" s="12" t="s">
        <v>327</v>
      </c>
      <c r="E160" s="68">
        <f>E161</f>
        <v>874312</v>
      </c>
    </row>
    <row r="161" spans="3:5" ht="12.75">
      <c r="C161" s="28" t="s">
        <v>129</v>
      </c>
      <c r="D161" s="12" t="s">
        <v>77</v>
      </c>
      <c r="E161" s="68">
        <v>874312</v>
      </c>
    </row>
    <row r="162" spans="1:5" s="57" customFormat="1" ht="12.75">
      <c r="A162" s="92"/>
      <c r="B162" s="92">
        <v>75814</v>
      </c>
      <c r="C162" s="91"/>
      <c r="D162" s="113" t="s">
        <v>78</v>
      </c>
      <c r="E162" s="67">
        <f>SUM(E163:E165)</f>
        <v>1678922</v>
      </c>
    </row>
    <row r="163" spans="1:5" ht="12.75">
      <c r="A163" s="3"/>
      <c r="B163" s="3"/>
      <c r="C163" s="27" t="s">
        <v>116</v>
      </c>
      <c r="D163" s="15" t="s">
        <v>222</v>
      </c>
      <c r="E163" s="69">
        <v>250000</v>
      </c>
    </row>
    <row r="164" spans="1:5" ht="12.75">
      <c r="A164" s="3"/>
      <c r="B164" s="3"/>
      <c r="C164" s="27" t="s">
        <v>312</v>
      </c>
      <c r="D164" s="15" t="s">
        <v>379</v>
      </c>
      <c r="E164" s="69">
        <v>108922</v>
      </c>
    </row>
    <row r="165" spans="1:5" ht="12.75">
      <c r="A165" s="3"/>
      <c r="B165" s="3"/>
      <c r="C165" s="27" t="s">
        <v>314</v>
      </c>
      <c r="D165" s="14" t="s">
        <v>315</v>
      </c>
      <c r="E165" s="69">
        <v>1320000</v>
      </c>
    </row>
    <row r="166" spans="1:5" ht="12.75">
      <c r="A166" s="3"/>
      <c r="B166" s="3"/>
      <c r="C166" s="27"/>
      <c r="D166" s="39" t="s">
        <v>316</v>
      </c>
      <c r="E166" s="69"/>
    </row>
    <row r="167" spans="1:5" s="57" customFormat="1" ht="12.75">
      <c r="A167" s="92"/>
      <c r="B167" s="92">
        <v>75831</v>
      </c>
      <c r="C167" s="91"/>
      <c r="D167" s="113" t="s">
        <v>174</v>
      </c>
      <c r="E167" s="67">
        <f>E168</f>
        <v>307371</v>
      </c>
    </row>
    <row r="168" spans="1:5" ht="12.75">
      <c r="A168" s="18"/>
      <c r="B168" s="18"/>
      <c r="C168" s="32" t="s">
        <v>129</v>
      </c>
      <c r="D168" s="36" t="s">
        <v>77</v>
      </c>
      <c r="E168" s="70">
        <v>307371</v>
      </c>
    </row>
    <row r="169" spans="1:5" ht="12.75">
      <c r="A169" s="44">
        <v>801</v>
      </c>
      <c r="B169" s="44"/>
      <c r="C169" s="43"/>
      <c r="D169" s="51" t="s">
        <v>187</v>
      </c>
      <c r="E169" s="109">
        <f>E170</f>
        <v>5396487</v>
      </c>
    </row>
    <row r="170" spans="1:5" s="57" customFormat="1" ht="12.75">
      <c r="A170" s="92"/>
      <c r="B170" s="92">
        <v>80104</v>
      </c>
      <c r="C170" s="91"/>
      <c r="D170" s="113" t="s">
        <v>191</v>
      </c>
      <c r="E170" s="67">
        <f>SUM(E171:E176)</f>
        <v>5396487</v>
      </c>
    </row>
    <row r="171" spans="1:5" ht="12.75">
      <c r="A171" s="3"/>
      <c r="B171" s="3"/>
      <c r="C171" s="28" t="s">
        <v>112</v>
      </c>
      <c r="D171" s="12" t="s">
        <v>63</v>
      </c>
      <c r="E171" s="69">
        <v>650000</v>
      </c>
    </row>
    <row r="172" spans="1:5" ht="12.75">
      <c r="A172" s="3"/>
      <c r="B172" s="3"/>
      <c r="C172" s="27" t="s">
        <v>132</v>
      </c>
      <c r="D172" s="15" t="s">
        <v>251</v>
      </c>
      <c r="E172" s="69">
        <v>3246487</v>
      </c>
    </row>
    <row r="173" spans="1:5" ht="12.75">
      <c r="A173" s="3"/>
      <c r="B173" s="3"/>
      <c r="C173" s="27"/>
      <c r="D173" s="15" t="s">
        <v>133</v>
      </c>
      <c r="E173" s="69"/>
    </row>
    <row r="174" spans="1:5" ht="12.75">
      <c r="A174" s="3"/>
      <c r="B174" s="3"/>
      <c r="C174" s="27" t="s">
        <v>197</v>
      </c>
      <c r="D174" s="15" t="s">
        <v>198</v>
      </c>
      <c r="E174" s="69">
        <v>1500000</v>
      </c>
    </row>
    <row r="175" spans="1:5" ht="12.75">
      <c r="A175" s="3"/>
      <c r="B175" s="3"/>
      <c r="C175" s="27"/>
      <c r="D175" s="15" t="s">
        <v>199</v>
      </c>
      <c r="E175" s="69"/>
    </row>
    <row r="176" spans="1:5" ht="12.75">
      <c r="A176" s="18"/>
      <c r="B176" s="18"/>
      <c r="C176" s="32"/>
      <c r="D176" s="36" t="s">
        <v>200</v>
      </c>
      <c r="E176" s="70"/>
    </row>
    <row r="177" spans="1:5" s="46" customFormat="1" ht="12.75">
      <c r="A177" s="44">
        <v>851</v>
      </c>
      <c r="B177" s="44"/>
      <c r="C177" s="43"/>
      <c r="D177" s="51" t="s">
        <v>387</v>
      </c>
      <c r="E177" s="109">
        <f>E178</f>
        <v>1500</v>
      </c>
    </row>
    <row r="178" spans="1:5" ht="12.75">
      <c r="A178" s="3"/>
      <c r="B178" s="3">
        <v>85195</v>
      </c>
      <c r="C178" s="27"/>
      <c r="D178" s="15" t="s">
        <v>309</v>
      </c>
      <c r="E178" s="69">
        <f>E179</f>
        <v>1500</v>
      </c>
    </row>
    <row r="179" spans="1:5" ht="12.75">
      <c r="A179" s="3"/>
      <c r="B179" s="3"/>
      <c r="C179" s="27" t="s">
        <v>130</v>
      </c>
      <c r="D179" s="15" t="s">
        <v>80</v>
      </c>
      <c r="E179" s="69">
        <v>1500</v>
      </c>
    </row>
    <row r="180" spans="1:5" ht="12.75">
      <c r="A180" s="3"/>
      <c r="B180" s="3"/>
      <c r="C180" s="27"/>
      <c r="D180" s="15" t="s">
        <v>81</v>
      </c>
      <c r="E180" s="69"/>
    </row>
    <row r="181" spans="1:5" ht="12.75">
      <c r="A181" s="18"/>
      <c r="B181" s="18"/>
      <c r="C181" s="32"/>
      <c r="D181" s="36" t="s">
        <v>82</v>
      </c>
      <c r="E181" s="70"/>
    </row>
    <row r="182" spans="1:5" ht="12.75">
      <c r="A182" s="47">
        <v>852</v>
      </c>
      <c r="B182" s="47"/>
      <c r="C182" s="55"/>
      <c r="D182" s="110" t="s">
        <v>131</v>
      </c>
      <c r="E182" s="109">
        <f>E192+E183+E187+E198+E209+E219+E203+E216</f>
        <v>2786050.9899999998</v>
      </c>
    </row>
    <row r="183" spans="1:5" s="57" customFormat="1" ht="12.75">
      <c r="A183" s="58"/>
      <c r="B183" s="58">
        <v>85203</v>
      </c>
      <c r="C183" s="100"/>
      <c r="D183" s="112" t="s">
        <v>104</v>
      </c>
      <c r="E183" s="67">
        <f>SUM(E184:E186)</f>
        <v>675120</v>
      </c>
    </row>
    <row r="184" spans="3:5" ht="12.75">
      <c r="C184" s="28" t="s">
        <v>130</v>
      </c>
      <c r="D184" s="12" t="s">
        <v>80</v>
      </c>
      <c r="E184" s="69">
        <v>675120</v>
      </c>
    </row>
    <row r="185" spans="4:5" ht="12.75">
      <c r="D185" s="12" t="s">
        <v>81</v>
      </c>
      <c r="E185" s="69"/>
    </row>
    <row r="186" spans="4:5" ht="12.75">
      <c r="D186" s="12" t="s">
        <v>82</v>
      </c>
      <c r="E186" s="69"/>
    </row>
    <row r="187" spans="2:5" s="57" customFormat="1" ht="12" customHeight="1">
      <c r="B187" s="58">
        <v>85213</v>
      </c>
      <c r="C187" s="100"/>
      <c r="D187" s="112" t="s">
        <v>86</v>
      </c>
      <c r="E187" s="67">
        <f>SUM(E190:E191)</f>
        <v>60000</v>
      </c>
    </row>
    <row r="188" spans="1:5" ht="12.75">
      <c r="A188"/>
      <c r="D188" s="12" t="s">
        <v>268</v>
      </c>
      <c r="E188" s="69"/>
    </row>
    <row r="189" spans="1:5" ht="12.75">
      <c r="A189"/>
      <c r="D189" s="12" t="s">
        <v>269</v>
      </c>
      <c r="E189" s="69"/>
    </row>
    <row r="190" spans="3:5" ht="12.75">
      <c r="C190" s="27" t="s">
        <v>132</v>
      </c>
      <c r="D190" s="15" t="s">
        <v>251</v>
      </c>
      <c r="E190" s="69">
        <v>60000</v>
      </c>
    </row>
    <row r="191" spans="3:5" ht="12.75">
      <c r="C191" s="27"/>
      <c r="D191" s="15" t="s">
        <v>133</v>
      </c>
      <c r="E191" s="69"/>
    </row>
    <row r="192" spans="1:5" s="57" customFormat="1" ht="12.75">
      <c r="A192" s="92"/>
      <c r="B192" s="58">
        <v>85214</v>
      </c>
      <c r="C192" s="100"/>
      <c r="D192" s="112" t="s">
        <v>270</v>
      </c>
      <c r="E192" s="67">
        <f>SUM(E194:E196)</f>
        <v>375779.19</v>
      </c>
    </row>
    <row r="193" spans="1:5" ht="12.75">
      <c r="A193" s="3"/>
      <c r="D193" s="12" t="s">
        <v>148</v>
      </c>
      <c r="E193" s="69"/>
    </row>
    <row r="194" spans="1:5" ht="12.75">
      <c r="A194" s="3"/>
      <c r="B194" s="3"/>
      <c r="C194" s="27" t="s">
        <v>132</v>
      </c>
      <c r="D194" s="15" t="s">
        <v>251</v>
      </c>
      <c r="E194" s="69">
        <v>375000</v>
      </c>
    </row>
    <row r="195" spans="1:5" ht="12" customHeight="1">
      <c r="A195" s="3"/>
      <c r="B195" s="3"/>
      <c r="C195" s="27"/>
      <c r="D195" s="15" t="s">
        <v>133</v>
      </c>
      <c r="E195" s="69"/>
    </row>
    <row r="196" spans="1:5" ht="12" customHeight="1">
      <c r="A196" s="3"/>
      <c r="B196" s="3"/>
      <c r="C196" s="27" t="s">
        <v>314</v>
      </c>
      <c r="D196" s="14" t="s">
        <v>315</v>
      </c>
      <c r="E196" s="69">
        <v>779.19</v>
      </c>
    </row>
    <row r="197" spans="1:5" ht="12" customHeight="1">
      <c r="A197" s="3"/>
      <c r="B197" s="3"/>
      <c r="C197" s="27"/>
      <c r="D197" s="39" t="s">
        <v>316</v>
      </c>
      <c r="E197" s="69"/>
    </row>
    <row r="198" spans="1:5" s="57" customFormat="1" ht="12.75">
      <c r="A198" s="92"/>
      <c r="B198" s="92">
        <v>85216</v>
      </c>
      <c r="C198" s="91"/>
      <c r="D198" s="113" t="s">
        <v>173</v>
      </c>
      <c r="E198" s="67">
        <f>SUM(E199:E201)</f>
        <v>633009.19</v>
      </c>
    </row>
    <row r="199" spans="1:5" ht="12.75">
      <c r="A199" s="3"/>
      <c r="B199" s="3"/>
      <c r="C199" s="27" t="s">
        <v>132</v>
      </c>
      <c r="D199" s="15" t="s">
        <v>251</v>
      </c>
      <c r="E199" s="69">
        <v>632500</v>
      </c>
    </row>
    <row r="200" spans="1:5" ht="12.75">
      <c r="A200" s="3"/>
      <c r="B200" s="3"/>
      <c r="C200" s="27"/>
      <c r="D200" s="15" t="s">
        <v>133</v>
      </c>
      <c r="E200" s="69"/>
    </row>
    <row r="201" spans="1:5" ht="12.75">
      <c r="A201" s="3"/>
      <c r="B201" s="3"/>
      <c r="C201" s="27" t="s">
        <v>314</v>
      </c>
      <c r="D201" s="14" t="s">
        <v>315</v>
      </c>
      <c r="E201" s="69">
        <v>509.19</v>
      </c>
    </row>
    <row r="202" spans="1:5" ht="12.75">
      <c r="A202" s="3"/>
      <c r="B202" s="3"/>
      <c r="C202" s="27"/>
      <c r="D202" s="39" t="s">
        <v>316</v>
      </c>
      <c r="E202" s="69"/>
    </row>
    <row r="203" spans="1:5" ht="12.75">
      <c r="A203" s="3"/>
      <c r="B203" s="3">
        <v>85219</v>
      </c>
      <c r="C203" s="27"/>
      <c r="D203" s="15" t="s">
        <v>31</v>
      </c>
      <c r="E203" s="69">
        <f>SUM(E204:E207)</f>
        <v>193783</v>
      </c>
    </row>
    <row r="204" spans="1:5" ht="12.75">
      <c r="A204" s="3"/>
      <c r="B204" s="3"/>
      <c r="C204" s="28" t="s">
        <v>130</v>
      </c>
      <c r="D204" s="12" t="s">
        <v>80</v>
      </c>
      <c r="E204" s="69">
        <v>12000</v>
      </c>
    </row>
    <row r="205" spans="1:5" ht="12.75">
      <c r="A205" s="3"/>
      <c r="B205" s="3"/>
      <c r="C205" s="27"/>
      <c r="D205" s="15" t="s">
        <v>81</v>
      </c>
      <c r="E205" s="69"/>
    </row>
    <row r="206" spans="1:5" ht="12.75">
      <c r="A206" s="3"/>
      <c r="B206" s="3"/>
      <c r="C206" s="27"/>
      <c r="D206" s="15" t="s">
        <v>82</v>
      </c>
      <c r="E206" s="69"/>
    </row>
    <row r="207" spans="1:5" ht="12.75">
      <c r="A207" s="3"/>
      <c r="B207" s="3"/>
      <c r="C207" s="27" t="s">
        <v>132</v>
      </c>
      <c r="D207" s="15" t="s">
        <v>251</v>
      </c>
      <c r="E207" s="69">
        <v>181783</v>
      </c>
    </row>
    <row r="208" spans="1:5" ht="12.75">
      <c r="A208" s="3"/>
      <c r="B208" s="3"/>
      <c r="C208" s="27"/>
      <c r="D208" s="15" t="s">
        <v>133</v>
      </c>
      <c r="E208" s="69"/>
    </row>
    <row r="209" spans="1:5" s="57" customFormat="1" ht="12.75">
      <c r="A209" s="92"/>
      <c r="B209" s="92">
        <v>85228</v>
      </c>
      <c r="C209" s="91"/>
      <c r="D209" s="113" t="s">
        <v>190</v>
      </c>
      <c r="E209" s="67">
        <f>SUM(E210:E214)</f>
        <v>389067</v>
      </c>
    </row>
    <row r="210" spans="1:5" ht="12.75">
      <c r="A210" s="3"/>
      <c r="B210" s="3"/>
      <c r="C210" s="28" t="s">
        <v>130</v>
      </c>
      <c r="D210" s="12" t="s">
        <v>80</v>
      </c>
      <c r="E210" s="69">
        <v>388467</v>
      </c>
    </row>
    <row r="211" spans="1:5" ht="12.75">
      <c r="A211" s="3"/>
      <c r="B211" s="3"/>
      <c r="C211" s="27"/>
      <c r="D211" s="15" t="s">
        <v>81</v>
      </c>
      <c r="E211" s="69"/>
    </row>
    <row r="212" spans="1:5" ht="12.75">
      <c r="A212" s="3"/>
      <c r="B212" s="3"/>
      <c r="C212" s="27"/>
      <c r="D212" s="15" t="s">
        <v>82</v>
      </c>
      <c r="E212" s="69"/>
    </row>
    <row r="213" spans="1:5" ht="12.75">
      <c r="A213" s="3"/>
      <c r="B213" s="3"/>
      <c r="C213" s="27" t="s">
        <v>135</v>
      </c>
      <c r="D213" s="15" t="s">
        <v>136</v>
      </c>
      <c r="E213" s="69">
        <v>600</v>
      </c>
    </row>
    <row r="214" spans="1:5" ht="12.75">
      <c r="A214" s="3"/>
      <c r="B214" s="3"/>
      <c r="C214" s="27"/>
      <c r="D214" s="15" t="s">
        <v>176</v>
      </c>
      <c r="E214" s="69"/>
    </row>
    <row r="215" spans="1:5" ht="12.75">
      <c r="A215" s="3"/>
      <c r="B215" s="3"/>
      <c r="C215" s="27"/>
      <c r="D215" s="15" t="s">
        <v>137</v>
      </c>
      <c r="E215" s="69"/>
    </row>
    <row r="216" spans="1:5" ht="12.75">
      <c r="A216" s="3"/>
      <c r="B216" s="3">
        <v>85230</v>
      </c>
      <c r="C216" s="27"/>
      <c r="D216" s="15" t="s">
        <v>243</v>
      </c>
      <c r="E216" s="69">
        <f>E217</f>
        <v>83468.61</v>
      </c>
    </row>
    <row r="217" spans="1:5" ht="12.75">
      <c r="A217" s="3"/>
      <c r="B217" s="3"/>
      <c r="C217" s="27" t="s">
        <v>132</v>
      </c>
      <c r="D217" s="15" t="s">
        <v>251</v>
      </c>
      <c r="E217" s="69">
        <v>83468.61</v>
      </c>
    </row>
    <row r="218" spans="1:5" ht="12.75">
      <c r="A218" s="3"/>
      <c r="B218" s="3"/>
      <c r="C218" s="27"/>
      <c r="D218" s="15" t="s">
        <v>133</v>
      </c>
      <c r="E218" s="69"/>
    </row>
    <row r="219" spans="1:5" ht="12.75">
      <c r="A219" s="3"/>
      <c r="B219" s="3">
        <v>85295</v>
      </c>
      <c r="C219" s="27"/>
      <c r="D219" s="15" t="s">
        <v>309</v>
      </c>
      <c r="E219" s="69">
        <f>SUM(E220:E224)</f>
        <v>375824</v>
      </c>
    </row>
    <row r="220" spans="1:5" ht="12.75">
      <c r="A220" s="3"/>
      <c r="B220" s="3"/>
      <c r="C220" s="27" t="s">
        <v>130</v>
      </c>
      <c r="D220" s="15" t="s">
        <v>80</v>
      </c>
      <c r="E220" s="69">
        <v>335024</v>
      </c>
    </row>
    <row r="221" spans="1:5" ht="12.75">
      <c r="A221" s="3"/>
      <c r="B221" s="3"/>
      <c r="C221" s="27"/>
      <c r="D221" s="15" t="s">
        <v>81</v>
      </c>
      <c r="E221" s="69"/>
    </row>
    <row r="222" spans="1:5" ht="12.75">
      <c r="A222" s="3"/>
      <c r="B222" s="3"/>
      <c r="C222" s="27"/>
      <c r="D222" s="15" t="s">
        <v>82</v>
      </c>
      <c r="E222" s="69"/>
    </row>
    <row r="223" spans="1:5" ht="12.75">
      <c r="A223" s="3"/>
      <c r="B223" s="3"/>
      <c r="C223" s="116" t="s">
        <v>353</v>
      </c>
      <c r="D223" s="99" t="s">
        <v>354</v>
      </c>
      <c r="E223" s="69">
        <v>40800</v>
      </c>
    </row>
    <row r="224" spans="1:5" ht="12.75">
      <c r="A224" s="18"/>
      <c r="B224" s="18"/>
      <c r="C224" s="117"/>
      <c r="D224" s="118" t="s">
        <v>355</v>
      </c>
      <c r="E224" s="70"/>
    </row>
    <row r="225" spans="1:5" s="46" customFormat="1" ht="12.75">
      <c r="A225" s="44">
        <v>853</v>
      </c>
      <c r="B225" s="44"/>
      <c r="C225" s="43"/>
      <c r="D225" s="51" t="s">
        <v>311</v>
      </c>
      <c r="E225" s="109">
        <f>E226</f>
        <v>212530</v>
      </c>
    </row>
    <row r="226" spans="1:5" ht="12.75">
      <c r="A226" s="3"/>
      <c r="B226" s="3">
        <v>85395</v>
      </c>
      <c r="C226" s="27"/>
      <c r="D226" s="15" t="s">
        <v>309</v>
      </c>
      <c r="E226" s="69">
        <f>SUM(E227:E237)</f>
        <v>212530</v>
      </c>
    </row>
    <row r="227" spans="1:5" ht="12.75">
      <c r="A227" s="3"/>
      <c r="B227" s="3"/>
      <c r="C227" s="27" t="s">
        <v>370</v>
      </c>
      <c r="D227" s="15" t="s">
        <v>274</v>
      </c>
      <c r="E227" s="69">
        <v>77940</v>
      </c>
    </row>
    <row r="228" spans="1:5" ht="12.75">
      <c r="A228" s="3"/>
      <c r="B228" s="3"/>
      <c r="C228" s="27"/>
      <c r="D228" s="15" t="s">
        <v>275</v>
      </c>
      <c r="E228" s="69"/>
    </row>
    <row r="229" spans="1:5" ht="12.75">
      <c r="A229" s="3"/>
      <c r="B229" s="3"/>
      <c r="C229" s="27"/>
      <c r="D229" s="15" t="s">
        <v>276</v>
      </c>
      <c r="E229" s="69"/>
    </row>
    <row r="230" spans="1:5" ht="12.75">
      <c r="A230" s="3"/>
      <c r="B230" s="3"/>
      <c r="C230" s="27"/>
      <c r="D230" s="15" t="s">
        <v>277</v>
      </c>
      <c r="E230" s="69"/>
    </row>
    <row r="231" spans="1:5" ht="12.75">
      <c r="A231" s="3"/>
      <c r="B231" s="3"/>
      <c r="C231" s="27"/>
      <c r="D231" s="15" t="s">
        <v>149</v>
      </c>
      <c r="E231" s="69"/>
    </row>
    <row r="232" spans="1:5" ht="12.75">
      <c r="A232" s="3"/>
      <c r="B232" s="3"/>
      <c r="C232" s="27" t="s">
        <v>380</v>
      </c>
      <c r="D232" s="15" t="s">
        <v>274</v>
      </c>
      <c r="E232" s="69">
        <v>22270</v>
      </c>
    </row>
    <row r="233" spans="1:5" ht="12.75">
      <c r="A233" s="3"/>
      <c r="B233" s="3"/>
      <c r="C233" s="27"/>
      <c r="D233" s="15" t="s">
        <v>275</v>
      </c>
      <c r="E233" s="69"/>
    </row>
    <row r="234" spans="1:5" ht="12.75">
      <c r="A234" s="3"/>
      <c r="B234" s="3"/>
      <c r="C234" s="27"/>
      <c r="D234" s="15" t="s">
        <v>276</v>
      </c>
      <c r="E234" s="69"/>
    </row>
    <row r="235" spans="1:5" ht="12.75">
      <c r="A235" s="3"/>
      <c r="B235" s="3"/>
      <c r="C235" s="27"/>
      <c r="D235" s="15" t="s">
        <v>277</v>
      </c>
      <c r="E235" s="69"/>
    </row>
    <row r="236" spans="1:5" ht="12.75">
      <c r="A236" s="3"/>
      <c r="B236" s="3"/>
      <c r="C236" s="27"/>
      <c r="D236" s="15" t="s">
        <v>149</v>
      </c>
      <c r="E236" s="69"/>
    </row>
    <row r="237" spans="1:5" ht="12.75">
      <c r="A237" s="3"/>
      <c r="B237" s="3"/>
      <c r="C237" s="27" t="s">
        <v>314</v>
      </c>
      <c r="D237" s="14" t="s">
        <v>315</v>
      </c>
      <c r="E237" s="69">
        <v>112320</v>
      </c>
    </row>
    <row r="238" spans="1:5" ht="12.75">
      <c r="A238" s="18"/>
      <c r="B238" s="18"/>
      <c r="C238" s="32"/>
      <c r="D238" s="120" t="s">
        <v>316</v>
      </c>
      <c r="E238" s="70"/>
    </row>
    <row r="239" spans="1:5" s="57" customFormat="1" ht="12.75">
      <c r="A239" s="44">
        <v>854</v>
      </c>
      <c r="B239" s="92"/>
      <c r="C239" s="91"/>
      <c r="D239" s="125" t="s">
        <v>360</v>
      </c>
      <c r="E239" s="109">
        <f>E240</f>
        <v>200</v>
      </c>
    </row>
    <row r="240" spans="1:5" s="57" customFormat="1" ht="12.75">
      <c r="A240" s="92"/>
      <c r="B240" s="92">
        <v>85415</v>
      </c>
      <c r="C240" s="91"/>
      <c r="D240" s="95" t="s">
        <v>240</v>
      </c>
      <c r="E240" s="67">
        <f>SUM(E241:E242)</f>
        <v>200</v>
      </c>
    </row>
    <row r="241" spans="1:5" s="57" customFormat="1" ht="12.75">
      <c r="A241" s="92"/>
      <c r="B241" s="92"/>
      <c r="C241" s="27" t="s">
        <v>312</v>
      </c>
      <c r="D241" s="15" t="s">
        <v>379</v>
      </c>
      <c r="E241" s="67">
        <v>200</v>
      </c>
    </row>
    <row r="242" spans="1:5" s="57" customFormat="1" ht="12.75">
      <c r="A242" s="119"/>
      <c r="B242" s="119"/>
      <c r="C242" s="32" t="s">
        <v>361</v>
      </c>
      <c r="D242" s="120" t="s">
        <v>362</v>
      </c>
      <c r="E242" s="90">
        <v>0</v>
      </c>
    </row>
    <row r="243" spans="1:5" ht="12.75">
      <c r="A243" s="44">
        <v>855</v>
      </c>
      <c r="B243" s="44"/>
      <c r="C243" s="43"/>
      <c r="D243" s="51" t="s">
        <v>236</v>
      </c>
      <c r="E243" s="109">
        <f>E244+E253+I266+E277+E285+E273</f>
        <v>10682508</v>
      </c>
    </row>
    <row r="244" spans="1:5" s="57" customFormat="1" ht="12.75">
      <c r="A244" s="92"/>
      <c r="B244" s="58">
        <v>85501</v>
      </c>
      <c r="C244" s="91"/>
      <c r="D244" s="99" t="s">
        <v>235</v>
      </c>
      <c r="E244" s="67">
        <f>SUM(E245:E249)</f>
        <v>35000</v>
      </c>
    </row>
    <row r="245" spans="1:5" ht="12.75">
      <c r="A245" s="3"/>
      <c r="C245" s="28" t="s">
        <v>175</v>
      </c>
      <c r="D245" s="12" t="s">
        <v>224</v>
      </c>
      <c r="E245" s="69">
        <v>5100</v>
      </c>
    </row>
    <row r="246" spans="1:5" ht="12.75">
      <c r="A246" s="3"/>
      <c r="D246" s="12" t="s">
        <v>223</v>
      </c>
      <c r="E246" s="69"/>
    </row>
    <row r="247" spans="1:5" ht="12.75">
      <c r="A247" s="3"/>
      <c r="D247" s="12" t="s">
        <v>179</v>
      </c>
      <c r="E247" s="69"/>
    </row>
    <row r="248" spans="1:5" ht="12.75">
      <c r="A248" s="3"/>
      <c r="D248" s="12" t="s">
        <v>180</v>
      </c>
      <c r="E248" s="69"/>
    </row>
    <row r="249" spans="1:5" ht="12.75">
      <c r="A249" s="3"/>
      <c r="B249" s="3"/>
      <c r="C249" s="27" t="s">
        <v>177</v>
      </c>
      <c r="D249" s="15" t="s">
        <v>285</v>
      </c>
      <c r="E249" s="69">
        <v>29900</v>
      </c>
    </row>
    <row r="250" spans="1:5" ht="12.75">
      <c r="A250" s="3"/>
      <c r="B250" s="3"/>
      <c r="C250" s="27"/>
      <c r="D250" s="15" t="s">
        <v>286</v>
      </c>
      <c r="E250" s="69"/>
    </row>
    <row r="251" spans="1:5" ht="12.75">
      <c r="A251" s="3"/>
      <c r="B251" s="3"/>
      <c r="C251" s="27"/>
      <c r="D251" s="15" t="s">
        <v>287</v>
      </c>
      <c r="E251" s="69"/>
    </row>
    <row r="252" spans="1:5" ht="12.75">
      <c r="A252" s="3"/>
      <c r="B252" s="3"/>
      <c r="C252" s="27"/>
      <c r="D252" s="15" t="s">
        <v>288</v>
      </c>
      <c r="E252" s="69"/>
    </row>
    <row r="253" spans="1:5" s="57" customFormat="1" ht="12.75">
      <c r="A253" s="92"/>
      <c r="B253" s="92">
        <v>85502</v>
      </c>
      <c r="C253" s="91"/>
      <c r="D253" s="112" t="s">
        <v>170</v>
      </c>
      <c r="E253" s="67">
        <f>SUM(E256:E269)</f>
        <v>9489219</v>
      </c>
    </row>
    <row r="254" spans="1:5" ht="12.75">
      <c r="A254" s="3"/>
      <c r="B254" s="3"/>
      <c r="C254" s="27"/>
      <c r="D254" s="12" t="s">
        <v>171</v>
      </c>
      <c r="E254" s="69"/>
    </row>
    <row r="255" spans="1:5" ht="12.75">
      <c r="A255" s="3"/>
      <c r="B255" s="3"/>
      <c r="C255" s="27"/>
      <c r="D255" s="12" t="s">
        <v>172</v>
      </c>
      <c r="E255" s="69"/>
    </row>
    <row r="256" spans="1:5" ht="12.75">
      <c r="A256" s="3"/>
      <c r="B256" s="3"/>
      <c r="C256" s="28" t="s">
        <v>175</v>
      </c>
      <c r="D256" s="12" t="s">
        <v>224</v>
      </c>
      <c r="E256" s="69">
        <v>15000</v>
      </c>
    </row>
    <row r="257" spans="1:5" ht="12.75">
      <c r="A257" s="3"/>
      <c r="B257" s="3"/>
      <c r="D257" s="12" t="s">
        <v>223</v>
      </c>
      <c r="E257" s="69"/>
    </row>
    <row r="258" spans="1:5" ht="12.75">
      <c r="A258" s="3"/>
      <c r="B258" s="3"/>
      <c r="D258" s="12" t="s">
        <v>179</v>
      </c>
      <c r="E258" s="69"/>
    </row>
    <row r="259" spans="1:5" ht="12.75">
      <c r="A259" s="3"/>
      <c r="B259" s="3"/>
      <c r="D259" s="12" t="s">
        <v>180</v>
      </c>
      <c r="E259" s="69"/>
    </row>
    <row r="260" spans="1:5" ht="12.75">
      <c r="A260" s="3"/>
      <c r="B260" s="3"/>
      <c r="C260" s="27" t="s">
        <v>312</v>
      </c>
      <c r="D260" s="15" t="s">
        <v>379</v>
      </c>
      <c r="E260" s="69">
        <v>212</v>
      </c>
    </row>
    <row r="261" spans="1:5" ht="12.75">
      <c r="A261" s="3"/>
      <c r="B261" s="3"/>
      <c r="C261" s="28" t="s">
        <v>130</v>
      </c>
      <c r="D261" s="12" t="s">
        <v>80</v>
      </c>
      <c r="E261" s="69">
        <v>9146007</v>
      </c>
    </row>
    <row r="262" spans="1:5" ht="12.75">
      <c r="A262" s="3"/>
      <c r="B262" s="3"/>
      <c r="D262" s="12" t="s">
        <v>81</v>
      </c>
      <c r="E262" s="69"/>
    </row>
    <row r="263" spans="1:5" ht="12.75">
      <c r="A263" s="3"/>
      <c r="B263" s="3"/>
      <c r="D263" s="12" t="s">
        <v>82</v>
      </c>
      <c r="E263" s="69"/>
    </row>
    <row r="264" spans="1:5" ht="12.75">
      <c r="A264" s="3"/>
      <c r="B264" s="3"/>
      <c r="C264" s="27" t="s">
        <v>314</v>
      </c>
      <c r="D264" s="14" t="s">
        <v>315</v>
      </c>
      <c r="E264" s="69">
        <v>180000</v>
      </c>
    </row>
    <row r="265" spans="1:5" ht="12.75">
      <c r="A265" s="3"/>
      <c r="B265" s="3"/>
      <c r="C265" s="27"/>
      <c r="D265" s="39" t="s">
        <v>316</v>
      </c>
      <c r="E265" s="69"/>
    </row>
    <row r="266" spans="1:5" ht="12.75">
      <c r="A266" s="3"/>
      <c r="B266" s="3"/>
      <c r="C266" s="27" t="s">
        <v>135</v>
      </c>
      <c r="D266" s="15" t="s">
        <v>136</v>
      </c>
      <c r="E266" s="69">
        <v>100000</v>
      </c>
    </row>
    <row r="267" spans="1:5" ht="12.75">
      <c r="A267" s="3"/>
      <c r="B267" s="3"/>
      <c r="C267" s="27"/>
      <c r="D267" s="15" t="s">
        <v>176</v>
      </c>
      <c r="E267" s="69"/>
    </row>
    <row r="268" spans="1:5" ht="12.75">
      <c r="A268" s="3"/>
      <c r="B268" s="3"/>
      <c r="C268" s="27"/>
      <c r="D268" s="15" t="s">
        <v>137</v>
      </c>
      <c r="E268" s="69"/>
    </row>
    <row r="269" spans="1:5" ht="12.75">
      <c r="A269" s="3"/>
      <c r="B269" s="3"/>
      <c r="C269" s="27" t="s">
        <v>177</v>
      </c>
      <c r="D269" s="15" t="s">
        <v>181</v>
      </c>
      <c r="E269" s="69">
        <v>48000</v>
      </c>
    </row>
    <row r="270" spans="1:5" ht="12.75">
      <c r="A270" s="3"/>
      <c r="B270" s="3"/>
      <c r="C270" s="27"/>
      <c r="D270" s="15" t="s">
        <v>182</v>
      </c>
      <c r="E270" s="69"/>
    </row>
    <row r="271" spans="1:5" ht="12.75">
      <c r="A271" s="3"/>
      <c r="B271" s="3"/>
      <c r="C271" s="27"/>
      <c r="D271" s="15" t="s">
        <v>265</v>
      </c>
      <c r="E271" s="69"/>
    </row>
    <row r="272" spans="1:5" ht="12.75">
      <c r="A272" s="3"/>
      <c r="B272" s="3"/>
      <c r="C272" s="27"/>
      <c r="D272" s="15" t="s">
        <v>257</v>
      </c>
      <c r="E272" s="69"/>
    </row>
    <row r="273" spans="1:5" ht="12.75">
      <c r="A273" s="3"/>
      <c r="B273" s="3">
        <v>85503</v>
      </c>
      <c r="C273" s="27"/>
      <c r="D273" s="15" t="s">
        <v>242</v>
      </c>
      <c r="E273" s="69">
        <f>E274</f>
        <v>1265</v>
      </c>
    </row>
    <row r="274" spans="1:5" ht="12.75">
      <c r="A274" s="3"/>
      <c r="B274" s="3"/>
      <c r="C274" s="28" t="s">
        <v>130</v>
      </c>
      <c r="D274" s="12" t="s">
        <v>80</v>
      </c>
      <c r="E274" s="69">
        <v>1265</v>
      </c>
    </row>
    <row r="275" spans="1:5" ht="12.75">
      <c r="A275" s="3"/>
      <c r="B275" s="3"/>
      <c r="D275" s="12" t="s">
        <v>81</v>
      </c>
      <c r="E275" s="69"/>
    </row>
    <row r="276" spans="1:5" ht="12.75">
      <c r="A276" s="3"/>
      <c r="B276" s="3"/>
      <c r="D276" s="12" t="s">
        <v>82</v>
      </c>
      <c r="E276" s="69"/>
    </row>
    <row r="277" spans="1:5" s="57" customFormat="1" ht="12.75">
      <c r="A277" s="92"/>
      <c r="B277" s="92">
        <v>85513</v>
      </c>
      <c r="C277" s="91"/>
      <c r="D277" s="113" t="s">
        <v>260</v>
      </c>
      <c r="E277" s="67">
        <f>E282</f>
        <v>179167</v>
      </c>
    </row>
    <row r="278" spans="1:5" ht="12.75">
      <c r="A278" s="3"/>
      <c r="B278" s="3"/>
      <c r="C278" s="27"/>
      <c r="D278" s="15" t="s">
        <v>261</v>
      </c>
      <c r="E278" s="69"/>
    </row>
    <row r="279" spans="1:5" ht="12.75">
      <c r="A279" s="3"/>
      <c r="B279" s="3"/>
      <c r="C279" s="27"/>
      <c r="D279" s="15" t="s">
        <v>262</v>
      </c>
      <c r="E279" s="69"/>
    </row>
    <row r="280" spans="1:5" ht="12.75">
      <c r="A280" s="3"/>
      <c r="B280" s="3"/>
      <c r="C280" s="27"/>
      <c r="D280" s="15" t="s">
        <v>263</v>
      </c>
      <c r="E280" s="69"/>
    </row>
    <row r="281" spans="1:5" ht="12.75">
      <c r="A281" s="3"/>
      <c r="B281" s="3"/>
      <c r="C281" s="27"/>
      <c r="D281" s="15" t="s">
        <v>264</v>
      </c>
      <c r="E281" s="69"/>
    </row>
    <row r="282" spans="1:5" ht="12.75">
      <c r="A282" s="3"/>
      <c r="B282" s="3"/>
      <c r="C282" s="28" t="s">
        <v>130</v>
      </c>
      <c r="D282" s="12" t="s">
        <v>80</v>
      </c>
      <c r="E282" s="69">
        <v>179167</v>
      </c>
    </row>
    <row r="283" spans="1:5" ht="12.75">
      <c r="A283" s="3"/>
      <c r="B283" s="3"/>
      <c r="C283" s="27"/>
      <c r="D283" s="15" t="s">
        <v>81</v>
      </c>
      <c r="E283" s="69"/>
    </row>
    <row r="284" spans="1:5" ht="12.75">
      <c r="A284" s="3"/>
      <c r="B284" s="3"/>
      <c r="C284" s="27"/>
      <c r="D284" s="15" t="s">
        <v>82</v>
      </c>
      <c r="E284" s="69"/>
    </row>
    <row r="285" spans="1:5" s="57" customFormat="1" ht="12.75">
      <c r="A285" s="92"/>
      <c r="B285" s="92">
        <v>85516</v>
      </c>
      <c r="C285" s="91"/>
      <c r="D285" s="113" t="s">
        <v>272</v>
      </c>
      <c r="E285" s="67">
        <f>SUM(E286:E295)</f>
        <v>977857</v>
      </c>
    </row>
    <row r="286" spans="1:5" ht="12.75">
      <c r="A286" s="3"/>
      <c r="B286" s="3"/>
      <c r="C286" s="27" t="s">
        <v>197</v>
      </c>
      <c r="D286" s="15" t="s">
        <v>198</v>
      </c>
      <c r="E286" s="69">
        <v>50000</v>
      </c>
    </row>
    <row r="287" spans="1:5" ht="12.75">
      <c r="A287" s="3"/>
      <c r="B287" s="3"/>
      <c r="C287" s="27"/>
      <c r="D287" s="15" t="s">
        <v>199</v>
      </c>
      <c r="E287" s="69"/>
    </row>
    <row r="288" spans="1:5" ht="12.75">
      <c r="A288" s="3"/>
      <c r="B288" s="3"/>
      <c r="C288" s="27"/>
      <c r="D288" s="15" t="s">
        <v>200</v>
      </c>
      <c r="E288" s="69"/>
    </row>
    <row r="289" spans="1:5" ht="12.75">
      <c r="A289" s="3"/>
      <c r="B289" s="3"/>
      <c r="C289" s="27" t="s">
        <v>273</v>
      </c>
      <c r="D289" s="15" t="s">
        <v>274</v>
      </c>
      <c r="E289" s="69">
        <v>806895</v>
      </c>
    </row>
    <row r="290" spans="1:5" ht="12.75">
      <c r="A290" s="3"/>
      <c r="B290" s="3"/>
      <c r="C290" s="27"/>
      <c r="D290" s="15" t="s">
        <v>275</v>
      </c>
      <c r="E290" s="69"/>
    </row>
    <row r="291" spans="1:5" ht="12.75">
      <c r="A291" s="3"/>
      <c r="B291" s="3"/>
      <c r="C291" s="27"/>
      <c r="D291" s="15" t="s">
        <v>276</v>
      </c>
      <c r="E291" s="69"/>
    </row>
    <row r="292" spans="1:5" ht="12.75">
      <c r="A292" s="3"/>
      <c r="B292" s="3"/>
      <c r="C292" s="27"/>
      <c r="D292" s="15" t="s">
        <v>277</v>
      </c>
      <c r="E292" s="69"/>
    </row>
    <row r="293" spans="1:5" ht="12.75">
      <c r="A293" s="3"/>
      <c r="B293" s="3"/>
      <c r="C293" s="27"/>
      <c r="D293" s="15" t="s">
        <v>149</v>
      </c>
      <c r="E293" s="69"/>
    </row>
    <row r="294" spans="1:5" ht="12.75">
      <c r="A294" s="3"/>
      <c r="B294" s="3"/>
      <c r="C294" s="27" t="s">
        <v>278</v>
      </c>
      <c r="D294" s="15" t="s">
        <v>274</v>
      </c>
      <c r="E294" s="69">
        <v>120962</v>
      </c>
    </row>
    <row r="295" spans="1:5" ht="12.75">
      <c r="A295" s="3"/>
      <c r="B295" s="3"/>
      <c r="C295" s="27"/>
      <c r="D295" s="15" t="s">
        <v>275</v>
      </c>
      <c r="E295" s="69"/>
    </row>
    <row r="296" spans="1:5" ht="12.75">
      <c r="A296" s="3"/>
      <c r="B296" s="3"/>
      <c r="C296" s="27"/>
      <c r="D296" s="15" t="s">
        <v>276</v>
      </c>
      <c r="E296" s="69"/>
    </row>
    <row r="297" spans="1:5" ht="12.75">
      <c r="A297" s="3"/>
      <c r="B297" s="3"/>
      <c r="C297" s="27"/>
      <c r="D297" s="15" t="s">
        <v>277</v>
      </c>
      <c r="E297" s="69"/>
    </row>
    <row r="298" spans="1:5" ht="12.75">
      <c r="A298" s="18"/>
      <c r="B298" s="18"/>
      <c r="C298" s="32"/>
      <c r="D298" s="36" t="s">
        <v>149</v>
      </c>
      <c r="E298" s="70"/>
    </row>
    <row r="299" spans="1:5" ht="12.75">
      <c r="A299" s="3">
        <v>900</v>
      </c>
      <c r="B299" s="44"/>
      <c r="C299" s="43"/>
      <c r="D299" s="51" t="s">
        <v>178</v>
      </c>
      <c r="E299" s="109">
        <f>E323+E300+E315+E326+E307+E319</f>
        <v>11900185</v>
      </c>
    </row>
    <row r="300" spans="1:5" s="57" customFormat="1" ht="12.75">
      <c r="A300" s="92"/>
      <c r="B300" s="92">
        <v>90002</v>
      </c>
      <c r="C300" s="91"/>
      <c r="D300" s="113" t="s">
        <v>225</v>
      </c>
      <c r="E300" s="67">
        <f>SUM(E301:E305)</f>
        <v>8410000</v>
      </c>
    </row>
    <row r="301" spans="1:5" ht="12.75">
      <c r="A301" s="3"/>
      <c r="B301" s="3"/>
      <c r="C301" s="34" t="s">
        <v>143</v>
      </c>
      <c r="D301" s="42" t="s">
        <v>165</v>
      </c>
      <c r="E301" s="69">
        <v>8400000</v>
      </c>
    </row>
    <row r="302" spans="1:5" ht="12.75">
      <c r="A302" s="3"/>
      <c r="B302" s="3"/>
      <c r="C302" s="27"/>
      <c r="D302" s="15" t="s">
        <v>166</v>
      </c>
      <c r="E302" s="69"/>
    </row>
    <row r="303" spans="1:5" ht="12.75">
      <c r="A303" s="3"/>
      <c r="B303" s="3"/>
      <c r="C303" s="27" t="s">
        <v>248</v>
      </c>
      <c r="D303" s="15" t="s">
        <v>249</v>
      </c>
      <c r="E303" s="69">
        <v>4000</v>
      </c>
    </row>
    <row r="304" spans="1:5" ht="12.75">
      <c r="A304" s="3"/>
      <c r="B304" s="3"/>
      <c r="C304" s="27"/>
      <c r="D304" s="15" t="s">
        <v>250</v>
      </c>
      <c r="E304" s="69"/>
    </row>
    <row r="305" spans="1:5" ht="12.75">
      <c r="A305" s="3"/>
      <c r="B305" s="3"/>
      <c r="C305" s="27" t="s">
        <v>122</v>
      </c>
      <c r="D305" s="14" t="s">
        <v>218</v>
      </c>
      <c r="E305" s="69">
        <v>6000</v>
      </c>
    </row>
    <row r="306" spans="1:5" ht="12.75">
      <c r="A306" s="3"/>
      <c r="B306" s="3"/>
      <c r="C306" s="27"/>
      <c r="D306" s="39" t="s">
        <v>217</v>
      </c>
      <c r="E306" s="69"/>
    </row>
    <row r="307" spans="1:5" ht="12.75">
      <c r="A307" s="3"/>
      <c r="B307" s="3">
        <v>90004</v>
      </c>
      <c r="C307" s="27"/>
      <c r="D307" s="52" t="s">
        <v>57</v>
      </c>
      <c r="E307" s="69">
        <f>SUM(E308:E311)</f>
        <v>1317407</v>
      </c>
    </row>
    <row r="308" spans="1:5" ht="12.75">
      <c r="A308" s="3"/>
      <c r="B308" s="3"/>
      <c r="C308" s="27" t="s">
        <v>381</v>
      </c>
      <c r="D308" s="52" t="s">
        <v>382</v>
      </c>
      <c r="E308" s="69">
        <v>19800</v>
      </c>
    </row>
    <row r="309" spans="1:5" ht="12.75">
      <c r="A309" s="3"/>
      <c r="B309" s="3"/>
      <c r="C309" s="27"/>
      <c r="D309" s="52" t="s">
        <v>383</v>
      </c>
      <c r="E309" s="69"/>
    </row>
    <row r="310" spans="1:5" ht="12.75">
      <c r="A310" s="3"/>
      <c r="B310" s="3"/>
      <c r="C310" s="27"/>
      <c r="D310" s="52" t="s">
        <v>356</v>
      </c>
      <c r="E310" s="69"/>
    </row>
    <row r="311" spans="1:5" ht="12.75">
      <c r="A311" s="3"/>
      <c r="B311" s="3"/>
      <c r="C311" s="27" t="s">
        <v>273</v>
      </c>
      <c r="D311" s="15" t="s">
        <v>274</v>
      </c>
      <c r="E311" s="69">
        <v>1297607</v>
      </c>
    </row>
    <row r="312" spans="1:5" ht="12.75">
      <c r="A312" s="3"/>
      <c r="B312" s="3"/>
      <c r="C312" s="27"/>
      <c r="D312" s="15" t="s">
        <v>275</v>
      </c>
      <c r="E312" s="69"/>
    </row>
    <row r="313" spans="1:5" ht="12.75">
      <c r="A313" s="3"/>
      <c r="B313" s="3"/>
      <c r="C313" s="27"/>
      <c r="D313" s="15" t="s">
        <v>276</v>
      </c>
      <c r="E313" s="69"/>
    </row>
    <row r="314" spans="1:5" ht="12.75">
      <c r="A314" s="3"/>
      <c r="B314" s="3"/>
      <c r="C314" s="27"/>
      <c r="D314" s="15" t="s">
        <v>277</v>
      </c>
      <c r="E314" s="69"/>
    </row>
    <row r="315" spans="1:5" s="57" customFormat="1" ht="12.75">
      <c r="A315" s="92"/>
      <c r="B315" s="92">
        <v>90005</v>
      </c>
      <c r="C315" s="27"/>
      <c r="D315" s="15" t="s">
        <v>149</v>
      </c>
      <c r="E315" s="67">
        <f>SUM(E316:E316)</f>
        <v>35000</v>
      </c>
    </row>
    <row r="316" spans="1:5" ht="12.75">
      <c r="A316" s="3"/>
      <c r="B316" s="3"/>
      <c r="C316" s="27" t="s">
        <v>289</v>
      </c>
      <c r="D316" s="15" t="s">
        <v>290</v>
      </c>
      <c r="E316" s="69">
        <v>35000</v>
      </c>
    </row>
    <row r="317" spans="1:5" ht="12.75">
      <c r="A317" s="3"/>
      <c r="B317" s="3"/>
      <c r="C317" s="27"/>
      <c r="D317" s="15" t="s">
        <v>291</v>
      </c>
      <c r="E317" s="69"/>
    </row>
    <row r="318" spans="1:5" ht="12.75">
      <c r="A318" s="3"/>
      <c r="B318" s="3"/>
      <c r="C318" s="27"/>
      <c r="D318" s="15" t="s">
        <v>292</v>
      </c>
      <c r="E318" s="69"/>
    </row>
    <row r="319" spans="1:5" ht="12.75">
      <c r="A319" s="3"/>
      <c r="B319" s="3">
        <v>90013</v>
      </c>
      <c r="C319" s="27"/>
      <c r="D319" s="15" t="s">
        <v>384</v>
      </c>
      <c r="E319" s="69">
        <f>E320</f>
        <v>29990</v>
      </c>
    </row>
    <row r="320" spans="1:5" ht="12.75">
      <c r="A320" s="3"/>
      <c r="B320" s="3"/>
      <c r="C320" s="27" t="s">
        <v>381</v>
      </c>
      <c r="D320" s="52" t="s">
        <v>382</v>
      </c>
      <c r="E320" s="69">
        <v>29990</v>
      </c>
    </row>
    <row r="321" spans="1:5" ht="12.75">
      <c r="A321" s="3"/>
      <c r="B321" s="3"/>
      <c r="C321" s="27"/>
      <c r="D321" s="52" t="s">
        <v>383</v>
      </c>
      <c r="E321" s="69"/>
    </row>
    <row r="322" spans="1:5" ht="12.75">
      <c r="A322" s="3"/>
      <c r="B322" s="3"/>
      <c r="C322" s="27"/>
      <c r="D322" s="52" t="s">
        <v>356</v>
      </c>
      <c r="E322" s="69"/>
    </row>
    <row r="323" spans="1:5" s="57" customFormat="1" ht="12.75">
      <c r="A323" s="92"/>
      <c r="B323" s="92">
        <v>90019</v>
      </c>
      <c r="C323" s="91"/>
      <c r="D323" s="113" t="s">
        <v>188</v>
      </c>
      <c r="E323" s="67">
        <f>E325</f>
        <v>50000</v>
      </c>
    </row>
    <row r="324" spans="1:5" ht="12.75">
      <c r="A324" s="3"/>
      <c r="B324" s="3"/>
      <c r="C324" s="27"/>
      <c r="D324" s="15" t="s">
        <v>189</v>
      </c>
      <c r="E324" s="69"/>
    </row>
    <row r="325" spans="1:5" ht="12.75">
      <c r="A325" s="3"/>
      <c r="B325" s="3"/>
      <c r="C325" s="27" t="s">
        <v>163</v>
      </c>
      <c r="D325" s="15" t="s">
        <v>164</v>
      </c>
      <c r="E325" s="69">
        <v>50000</v>
      </c>
    </row>
    <row r="326" spans="1:5" ht="12.75">
      <c r="A326" s="3"/>
      <c r="B326" s="3">
        <v>90095</v>
      </c>
      <c r="C326" s="27"/>
      <c r="D326" s="15" t="s">
        <v>309</v>
      </c>
      <c r="E326" s="69">
        <f>SUM(E327:E338)</f>
        <v>2057788</v>
      </c>
    </row>
    <row r="327" spans="1:5" ht="12.75">
      <c r="A327" s="3"/>
      <c r="B327" s="3"/>
      <c r="C327" s="27" t="s">
        <v>328</v>
      </c>
      <c r="D327" s="15" t="s">
        <v>274</v>
      </c>
      <c r="E327" s="69">
        <v>30891</v>
      </c>
    </row>
    <row r="328" spans="1:5" ht="12.75">
      <c r="A328" s="3"/>
      <c r="B328" s="3"/>
      <c r="C328" s="27"/>
      <c r="D328" s="15" t="s">
        <v>275</v>
      </c>
      <c r="E328" s="69"/>
    </row>
    <row r="329" spans="1:5" ht="12.75">
      <c r="A329" s="3"/>
      <c r="B329" s="3"/>
      <c r="C329" s="27"/>
      <c r="D329" s="15" t="s">
        <v>276</v>
      </c>
      <c r="E329" s="69"/>
    </row>
    <row r="330" spans="1:5" ht="12.75">
      <c r="A330" s="3"/>
      <c r="B330" s="3"/>
      <c r="C330" s="27"/>
      <c r="D330" s="15" t="s">
        <v>277</v>
      </c>
      <c r="E330" s="69"/>
    </row>
    <row r="331" spans="1:5" ht="12.75">
      <c r="A331" s="3"/>
      <c r="B331" s="3"/>
      <c r="C331" s="27"/>
      <c r="D331" s="15" t="s">
        <v>149</v>
      </c>
      <c r="E331" s="69"/>
    </row>
    <row r="332" spans="1:5" ht="12.75">
      <c r="A332" s="3"/>
      <c r="B332" s="3"/>
      <c r="C332" s="27" t="s">
        <v>289</v>
      </c>
      <c r="D332" s="15" t="s">
        <v>290</v>
      </c>
      <c r="E332" s="69">
        <v>86670</v>
      </c>
    </row>
    <row r="333" spans="1:5" ht="12.75">
      <c r="A333" s="3"/>
      <c r="B333" s="3"/>
      <c r="C333" s="27"/>
      <c r="D333" s="15" t="s">
        <v>291</v>
      </c>
      <c r="E333" s="69"/>
    </row>
    <row r="334" spans="1:5" ht="12.75">
      <c r="A334" s="3"/>
      <c r="B334" s="3"/>
      <c r="C334" s="27"/>
      <c r="D334" s="15" t="s">
        <v>292</v>
      </c>
      <c r="E334" s="69"/>
    </row>
    <row r="335" spans="1:5" ht="12.75">
      <c r="A335" s="3"/>
      <c r="B335" s="3"/>
      <c r="C335" s="27" t="s">
        <v>329</v>
      </c>
      <c r="D335" s="15" t="s">
        <v>290</v>
      </c>
      <c r="E335" s="69">
        <v>140227</v>
      </c>
    </row>
    <row r="336" spans="1:5" ht="12.75">
      <c r="A336" s="3"/>
      <c r="B336" s="3"/>
      <c r="C336" s="27"/>
      <c r="D336" s="15" t="s">
        <v>291</v>
      </c>
      <c r="E336" s="69"/>
    </row>
    <row r="337" spans="1:5" ht="12.75">
      <c r="A337" s="3"/>
      <c r="B337" s="3"/>
      <c r="C337" s="27"/>
      <c r="D337" s="15" t="s">
        <v>292</v>
      </c>
      <c r="E337" s="69"/>
    </row>
    <row r="338" spans="1:5" ht="12.75">
      <c r="A338" s="3"/>
      <c r="B338" s="3"/>
      <c r="C338" s="116" t="s">
        <v>324</v>
      </c>
      <c r="D338" s="99" t="s">
        <v>326</v>
      </c>
      <c r="E338" s="69">
        <v>1800000</v>
      </c>
    </row>
    <row r="339" spans="1:5" ht="12.75">
      <c r="A339" s="3"/>
      <c r="B339" s="3"/>
      <c r="C339" s="116"/>
      <c r="D339" s="99" t="s">
        <v>325</v>
      </c>
      <c r="E339" s="69"/>
    </row>
    <row r="340" spans="1:5" ht="12.75">
      <c r="A340" s="3"/>
      <c r="B340" s="3"/>
      <c r="C340" s="27"/>
      <c r="D340" s="15"/>
      <c r="E340" s="69"/>
    </row>
    <row r="341" spans="1:5" ht="12.75">
      <c r="A341" s="3"/>
      <c r="B341" s="3"/>
      <c r="C341" s="27"/>
      <c r="D341" s="15"/>
      <c r="E341" s="69"/>
    </row>
    <row r="342" spans="1:5" ht="12.75">
      <c r="A342" s="3"/>
      <c r="B342" s="3"/>
      <c r="C342" s="27"/>
      <c r="D342" s="15"/>
      <c r="E342" s="69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34"/>
  <sheetViews>
    <sheetView tabSelected="1" zoomScale="130" zoomScaleNormal="130" zoomScalePageLayoutView="0" workbookViewId="0" topLeftCell="B187">
      <selection activeCell="D233" sqref="D233"/>
    </sheetView>
  </sheetViews>
  <sheetFormatPr defaultColWidth="9.00390625" defaultRowHeight="12.75"/>
  <cols>
    <col min="1" max="1" width="4.25390625" style="31" customWidth="1"/>
    <col min="2" max="2" width="6.375" style="31" customWidth="1"/>
    <col min="3" max="3" width="6.00390625" style="6" customWidth="1"/>
    <col min="4" max="4" width="48.00390625" style="0" customWidth="1"/>
    <col min="5" max="5" width="22.875" style="77" customWidth="1"/>
  </cols>
  <sheetData>
    <row r="2" spans="1:10" ht="12.75">
      <c r="A2" s="29"/>
      <c r="B2" s="30"/>
      <c r="C2" s="19"/>
      <c r="D2" s="16" t="s">
        <v>11</v>
      </c>
      <c r="E2" s="76" t="s">
        <v>160</v>
      </c>
      <c r="F2" s="3"/>
      <c r="G2" s="3"/>
      <c r="H2" s="3"/>
      <c r="I2" s="14"/>
      <c r="J2" s="9"/>
    </row>
    <row r="3" spans="1:10" ht="12.75">
      <c r="A3" s="20"/>
      <c r="B3" s="27"/>
      <c r="C3" s="3"/>
      <c r="D3" s="14" t="s">
        <v>17</v>
      </c>
      <c r="E3" s="60" t="s">
        <v>391</v>
      </c>
      <c r="F3" s="3"/>
      <c r="G3" s="3"/>
      <c r="H3" s="3"/>
      <c r="I3" s="14"/>
      <c r="J3" s="9"/>
    </row>
    <row r="4" spans="1:10" ht="12.75">
      <c r="A4" s="20"/>
      <c r="B4" s="27"/>
      <c r="C4" s="3"/>
      <c r="D4" s="14"/>
      <c r="E4" s="60" t="s">
        <v>106</v>
      </c>
      <c r="F4" s="3"/>
      <c r="G4" s="3"/>
      <c r="H4" s="3"/>
      <c r="I4" s="14"/>
      <c r="J4" s="9"/>
    </row>
    <row r="5" spans="1:10" ht="12.75">
      <c r="A5" s="20"/>
      <c r="B5" s="27"/>
      <c r="C5" s="3"/>
      <c r="D5" s="14"/>
      <c r="E5" s="61" t="s">
        <v>392</v>
      </c>
      <c r="F5" s="3"/>
      <c r="G5" s="3"/>
      <c r="H5" s="3"/>
      <c r="I5" s="14"/>
      <c r="J5" s="9"/>
    </row>
    <row r="6" spans="1:10" ht="12.75">
      <c r="A6" s="24" t="s">
        <v>12</v>
      </c>
      <c r="B6" s="25" t="s">
        <v>13</v>
      </c>
      <c r="C6" s="1"/>
      <c r="D6" s="1" t="s">
        <v>14</v>
      </c>
      <c r="E6" s="78" t="s">
        <v>349</v>
      </c>
      <c r="F6" s="3"/>
      <c r="G6" s="3"/>
      <c r="H6" s="3"/>
      <c r="I6" s="3"/>
      <c r="J6" s="10"/>
    </row>
    <row r="7" spans="1:10" ht="12.75">
      <c r="A7" s="21" t="s">
        <v>34</v>
      </c>
      <c r="B7" s="26"/>
      <c r="C7" s="13"/>
      <c r="D7" s="33" t="s">
        <v>44</v>
      </c>
      <c r="E7" s="79">
        <f>SUM(+E8+E15+E51+E41+E61)</f>
        <v>15211316.2</v>
      </c>
      <c r="F7" s="14"/>
      <c r="G7" s="14"/>
      <c r="H7" s="14"/>
      <c r="I7" s="14"/>
      <c r="J7" s="9"/>
    </row>
    <row r="8" spans="1:10" ht="12.75">
      <c r="A8" s="20"/>
      <c r="B8" s="43" t="s">
        <v>37</v>
      </c>
      <c r="C8" s="44"/>
      <c r="D8" s="53" t="s">
        <v>156</v>
      </c>
      <c r="E8" s="81">
        <f>SUM(E9:E14)</f>
        <v>569000</v>
      </c>
      <c r="F8" s="14"/>
      <c r="G8" s="14"/>
      <c r="H8" s="14"/>
      <c r="I8" s="14"/>
      <c r="J8" s="9"/>
    </row>
    <row r="9" spans="1:10" ht="12.75">
      <c r="A9" s="20"/>
      <c r="B9" s="27"/>
      <c r="C9" s="3">
        <v>3030</v>
      </c>
      <c r="D9" s="14" t="s">
        <v>30</v>
      </c>
      <c r="E9" s="77">
        <v>530000</v>
      </c>
      <c r="F9" s="14"/>
      <c r="G9" s="14"/>
      <c r="H9" s="14"/>
      <c r="I9" s="14"/>
      <c r="J9" s="9"/>
    </row>
    <row r="10" spans="1:10" ht="12.75">
      <c r="A10" s="20"/>
      <c r="B10" s="27"/>
      <c r="C10" s="3">
        <v>4210</v>
      </c>
      <c r="D10" s="14" t="s">
        <v>22</v>
      </c>
      <c r="E10" s="77">
        <v>7000</v>
      </c>
      <c r="F10" s="14"/>
      <c r="G10" s="14"/>
      <c r="H10" s="14"/>
      <c r="I10" s="14"/>
      <c r="J10" s="9"/>
    </row>
    <row r="11" spans="1:10" ht="12.75">
      <c r="A11" s="20"/>
      <c r="B11" s="27"/>
      <c r="C11" s="3">
        <v>4220</v>
      </c>
      <c r="D11" s="39" t="s">
        <v>29</v>
      </c>
      <c r="E11" s="77">
        <v>4000</v>
      </c>
      <c r="F11" s="14"/>
      <c r="G11" s="14"/>
      <c r="H11" s="14"/>
      <c r="I11" s="14"/>
      <c r="J11" s="9"/>
    </row>
    <row r="12" spans="1:10" ht="12.75">
      <c r="A12" s="20"/>
      <c r="B12" s="27"/>
      <c r="C12" s="6">
        <v>4270</v>
      </c>
      <c r="D12" t="s">
        <v>24</v>
      </c>
      <c r="E12" s="77">
        <v>2000</v>
      </c>
      <c r="F12" s="14"/>
      <c r="G12" s="14"/>
      <c r="H12" s="14"/>
      <c r="I12" s="14"/>
      <c r="J12" s="9"/>
    </row>
    <row r="13" spans="1:10" ht="12.75">
      <c r="A13" s="20"/>
      <c r="B13" s="27"/>
      <c r="C13" s="3">
        <v>4300</v>
      </c>
      <c r="D13" s="14" t="s">
        <v>25</v>
      </c>
      <c r="E13" s="77">
        <v>25000</v>
      </c>
      <c r="F13" s="14"/>
      <c r="G13" s="14"/>
      <c r="H13" s="14"/>
      <c r="I13" s="14"/>
      <c r="J13" s="9"/>
    </row>
    <row r="14" spans="1:10" ht="12.75">
      <c r="A14" s="20"/>
      <c r="B14" s="27"/>
      <c r="C14" s="6">
        <v>4360</v>
      </c>
      <c r="D14" t="s">
        <v>183</v>
      </c>
      <c r="E14" s="77">
        <v>1000</v>
      </c>
      <c r="F14" s="14"/>
      <c r="G14" s="14"/>
      <c r="H14" s="14"/>
      <c r="I14" s="14"/>
      <c r="J14" s="9"/>
    </row>
    <row r="15" spans="1:10" ht="12.75">
      <c r="A15" s="20"/>
      <c r="B15" s="43" t="s">
        <v>38</v>
      </c>
      <c r="C15" s="44"/>
      <c r="D15" s="53" t="s">
        <v>39</v>
      </c>
      <c r="E15" s="81">
        <f>SUM(E16:E40)</f>
        <v>13021863</v>
      </c>
      <c r="F15" s="14"/>
      <c r="G15" s="14"/>
      <c r="H15" s="14"/>
      <c r="I15" s="14"/>
      <c r="J15" s="9"/>
    </row>
    <row r="16" spans="1:10" ht="12.75">
      <c r="A16" s="20"/>
      <c r="B16" s="27"/>
      <c r="C16" s="6">
        <v>3020</v>
      </c>
      <c r="D16" t="s">
        <v>241</v>
      </c>
      <c r="E16" s="77">
        <v>157000</v>
      </c>
      <c r="F16" s="14"/>
      <c r="G16" s="14"/>
      <c r="H16" s="14"/>
      <c r="I16" s="14"/>
      <c r="J16" s="9"/>
    </row>
    <row r="17" spans="1:10" ht="12.75">
      <c r="A17" s="20"/>
      <c r="B17" s="27"/>
      <c r="C17" s="6">
        <v>4010</v>
      </c>
      <c r="D17" t="s">
        <v>19</v>
      </c>
      <c r="E17" s="77">
        <v>8737293</v>
      </c>
      <c r="F17" s="14"/>
      <c r="G17" s="14"/>
      <c r="H17" s="14"/>
      <c r="I17" s="14"/>
      <c r="J17" s="9"/>
    </row>
    <row r="18" spans="1:10" ht="12.75">
      <c r="A18" s="20"/>
      <c r="B18" s="27"/>
      <c r="C18" s="6">
        <v>4040</v>
      </c>
      <c r="D18" t="s">
        <v>20</v>
      </c>
      <c r="E18" s="77">
        <v>575500</v>
      </c>
      <c r="F18" s="14"/>
      <c r="G18" s="14"/>
      <c r="H18" s="14"/>
      <c r="I18" s="14"/>
      <c r="J18" s="9"/>
    </row>
    <row r="19" spans="1:10" ht="12.75">
      <c r="A19" s="20"/>
      <c r="B19" s="27"/>
      <c r="C19" s="6">
        <v>4110</v>
      </c>
      <c r="D19" t="s">
        <v>21</v>
      </c>
      <c r="E19" s="77">
        <v>1480960</v>
      </c>
      <c r="F19" s="14"/>
      <c r="G19" s="14"/>
      <c r="H19" s="14"/>
      <c r="I19" s="14"/>
      <c r="J19" s="9"/>
    </row>
    <row r="20" spans="1:10" ht="12.75">
      <c r="A20" s="20"/>
      <c r="B20" s="27"/>
      <c r="C20" s="6">
        <v>4120</v>
      </c>
      <c r="D20" t="s">
        <v>279</v>
      </c>
      <c r="E20" s="77">
        <v>184692</v>
      </c>
      <c r="F20" s="14"/>
      <c r="G20" s="14"/>
      <c r="H20" s="14"/>
      <c r="I20" s="14"/>
      <c r="J20" s="9"/>
    </row>
    <row r="21" spans="1:10" ht="12.75">
      <c r="A21" s="20"/>
      <c r="B21" s="27"/>
      <c r="C21" s="3">
        <v>4170</v>
      </c>
      <c r="D21" s="14" t="s">
        <v>144</v>
      </c>
      <c r="E21" s="77">
        <v>129350</v>
      </c>
      <c r="F21" s="14"/>
      <c r="G21" s="14"/>
      <c r="H21" s="14"/>
      <c r="I21" s="14"/>
      <c r="J21" s="9"/>
    </row>
    <row r="22" spans="1:10" ht="12.75">
      <c r="A22" s="20"/>
      <c r="B22" s="27"/>
      <c r="C22" s="6">
        <v>4210</v>
      </c>
      <c r="D22" t="s">
        <v>22</v>
      </c>
      <c r="E22" s="77">
        <v>160000</v>
      </c>
      <c r="F22" s="14"/>
      <c r="G22" s="14"/>
      <c r="H22" s="14"/>
      <c r="I22" s="14"/>
      <c r="J22" s="9"/>
    </row>
    <row r="23" spans="1:10" ht="12.75">
      <c r="A23" s="20"/>
      <c r="B23" s="27"/>
      <c r="C23" s="3">
        <v>4220</v>
      </c>
      <c r="D23" s="39" t="s">
        <v>29</v>
      </c>
      <c r="E23" s="77">
        <v>10000</v>
      </c>
      <c r="F23" s="14"/>
      <c r="G23" s="14"/>
      <c r="H23" s="14"/>
      <c r="I23" s="14"/>
      <c r="J23" s="9"/>
    </row>
    <row r="24" spans="1:10" ht="12.75">
      <c r="A24" s="20"/>
      <c r="B24" s="27"/>
      <c r="C24" s="6">
        <v>4260</v>
      </c>
      <c r="D24" t="s">
        <v>23</v>
      </c>
      <c r="E24" s="77">
        <v>485000</v>
      </c>
      <c r="F24" s="14"/>
      <c r="G24" s="14"/>
      <c r="H24" s="14"/>
      <c r="I24" s="14"/>
      <c r="J24" s="9"/>
    </row>
    <row r="25" spans="1:10" ht="12.75">
      <c r="A25" s="23"/>
      <c r="B25" s="17"/>
      <c r="C25" s="6">
        <v>4270</v>
      </c>
      <c r="D25" t="s">
        <v>24</v>
      </c>
      <c r="E25" s="77">
        <v>60000</v>
      </c>
      <c r="F25" s="14"/>
      <c r="G25" s="14"/>
      <c r="H25" s="14"/>
      <c r="I25" s="14"/>
      <c r="J25" s="9"/>
    </row>
    <row r="26" spans="1:5" ht="12.75">
      <c r="A26" s="23"/>
      <c r="B26" s="17"/>
      <c r="C26" s="6">
        <v>4280</v>
      </c>
      <c r="D26" t="s">
        <v>153</v>
      </c>
      <c r="E26" s="77">
        <v>15000</v>
      </c>
    </row>
    <row r="27" spans="1:5" ht="12.75">
      <c r="A27" s="23"/>
      <c r="B27" s="27"/>
      <c r="C27" s="6">
        <v>4300</v>
      </c>
      <c r="D27" t="s">
        <v>25</v>
      </c>
      <c r="E27" s="77">
        <v>500993</v>
      </c>
    </row>
    <row r="28" spans="1:5" ht="12.75">
      <c r="A28" s="17"/>
      <c r="B28" s="27"/>
      <c r="C28" s="6">
        <v>4360</v>
      </c>
      <c r="D28" t="s">
        <v>183</v>
      </c>
      <c r="E28" s="77">
        <v>90000</v>
      </c>
    </row>
    <row r="29" spans="1:5" ht="12.75">
      <c r="A29" s="27"/>
      <c r="B29" s="27"/>
      <c r="C29" s="6">
        <v>4410</v>
      </c>
      <c r="D29" t="s">
        <v>26</v>
      </c>
      <c r="E29" s="77">
        <v>42000</v>
      </c>
    </row>
    <row r="30" spans="1:5" ht="12.75">
      <c r="A30" s="27"/>
      <c r="B30" s="27"/>
      <c r="C30" s="6">
        <v>4420</v>
      </c>
      <c r="D30" t="s">
        <v>40</v>
      </c>
      <c r="E30" s="77">
        <v>5000</v>
      </c>
    </row>
    <row r="31" spans="1:5" ht="12.75">
      <c r="A31" s="20"/>
      <c r="B31" s="27"/>
      <c r="C31" s="6">
        <v>4430</v>
      </c>
      <c r="D31" t="s">
        <v>27</v>
      </c>
      <c r="E31" s="77">
        <v>100000</v>
      </c>
    </row>
    <row r="32" spans="1:5" ht="12.75">
      <c r="A32" s="20"/>
      <c r="B32" s="27"/>
      <c r="C32" s="6">
        <v>4440</v>
      </c>
      <c r="D32" t="s">
        <v>41</v>
      </c>
      <c r="E32" s="77">
        <v>249168</v>
      </c>
    </row>
    <row r="33" spans="1:5" ht="12.75">
      <c r="A33" s="20"/>
      <c r="B33" s="27"/>
      <c r="C33" s="6">
        <v>4530</v>
      </c>
      <c r="D33" t="s">
        <v>157</v>
      </c>
      <c r="E33" s="77">
        <v>5000</v>
      </c>
    </row>
    <row r="34" spans="1:5" ht="12.75">
      <c r="A34" s="20"/>
      <c r="B34" s="27"/>
      <c r="C34" s="6">
        <v>4560</v>
      </c>
      <c r="D34" s="52" t="s">
        <v>186</v>
      </c>
      <c r="E34" s="77">
        <v>7</v>
      </c>
    </row>
    <row r="35" spans="1:4" ht="12.75">
      <c r="A35" s="20"/>
      <c r="B35" s="27"/>
      <c r="D35" s="52" t="s">
        <v>184</v>
      </c>
    </row>
    <row r="36" spans="1:4" ht="12.75">
      <c r="A36" s="20"/>
      <c r="B36" s="27"/>
      <c r="D36" s="15" t="s">
        <v>185</v>
      </c>
    </row>
    <row r="37" spans="1:4" ht="12.75">
      <c r="A37" s="20"/>
      <c r="B37" s="27"/>
      <c r="D37" s="15" t="s">
        <v>194</v>
      </c>
    </row>
    <row r="38" spans="1:5" ht="12.75">
      <c r="A38" s="20"/>
      <c r="B38" s="27"/>
      <c r="C38" s="6">
        <v>4700</v>
      </c>
      <c r="D38" t="s">
        <v>234</v>
      </c>
      <c r="E38" s="77">
        <v>13000</v>
      </c>
    </row>
    <row r="39" spans="1:5" ht="12.75">
      <c r="A39" s="20"/>
      <c r="B39" s="27"/>
      <c r="C39" s="6">
        <v>4710</v>
      </c>
      <c r="D39" t="s">
        <v>271</v>
      </c>
      <c r="E39" s="77">
        <v>21900</v>
      </c>
    </row>
    <row r="40" spans="1:5" ht="12.75">
      <c r="A40" s="20"/>
      <c r="B40" s="27"/>
      <c r="C40" s="6">
        <v>6060</v>
      </c>
      <c r="D40" t="s">
        <v>42</v>
      </c>
      <c r="E40" s="77">
        <v>0</v>
      </c>
    </row>
    <row r="41" spans="1:5" ht="12.75">
      <c r="A41" s="20"/>
      <c r="B41" s="43" t="s">
        <v>38</v>
      </c>
      <c r="C41" s="44"/>
      <c r="D41" s="53" t="s">
        <v>39</v>
      </c>
      <c r="E41" s="81">
        <f>SUM(E43:E50)</f>
        <v>319424</v>
      </c>
    </row>
    <row r="42" spans="1:4" ht="12.75">
      <c r="A42" s="20"/>
      <c r="B42" s="27"/>
      <c r="D42" s="107" t="s">
        <v>308</v>
      </c>
    </row>
    <row r="43" spans="1:5" ht="12.75">
      <c r="A43" s="20"/>
      <c r="B43" s="27"/>
      <c r="C43" s="6">
        <v>3020</v>
      </c>
      <c r="D43" t="s">
        <v>241</v>
      </c>
      <c r="E43" s="77">
        <v>3000</v>
      </c>
    </row>
    <row r="44" spans="1:6" ht="12.75">
      <c r="A44" s="20"/>
      <c r="B44" s="27"/>
      <c r="C44" s="6">
        <v>4010</v>
      </c>
      <c r="D44" t="s">
        <v>19</v>
      </c>
      <c r="E44" s="77">
        <v>232907</v>
      </c>
      <c r="F44" s="31"/>
    </row>
    <row r="45" spans="1:5" ht="12.75">
      <c r="A45" s="20"/>
      <c r="B45" s="27"/>
      <c r="C45" s="6">
        <v>4040</v>
      </c>
      <c r="D45" t="s">
        <v>20</v>
      </c>
      <c r="E45" s="77">
        <v>18000</v>
      </c>
    </row>
    <row r="46" spans="1:5" ht="12.75">
      <c r="A46" s="20"/>
      <c r="B46" s="27"/>
      <c r="C46" s="6">
        <v>4110</v>
      </c>
      <c r="D46" t="s">
        <v>21</v>
      </c>
      <c r="E46" s="77">
        <v>43630</v>
      </c>
    </row>
    <row r="47" spans="1:5" ht="12.75">
      <c r="A47" s="20"/>
      <c r="B47" s="27"/>
      <c r="C47" s="6">
        <v>4120</v>
      </c>
      <c r="D47" t="s">
        <v>279</v>
      </c>
      <c r="E47" s="77">
        <v>6218</v>
      </c>
    </row>
    <row r="48" spans="1:5" ht="12.75">
      <c r="A48" s="20"/>
      <c r="B48" s="27"/>
      <c r="C48" s="6">
        <v>4440</v>
      </c>
      <c r="D48" t="s">
        <v>41</v>
      </c>
      <c r="E48" s="77">
        <v>9669</v>
      </c>
    </row>
    <row r="49" spans="1:5" ht="12.75">
      <c r="A49" s="20"/>
      <c r="B49" s="27"/>
      <c r="C49" s="6">
        <v>4700</v>
      </c>
      <c r="D49" t="s">
        <v>234</v>
      </c>
      <c r="E49" s="77">
        <v>2000</v>
      </c>
    </row>
    <row r="50" spans="1:5" ht="12.75">
      <c r="A50" s="20"/>
      <c r="B50" s="27"/>
      <c r="C50" s="6">
        <v>4710</v>
      </c>
      <c r="D50" t="s">
        <v>271</v>
      </c>
      <c r="E50" s="77">
        <v>4000</v>
      </c>
    </row>
    <row r="51" spans="1:5" ht="12.75">
      <c r="A51" s="20"/>
      <c r="B51" s="43" t="s">
        <v>43</v>
      </c>
      <c r="C51" s="47"/>
      <c r="D51" s="46" t="s">
        <v>1</v>
      </c>
      <c r="E51" s="81">
        <f>SUM(E52:E60)</f>
        <v>754590.2</v>
      </c>
    </row>
    <row r="52" spans="1:5" ht="12.75">
      <c r="A52" s="20"/>
      <c r="B52" s="27"/>
      <c r="C52" s="6">
        <v>2900</v>
      </c>
      <c r="D52" t="s">
        <v>252</v>
      </c>
      <c r="E52" s="77">
        <v>1000</v>
      </c>
    </row>
    <row r="53" spans="1:4" ht="12.75">
      <c r="A53" s="20"/>
      <c r="B53" s="27"/>
      <c r="D53" t="s">
        <v>253</v>
      </c>
    </row>
    <row r="54" spans="1:4" ht="12.75">
      <c r="A54" s="20"/>
      <c r="B54" s="27"/>
      <c r="D54" t="s">
        <v>254</v>
      </c>
    </row>
    <row r="55" spans="1:4" ht="12.75">
      <c r="A55" s="20"/>
      <c r="B55" s="27"/>
      <c r="D55" t="s">
        <v>255</v>
      </c>
    </row>
    <row r="56" spans="1:5" ht="12.75">
      <c r="A56" s="20"/>
      <c r="B56" s="27"/>
      <c r="C56" s="3">
        <v>3030</v>
      </c>
      <c r="D56" s="14" t="s">
        <v>30</v>
      </c>
      <c r="E56" s="77">
        <v>36100</v>
      </c>
    </row>
    <row r="57" spans="1:5" ht="12.75">
      <c r="A57" s="20"/>
      <c r="B57" s="27"/>
      <c r="C57" s="6">
        <v>4210</v>
      </c>
      <c r="D57" t="s">
        <v>22</v>
      </c>
      <c r="E57" s="77">
        <v>4000</v>
      </c>
    </row>
    <row r="58" spans="1:5" ht="12.75">
      <c r="A58" s="20"/>
      <c r="B58" s="27"/>
      <c r="C58" s="6">
        <v>4220</v>
      </c>
      <c r="D58" s="2" t="s">
        <v>29</v>
      </c>
      <c r="E58" s="77">
        <v>2000</v>
      </c>
    </row>
    <row r="59" spans="1:5" ht="12.75">
      <c r="A59" s="20"/>
      <c r="B59" s="27"/>
      <c r="C59" s="6">
        <v>4300</v>
      </c>
      <c r="D59" t="s">
        <v>87</v>
      </c>
      <c r="E59" s="77">
        <v>6490.2</v>
      </c>
    </row>
    <row r="60" spans="1:5" ht="12.75">
      <c r="A60" s="20"/>
      <c r="B60" s="27"/>
      <c r="C60" s="58">
        <v>6059</v>
      </c>
      <c r="D60" s="11" t="s">
        <v>152</v>
      </c>
      <c r="E60" s="77">
        <v>705000</v>
      </c>
    </row>
    <row r="61" spans="1:5" ht="12.75">
      <c r="A61" s="20"/>
      <c r="B61" s="43" t="s">
        <v>43</v>
      </c>
      <c r="C61" s="47"/>
      <c r="D61" s="46" t="s">
        <v>372</v>
      </c>
      <c r="E61" s="81">
        <f>SUM(E62:E69)</f>
        <v>546439</v>
      </c>
    </row>
    <row r="62" spans="1:5" ht="12.75">
      <c r="A62" s="20"/>
      <c r="B62" s="27"/>
      <c r="C62" s="6">
        <v>4217</v>
      </c>
      <c r="D62" t="s">
        <v>22</v>
      </c>
      <c r="E62" s="77">
        <v>104420</v>
      </c>
    </row>
    <row r="63" spans="1:5" ht="12.75">
      <c r="A63" s="20"/>
      <c r="B63" s="27"/>
      <c r="C63" s="58">
        <v>4219</v>
      </c>
      <c r="D63" t="s">
        <v>22</v>
      </c>
      <c r="E63" s="77">
        <v>35185</v>
      </c>
    </row>
    <row r="64" spans="1:5" ht="12.75">
      <c r="A64" s="20"/>
      <c r="B64" s="27"/>
      <c r="C64" s="58">
        <v>4307</v>
      </c>
      <c r="D64" t="s">
        <v>87</v>
      </c>
      <c r="E64" s="77">
        <v>23000</v>
      </c>
    </row>
    <row r="65" spans="1:5" ht="12.75">
      <c r="A65" s="20"/>
      <c r="B65" s="27"/>
      <c r="C65" s="58">
        <v>4309</v>
      </c>
      <c r="D65" t="s">
        <v>87</v>
      </c>
      <c r="E65" s="77">
        <v>7750</v>
      </c>
    </row>
    <row r="66" spans="1:5" ht="12.75">
      <c r="A66" s="20"/>
      <c r="B66" s="27"/>
      <c r="C66" s="58">
        <v>4707</v>
      </c>
      <c r="D66" t="s">
        <v>234</v>
      </c>
      <c r="E66" s="77">
        <v>39560</v>
      </c>
    </row>
    <row r="67" spans="1:5" ht="12.75">
      <c r="A67" s="20"/>
      <c r="B67" s="27"/>
      <c r="C67" s="58">
        <v>4709</v>
      </c>
      <c r="D67" t="s">
        <v>234</v>
      </c>
      <c r="E67" s="77">
        <v>3440</v>
      </c>
    </row>
    <row r="68" spans="1:5" ht="12.75">
      <c r="A68" s="20"/>
      <c r="B68" s="27"/>
      <c r="C68" s="58">
        <v>6067</v>
      </c>
      <c r="D68" t="s">
        <v>42</v>
      </c>
      <c r="E68" s="77">
        <v>249136</v>
      </c>
    </row>
    <row r="69" spans="1:5" ht="12.75">
      <c r="A69" s="20"/>
      <c r="B69" s="27"/>
      <c r="C69" s="58">
        <v>6069</v>
      </c>
      <c r="D69" t="s">
        <v>42</v>
      </c>
      <c r="E69" s="77">
        <v>83948</v>
      </c>
    </row>
    <row r="70" spans="1:5" ht="12.75">
      <c r="A70" s="21" t="s">
        <v>34</v>
      </c>
      <c r="B70" s="26"/>
      <c r="C70" s="13"/>
      <c r="D70" s="33" t="s">
        <v>145</v>
      </c>
      <c r="E70" s="79">
        <f>E71+E78</f>
        <v>464232.74</v>
      </c>
    </row>
    <row r="71" spans="1:5" ht="12.75">
      <c r="A71" s="20"/>
      <c r="B71" s="43" t="s">
        <v>45</v>
      </c>
      <c r="C71" s="44"/>
      <c r="D71" s="53" t="s">
        <v>79</v>
      </c>
      <c r="E71" s="81">
        <f>SUM(E72:E77)</f>
        <v>463982</v>
      </c>
    </row>
    <row r="72" spans="1:5" ht="12.75">
      <c r="A72" s="20"/>
      <c r="B72" s="27"/>
      <c r="C72" s="6">
        <v>4010</v>
      </c>
      <c r="D72" t="s">
        <v>19</v>
      </c>
      <c r="E72" s="77">
        <v>332136</v>
      </c>
    </row>
    <row r="73" spans="1:5" ht="12.75">
      <c r="A73" s="27"/>
      <c r="B73" s="27"/>
      <c r="C73" s="6">
        <v>4040</v>
      </c>
      <c r="D73" t="s">
        <v>20</v>
      </c>
      <c r="E73" s="77">
        <v>42358</v>
      </c>
    </row>
    <row r="74" spans="1:5" ht="12.75">
      <c r="A74" s="27"/>
      <c r="B74" s="27"/>
      <c r="C74" s="6">
        <v>4110</v>
      </c>
      <c r="D74" t="s">
        <v>21</v>
      </c>
      <c r="E74" s="77">
        <v>56173</v>
      </c>
    </row>
    <row r="75" spans="1:5" ht="12.75">
      <c r="A75" s="27"/>
      <c r="B75" s="27"/>
      <c r="C75" s="6">
        <v>4120</v>
      </c>
      <c r="D75" t="s">
        <v>279</v>
      </c>
      <c r="E75" s="77">
        <v>7951</v>
      </c>
    </row>
    <row r="76" spans="1:5" ht="12.75">
      <c r="A76" s="27"/>
      <c r="B76" s="27"/>
      <c r="C76" s="6">
        <v>4440</v>
      </c>
      <c r="D76" t="s">
        <v>41</v>
      </c>
      <c r="E76" s="77">
        <v>22964</v>
      </c>
    </row>
    <row r="77" spans="1:5" ht="12.75">
      <c r="A77" s="27"/>
      <c r="B77" s="27"/>
      <c r="C77" s="6">
        <v>4710</v>
      </c>
      <c r="D77" t="s">
        <v>271</v>
      </c>
      <c r="E77" s="77">
        <v>2400</v>
      </c>
    </row>
    <row r="78" spans="1:5" ht="12.75">
      <c r="A78" s="27"/>
      <c r="B78" s="43" t="s">
        <v>45</v>
      </c>
      <c r="C78" s="44"/>
      <c r="D78" s="53" t="s">
        <v>373</v>
      </c>
      <c r="E78" s="81">
        <f>E79</f>
        <v>250.74</v>
      </c>
    </row>
    <row r="79" spans="1:5" ht="12.75">
      <c r="A79" s="27"/>
      <c r="B79" s="27"/>
      <c r="C79" s="6">
        <v>4740</v>
      </c>
      <c r="D79" s="95" t="s">
        <v>318</v>
      </c>
      <c r="E79" s="77">
        <v>250.74</v>
      </c>
    </row>
    <row r="80" spans="1:4" ht="12.75">
      <c r="A80" s="27"/>
      <c r="B80" s="27"/>
      <c r="D80" s="95" t="s">
        <v>317</v>
      </c>
    </row>
    <row r="81" spans="1:2" ht="12.75">
      <c r="A81" s="27"/>
      <c r="B81" s="27"/>
    </row>
    <row r="82" spans="1:5" ht="12.75">
      <c r="A82" s="21" t="s">
        <v>35</v>
      </c>
      <c r="B82" s="26"/>
      <c r="C82" s="13"/>
      <c r="D82" s="33" t="s">
        <v>53</v>
      </c>
      <c r="E82" s="81">
        <f>E83</f>
        <v>274611</v>
      </c>
    </row>
    <row r="83" spans="1:5" ht="12.75">
      <c r="A83" s="54"/>
      <c r="B83" s="43" t="s">
        <v>192</v>
      </c>
      <c r="C83" s="44"/>
      <c r="D83" s="53" t="s">
        <v>193</v>
      </c>
      <c r="E83" s="81">
        <f>SUM(E84:E91)</f>
        <v>274611</v>
      </c>
    </row>
    <row r="84" spans="1:5" ht="12.75">
      <c r="A84" s="49"/>
      <c r="B84" s="43"/>
      <c r="C84" s="6">
        <v>3020</v>
      </c>
      <c r="D84" t="s">
        <v>241</v>
      </c>
      <c r="E84" s="87">
        <v>3000</v>
      </c>
    </row>
    <row r="85" spans="1:5" ht="12.75">
      <c r="A85" s="27"/>
      <c r="B85" s="27"/>
      <c r="C85" s="6">
        <v>4010</v>
      </c>
      <c r="D85" t="s">
        <v>19</v>
      </c>
      <c r="E85" s="77">
        <v>183406</v>
      </c>
    </row>
    <row r="86" spans="1:5" ht="12.75">
      <c r="A86" s="27"/>
      <c r="B86" s="27"/>
      <c r="C86" s="6">
        <v>4040</v>
      </c>
      <c r="D86" t="s">
        <v>20</v>
      </c>
      <c r="E86" s="77">
        <v>16204</v>
      </c>
    </row>
    <row r="87" spans="1:5" ht="12.75">
      <c r="A87" s="27"/>
      <c r="B87" s="27"/>
      <c r="C87" s="6">
        <v>4110</v>
      </c>
      <c r="D87" t="s">
        <v>21</v>
      </c>
      <c r="E87" s="77">
        <v>38832</v>
      </c>
    </row>
    <row r="88" spans="1:5" ht="12.75">
      <c r="A88" s="27"/>
      <c r="B88" s="27"/>
      <c r="C88" s="6">
        <v>4120</v>
      </c>
      <c r="D88" t="s">
        <v>279</v>
      </c>
      <c r="E88" s="77">
        <v>5500</v>
      </c>
    </row>
    <row r="89" spans="1:5" ht="12.75">
      <c r="A89" s="27"/>
      <c r="B89" s="27"/>
      <c r="C89" s="6">
        <v>4260</v>
      </c>
      <c r="D89" t="s">
        <v>23</v>
      </c>
      <c r="E89" s="77">
        <v>8000</v>
      </c>
    </row>
    <row r="90" spans="1:5" ht="12.75">
      <c r="A90" s="27"/>
      <c r="B90" s="27"/>
      <c r="C90" s="6">
        <v>4300</v>
      </c>
      <c r="D90" t="s">
        <v>87</v>
      </c>
      <c r="E90" s="77">
        <v>10000</v>
      </c>
    </row>
    <row r="91" spans="1:5" ht="12.75">
      <c r="A91" s="27"/>
      <c r="B91" s="27"/>
      <c r="C91" s="6">
        <v>4440</v>
      </c>
      <c r="D91" t="s">
        <v>41</v>
      </c>
      <c r="E91" s="77">
        <v>9669</v>
      </c>
    </row>
    <row r="92" spans="1:5" ht="13.5" customHeight="1">
      <c r="A92" s="26" t="s">
        <v>49</v>
      </c>
      <c r="B92" s="26"/>
      <c r="C92" s="7"/>
      <c r="D92" s="5" t="s">
        <v>97</v>
      </c>
      <c r="E92" s="79">
        <f>SUM(E94+E102+E100+E113)</f>
        <v>372489</v>
      </c>
    </row>
    <row r="93" spans="1:5" ht="12.75">
      <c r="A93" s="26"/>
      <c r="B93" s="26"/>
      <c r="C93" s="7"/>
      <c r="D93" s="5" t="s">
        <v>98</v>
      </c>
      <c r="E93" s="79"/>
    </row>
    <row r="94" spans="1:5" ht="12.75">
      <c r="A94" s="27"/>
      <c r="B94" s="43" t="s">
        <v>50</v>
      </c>
      <c r="C94" s="47"/>
      <c r="D94" s="46" t="s">
        <v>51</v>
      </c>
      <c r="E94" s="81">
        <f>SUM(E96:E99)</f>
        <v>5342</v>
      </c>
    </row>
    <row r="95" spans="1:4" ht="12.75">
      <c r="A95" s="27"/>
      <c r="B95" s="27"/>
      <c r="D95" s="46" t="s">
        <v>52</v>
      </c>
    </row>
    <row r="96" spans="1:5" ht="12.75">
      <c r="A96" s="27"/>
      <c r="B96" s="27"/>
      <c r="C96" s="6">
        <v>4110</v>
      </c>
      <c r="D96" t="s">
        <v>21</v>
      </c>
      <c r="E96" s="77">
        <v>722</v>
      </c>
    </row>
    <row r="97" spans="1:5" ht="12.75">
      <c r="A97" s="27"/>
      <c r="B97" s="27"/>
      <c r="C97" s="6">
        <v>4120</v>
      </c>
      <c r="D97" t="s">
        <v>279</v>
      </c>
      <c r="E97" s="77">
        <v>103</v>
      </c>
    </row>
    <row r="98" spans="1:5" ht="12.75">
      <c r="A98" s="27"/>
      <c r="B98" s="27"/>
      <c r="C98" s="6">
        <v>4170</v>
      </c>
      <c r="D98" s="39" t="s">
        <v>144</v>
      </c>
      <c r="E98" s="77">
        <v>4200</v>
      </c>
    </row>
    <row r="99" spans="1:5" ht="12.75">
      <c r="A99" s="27"/>
      <c r="B99" s="27"/>
      <c r="C99" s="6">
        <v>4210</v>
      </c>
      <c r="D99" s="2" t="s">
        <v>22</v>
      </c>
      <c r="E99" s="77">
        <v>317</v>
      </c>
    </row>
    <row r="100" spans="1:5" ht="12.75">
      <c r="A100" s="27"/>
      <c r="B100" s="27" t="s">
        <v>388</v>
      </c>
      <c r="D100" s="2" t="s">
        <v>389</v>
      </c>
      <c r="E100" s="77">
        <f>E101</f>
        <v>820</v>
      </c>
    </row>
    <row r="101" spans="1:5" ht="12.75">
      <c r="A101" s="27"/>
      <c r="B101" s="27"/>
      <c r="C101" s="6">
        <v>4300</v>
      </c>
      <c r="D101" t="s">
        <v>87</v>
      </c>
      <c r="E101" s="77">
        <v>820</v>
      </c>
    </row>
    <row r="102" spans="1:5" ht="12.75">
      <c r="A102" s="27"/>
      <c r="B102" s="27" t="s">
        <v>363</v>
      </c>
      <c r="D102" s="99" t="s">
        <v>364</v>
      </c>
      <c r="E102" s="77">
        <f>SUM(E105:E112)</f>
        <v>307654</v>
      </c>
    </row>
    <row r="103" spans="1:4" ht="12.75">
      <c r="A103" s="27"/>
      <c r="B103" s="27"/>
      <c r="D103" s="99" t="s">
        <v>366</v>
      </c>
    </row>
    <row r="104" spans="1:4" ht="12.75">
      <c r="A104" s="27"/>
      <c r="B104" s="27"/>
      <c r="D104" s="99" t="s">
        <v>365</v>
      </c>
    </row>
    <row r="105" spans="1:5" ht="12.75">
      <c r="A105" s="27"/>
      <c r="B105" s="27"/>
      <c r="C105" s="3">
        <v>3030</v>
      </c>
      <c r="D105" s="14" t="s">
        <v>30</v>
      </c>
      <c r="E105" s="77">
        <v>134400</v>
      </c>
    </row>
    <row r="106" spans="1:5" ht="12.75">
      <c r="A106" s="27"/>
      <c r="B106" s="27"/>
      <c r="C106" s="6">
        <v>4110</v>
      </c>
      <c r="D106" t="s">
        <v>21</v>
      </c>
      <c r="E106" s="77">
        <v>11676</v>
      </c>
    </row>
    <row r="107" spans="1:5" ht="12.75">
      <c r="A107" s="27"/>
      <c r="B107" s="27"/>
      <c r="C107" s="6">
        <v>4120</v>
      </c>
      <c r="D107" t="s">
        <v>279</v>
      </c>
      <c r="E107" s="77">
        <v>1663</v>
      </c>
    </row>
    <row r="108" spans="1:5" ht="12.75">
      <c r="A108" s="27"/>
      <c r="B108" s="27"/>
      <c r="C108" s="6">
        <v>4170</v>
      </c>
      <c r="D108" s="39" t="s">
        <v>144</v>
      </c>
      <c r="E108" s="77">
        <v>67890</v>
      </c>
    </row>
    <row r="109" spans="1:5" ht="12.75">
      <c r="A109" s="27"/>
      <c r="B109" s="27"/>
      <c r="C109" s="6">
        <v>4210</v>
      </c>
      <c r="D109" s="2" t="s">
        <v>22</v>
      </c>
      <c r="E109" s="77">
        <v>41631</v>
      </c>
    </row>
    <row r="110" spans="1:5" ht="12.75">
      <c r="A110" s="27"/>
      <c r="B110" s="27"/>
      <c r="C110" s="6">
        <v>4220</v>
      </c>
      <c r="D110" s="2" t="s">
        <v>29</v>
      </c>
      <c r="E110" s="77">
        <v>198</v>
      </c>
    </row>
    <row r="111" spans="1:5" ht="12.75">
      <c r="A111" s="27"/>
      <c r="B111" s="27"/>
      <c r="C111" s="6">
        <v>4300</v>
      </c>
      <c r="D111" t="s">
        <v>87</v>
      </c>
      <c r="E111" s="77">
        <v>49924</v>
      </c>
    </row>
    <row r="112" spans="1:5" ht="12.75">
      <c r="A112" s="27"/>
      <c r="B112" s="27"/>
      <c r="C112" s="6">
        <v>4710</v>
      </c>
      <c r="D112" t="s">
        <v>271</v>
      </c>
      <c r="E112" s="77">
        <v>272</v>
      </c>
    </row>
    <row r="113" spans="1:5" ht="12.75">
      <c r="A113" s="27"/>
      <c r="B113" s="27" t="s">
        <v>390</v>
      </c>
      <c r="D113" t="s">
        <v>386</v>
      </c>
      <c r="E113" s="77">
        <f>SUM(E114:E119)</f>
        <v>58673</v>
      </c>
    </row>
    <row r="114" spans="1:5" ht="12.75">
      <c r="A114" s="27"/>
      <c r="B114" s="27"/>
      <c r="C114" s="6">
        <v>4110</v>
      </c>
      <c r="D114" t="s">
        <v>21</v>
      </c>
      <c r="E114" s="77">
        <v>6163</v>
      </c>
    </row>
    <row r="115" spans="1:5" ht="12.75">
      <c r="A115" s="27"/>
      <c r="B115" s="27"/>
      <c r="C115" s="6">
        <v>4120</v>
      </c>
      <c r="D115" t="s">
        <v>279</v>
      </c>
      <c r="E115" s="77">
        <v>878</v>
      </c>
    </row>
    <row r="116" spans="1:5" ht="12.75">
      <c r="A116" s="27"/>
      <c r="B116" s="27"/>
      <c r="C116" s="6">
        <v>4170</v>
      </c>
      <c r="D116" s="39" t="s">
        <v>144</v>
      </c>
      <c r="E116" s="77">
        <v>35850</v>
      </c>
    </row>
    <row r="117" spans="1:5" ht="12.75">
      <c r="A117" s="27"/>
      <c r="B117" s="27"/>
      <c r="C117" s="6">
        <v>4210</v>
      </c>
      <c r="D117" s="2" t="s">
        <v>22</v>
      </c>
      <c r="E117" s="77">
        <v>11573</v>
      </c>
    </row>
    <row r="118" spans="1:5" ht="12.75">
      <c r="A118" s="27"/>
      <c r="B118" s="27"/>
      <c r="C118" s="6">
        <v>4300</v>
      </c>
      <c r="D118" t="s">
        <v>87</v>
      </c>
      <c r="E118" s="77">
        <v>4017</v>
      </c>
    </row>
    <row r="119" spans="1:5" ht="12.75">
      <c r="A119" s="27"/>
      <c r="B119" s="27"/>
      <c r="C119" s="6">
        <v>4710</v>
      </c>
      <c r="D119" t="s">
        <v>271</v>
      </c>
      <c r="E119" s="77">
        <v>192</v>
      </c>
    </row>
    <row r="120" spans="1:2" ht="12.75">
      <c r="A120" s="27"/>
      <c r="B120" s="27"/>
    </row>
    <row r="121" spans="1:2" ht="12.75">
      <c r="A121" s="27"/>
      <c r="B121" s="27"/>
    </row>
    <row r="122" spans="1:2" ht="12.75">
      <c r="A122" s="27"/>
      <c r="B122" s="27"/>
    </row>
    <row r="123" spans="1:4" ht="12.75">
      <c r="A123" s="27"/>
      <c r="B123" s="27"/>
      <c r="D123" s="2"/>
    </row>
    <row r="124" spans="1:4" ht="12.75">
      <c r="A124" s="27"/>
      <c r="B124" s="27"/>
      <c r="D124" s="2"/>
    </row>
    <row r="125" spans="1:4" ht="12.75">
      <c r="A125" s="27"/>
      <c r="B125" s="27"/>
      <c r="D125" s="2"/>
    </row>
    <row r="126" spans="1:4" ht="12.75">
      <c r="A126" s="27"/>
      <c r="B126" s="27"/>
      <c r="D126" s="2"/>
    </row>
    <row r="127" spans="1:5" ht="12.75">
      <c r="A127" s="20"/>
      <c r="B127" s="27"/>
      <c r="D127" s="16" t="s">
        <v>11</v>
      </c>
      <c r="E127" s="84" t="s">
        <v>160</v>
      </c>
    </row>
    <row r="128" spans="1:5" ht="12.75">
      <c r="A128" s="20"/>
      <c r="B128" s="27"/>
      <c r="C128" s="3"/>
      <c r="D128" s="3" t="s">
        <v>227</v>
      </c>
      <c r="E128" s="60" t="s">
        <v>391</v>
      </c>
    </row>
    <row r="129" spans="1:5" ht="12.75">
      <c r="A129" s="20"/>
      <c r="B129" s="27"/>
      <c r="C129" s="3"/>
      <c r="D129" s="3"/>
      <c r="E129" s="60" t="s">
        <v>106</v>
      </c>
    </row>
    <row r="130" spans="1:5" ht="12.75">
      <c r="A130" s="20"/>
      <c r="B130" s="27"/>
      <c r="C130" s="3"/>
      <c r="D130" s="3"/>
      <c r="E130" s="61" t="s">
        <v>392</v>
      </c>
    </row>
    <row r="131" spans="1:5" ht="12.75">
      <c r="A131" s="24" t="s">
        <v>12</v>
      </c>
      <c r="B131" s="25" t="s">
        <v>13</v>
      </c>
      <c r="C131" s="1"/>
      <c r="D131" s="1" t="s">
        <v>14</v>
      </c>
      <c r="E131" s="78" t="s">
        <v>349</v>
      </c>
    </row>
    <row r="132" spans="1:5" ht="12.75">
      <c r="A132" s="44">
        <v>400</v>
      </c>
      <c r="B132" s="44"/>
      <c r="C132" s="43"/>
      <c r="D132" s="51" t="s">
        <v>341</v>
      </c>
      <c r="E132" s="82">
        <f>E134</f>
        <v>1000000</v>
      </c>
    </row>
    <row r="133" spans="1:5" ht="12.75">
      <c r="A133" s="44"/>
      <c r="B133" s="44"/>
      <c r="C133" s="43"/>
      <c r="D133" s="51" t="s">
        <v>342</v>
      </c>
      <c r="E133" s="82"/>
    </row>
    <row r="134" spans="1:5" ht="12.75">
      <c r="A134" s="20"/>
      <c r="B134" s="27" t="s">
        <v>343</v>
      </c>
      <c r="C134" s="3"/>
      <c r="D134" s="15" t="s">
        <v>344</v>
      </c>
      <c r="E134" s="82">
        <f>E135</f>
        <v>1000000</v>
      </c>
    </row>
    <row r="135" spans="1:5" ht="12.75">
      <c r="A135" s="20"/>
      <c r="B135" s="27"/>
      <c r="C135" s="3">
        <v>4300</v>
      </c>
      <c r="D135" s="15" t="s">
        <v>25</v>
      </c>
      <c r="E135" s="83">
        <v>1000000</v>
      </c>
    </row>
    <row r="136" spans="1:5" ht="12.75">
      <c r="A136" s="20"/>
      <c r="B136" s="27"/>
      <c r="C136" s="3"/>
      <c r="D136" s="3"/>
      <c r="E136" s="123"/>
    </row>
    <row r="137" spans="1:5" ht="12.75">
      <c r="A137" s="21" t="s">
        <v>33</v>
      </c>
      <c r="B137" s="26"/>
      <c r="C137" s="13"/>
      <c r="D137" s="22" t="s">
        <v>48</v>
      </c>
      <c r="E137" s="85">
        <f>SUM(E138+E143+E149+E147+E151)</f>
        <v>723689</v>
      </c>
    </row>
    <row r="138" spans="1:5" ht="12.75">
      <c r="A138" s="20"/>
      <c r="B138" s="43" t="s">
        <v>47</v>
      </c>
      <c r="C138" s="44"/>
      <c r="D138" s="51" t="s">
        <v>16</v>
      </c>
      <c r="E138" s="82">
        <f>SUM(E139:E142)</f>
        <v>157192</v>
      </c>
    </row>
    <row r="139" spans="1:5" ht="12.75">
      <c r="A139" s="20"/>
      <c r="B139" s="43"/>
      <c r="C139" s="6">
        <v>4170</v>
      </c>
      <c r="D139" t="s">
        <v>144</v>
      </c>
      <c r="E139" s="86">
        <v>1400</v>
      </c>
    </row>
    <row r="140" spans="1:5" ht="12.75">
      <c r="A140" s="20"/>
      <c r="B140" s="27"/>
      <c r="C140" s="3">
        <v>4270</v>
      </c>
      <c r="D140" s="15" t="s">
        <v>24</v>
      </c>
      <c r="E140" s="83">
        <v>122689</v>
      </c>
    </row>
    <row r="141" spans="1:5" ht="12.75">
      <c r="A141" s="20"/>
      <c r="B141" s="27"/>
      <c r="C141" s="3">
        <v>4300</v>
      </c>
      <c r="D141" s="15" t="s">
        <v>25</v>
      </c>
      <c r="E141" s="83">
        <v>30462</v>
      </c>
    </row>
    <row r="142" spans="1:5" ht="12.75">
      <c r="A142" s="20"/>
      <c r="B142" s="27"/>
      <c r="C142" s="3">
        <v>4510</v>
      </c>
      <c r="D142" s="17" t="s">
        <v>147</v>
      </c>
      <c r="E142" s="83">
        <v>2641</v>
      </c>
    </row>
    <row r="143" spans="1:5" ht="12.75">
      <c r="A143" s="20"/>
      <c r="B143" s="43" t="s">
        <v>88</v>
      </c>
      <c r="C143" s="44"/>
      <c r="D143" s="51" t="s">
        <v>89</v>
      </c>
      <c r="E143" s="82">
        <f>SUM(E144:E146)</f>
        <v>105700</v>
      </c>
    </row>
    <row r="144" spans="1:5" ht="12.75">
      <c r="A144" s="20"/>
      <c r="B144" s="43"/>
      <c r="C144" s="6">
        <v>4170</v>
      </c>
      <c r="D144" t="s">
        <v>144</v>
      </c>
      <c r="E144" s="86">
        <v>700</v>
      </c>
    </row>
    <row r="145" spans="1:5" ht="12.75">
      <c r="A145" s="20"/>
      <c r="B145" s="27"/>
      <c r="C145" s="3">
        <v>4270</v>
      </c>
      <c r="D145" s="15" t="s">
        <v>24</v>
      </c>
      <c r="E145" s="83">
        <v>80000</v>
      </c>
    </row>
    <row r="146" spans="1:5" ht="12.75">
      <c r="A146" s="20"/>
      <c r="B146" s="27"/>
      <c r="C146" s="3">
        <v>4300</v>
      </c>
      <c r="D146" s="15" t="s">
        <v>25</v>
      </c>
      <c r="E146" s="83">
        <v>25000</v>
      </c>
    </row>
    <row r="147" spans="1:5" s="46" customFormat="1" ht="12.75">
      <c r="A147" s="93"/>
      <c r="B147" s="43" t="s">
        <v>305</v>
      </c>
      <c r="C147" s="44"/>
      <c r="D147" s="51" t="s">
        <v>298</v>
      </c>
      <c r="E147" s="82">
        <f>E148</f>
        <v>452000</v>
      </c>
    </row>
    <row r="148" spans="1:5" ht="12.75">
      <c r="A148" s="20"/>
      <c r="B148" s="27"/>
      <c r="C148" s="6">
        <v>4300</v>
      </c>
      <c r="D148" t="s">
        <v>25</v>
      </c>
      <c r="E148" s="83">
        <v>452000</v>
      </c>
    </row>
    <row r="149" spans="1:5" ht="12.75">
      <c r="A149" s="20"/>
      <c r="B149" s="43" t="s">
        <v>306</v>
      </c>
      <c r="C149" s="44"/>
      <c r="D149" s="51" t="s">
        <v>307</v>
      </c>
      <c r="E149" s="82">
        <f>SUM(E150:E150)</f>
        <v>2000</v>
      </c>
    </row>
    <row r="150" spans="1:5" ht="12.75">
      <c r="A150" s="20"/>
      <c r="B150" s="27"/>
      <c r="C150" s="3">
        <v>4270</v>
      </c>
      <c r="D150" s="15" t="s">
        <v>24</v>
      </c>
      <c r="E150" s="83">
        <v>2000</v>
      </c>
    </row>
    <row r="151" spans="1:5" s="46" customFormat="1" ht="12.75">
      <c r="A151" s="93"/>
      <c r="B151" s="43" t="s">
        <v>313</v>
      </c>
      <c r="C151" s="44"/>
      <c r="D151" s="51" t="s">
        <v>309</v>
      </c>
      <c r="E151" s="82">
        <f>SUM(E152:E153)</f>
        <v>6797</v>
      </c>
    </row>
    <row r="152" spans="1:5" ht="12.75">
      <c r="A152" s="20"/>
      <c r="B152" s="27"/>
      <c r="C152" s="6">
        <v>4210</v>
      </c>
      <c r="D152" s="2" t="s">
        <v>22</v>
      </c>
      <c r="E152" s="83">
        <v>2000</v>
      </c>
    </row>
    <row r="153" spans="1:5" ht="12.75">
      <c r="A153" s="20"/>
      <c r="B153" s="27"/>
      <c r="C153" s="6">
        <v>4300</v>
      </c>
      <c r="D153" t="s">
        <v>25</v>
      </c>
      <c r="E153" s="83">
        <v>4797</v>
      </c>
    </row>
    <row r="154" spans="1:5" ht="12.75">
      <c r="A154" s="20"/>
      <c r="B154" s="27"/>
      <c r="C154" s="3"/>
      <c r="D154" s="15"/>
      <c r="E154" s="83"/>
    </row>
    <row r="155" spans="1:5" ht="12.75">
      <c r="A155" s="21" t="s">
        <v>90</v>
      </c>
      <c r="B155" s="26"/>
      <c r="C155" s="13"/>
      <c r="D155" s="22" t="s">
        <v>91</v>
      </c>
      <c r="E155" s="85">
        <f>E156+E160</f>
        <v>319000</v>
      </c>
    </row>
    <row r="156" spans="1:5" s="57" customFormat="1" ht="12.75">
      <c r="A156" s="101"/>
      <c r="B156" s="43" t="s">
        <v>228</v>
      </c>
      <c r="C156" s="44"/>
      <c r="D156" s="51" t="s">
        <v>229</v>
      </c>
      <c r="E156" s="82">
        <f>SUM(E157:E159)</f>
        <v>311000</v>
      </c>
    </row>
    <row r="157" spans="1:5" ht="12.75">
      <c r="A157" s="21"/>
      <c r="B157" s="26"/>
      <c r="C157" s="3">
        <v>4300</v>
      </c>
      <c r="D157" s="15" t="s">
        <v>25</v>
      </c>
      <c r="E157" s="86">
        <v>306800</v>
      </c>
    </row>
    <row r="158" spans="1:5" ht="12.75">
      <c r="A158" s="21"/>
      <c r="B158" s="26"/>
      <c r="C158" s="6">
        <v>4530</v>
      </c>
      <c r="D158" t="s">
        <v>157</v>
      </c>
      <c r="E158" s="86">
        <v>3900</v>
      </c>
    </row>
    <row r="159" spans="1:5" ht="12.75">
      <c r="A159" s="20"/>
      <c r="B159" s="27"/>
      <c r="C159" s="3">
        <v>4610</v>
      </c>
      <c r="D159" s="15" t="s">
        <v>168</v>
      </c>
      <c r="E159" s="83">
        <v>300</v>
      </c>
    </row>
    <row r="160" spans="1:5" ht="12.75">
      <c r="A160" s="20"/>
      <c r="B160" s="43" t="s">
        <v>228</v>
      </c>
      <c r="C160" s="44"/>
      <c r="D160" s="51" t="s">
        <v>378</v>
      </c>
      <c r="E160" s="82">
        <f>E161</f>
        <v>8000</v>
      </c>
    </row>
    <row r="161" spans="1:5" ht="12.75">
      <c r="A161" s="20"/>
      <c r="B161" s="26"/>
      <c r="C161" s="3">
        <v>4300</v>
      </c>
      <c r="D161" s="15" t="s">
        <v>25</v>
      </c>
      <c r="E161" s="83">
        <v>8000</v>
      </c>
    </row>
    <row r="162" spans="1:5" ht="12.75">
      <c r="A162" s="20"/>
      <c r="B162" s="27"/>
      <c r="C162" s="3"/>
      <c r="D162" s="15"/>
      <c r="E162" s="83"/>
    </row>
    <row r="163" spans="1:5" ht="12.75">
      <c r="A163" s="21" t="s">
        <v>34</v>
      </c>
      <c r="B163" s="26"/>
      <c r="C163" s="13"/>
      <c r="D163" s="33" t="s">
        <v>107</v>
      </c>
      <c r="E163" s="82">
        <f>E164</f>
        <v>5000</v>
      </c>
    </row>
    <row r="164" spans="1:5" ht="12.75">
      <c r="A164" s="20"/>
      <c r="B164" s="43" t="s">
        <v>38</v>
      </c>
      <c r="C164" s="44"/>
      <c r="D164" s="53" t="s">
        <v>39</v>
      </c>
      <c r="E164" s="83">
        <f>E165</f>
        <v>5000</v>
      </c>
    </row>
    <row r="165" spans="1:5" ht="12.75">
      <c r="A165" s="20"/>
      <c r="B165" s="27"/>
      <c r="C165" s="3">
        <v>4300</v>
      </c>
      <c r="D165" s="14" t="s">
        <v>25</v>
      </c>
      <c r="E165" s="83">
        <v>5000</v>
      </c>
    </row>
    <row r="166" spans="1:5" ht="12.75">
      <c r="A166" s="20"/>
      <c r="B166" s="27"/>
      <c r="C166" s="3"/>
      <c r="D166" s="15"/>
      <c r="E166" s="83"/>
    </row>
    <row r="167" spans="1:5" ht="12.75">
      <c r="A167" s="21" t="s">
        <v>35</v>
      </c>
      <c r="B167" s="26"/>
      <c r="C167" s="13"/>
      <c r="D167" s="33" t="s">
        <v>53</v>
      </c>
      <c r="E167" s="79">
        <f>E170+E174+E186+E189+E193+E168+E180+E200</f>
        <v>6774745</v>
      </c>
    </row>
    <row r="168" spans="1:5" s="57" customFormat="1" ht="12.75">
      <c r="A168" s="101"/>
      <c r="B168" s="43" t="s">
        <v>258</v>
      </c>
      <c r="C168" s="44"/>
      <c r="D168" s="53" t="s">
        <v>259</v>
      </c>
      <c r="E168" s="81">
        <f>E169</f>
        <v>5000</v>
      </c>
    </row>
    <row r="169" spans="1:5" ht="12.75">
      <c r="A169" s="21"/>
      <c r="B169" s="26"/>
      <c r="C169" s="3">
        <v>4510</v>
      </c>
      <c r="D169" s="17" t="s">
        <v>147</v>
      </c>
      <c r="E169" s="87">
        <v>5000</v>
      </c>
    </row>
    <row r="170" spans="1:5" ht="12.75">
      <c r="A170" s="20"/>
      <c r="B170" s="43" t="s">
        <v>54</v>
      </c>
      <c r="C170" s="44"/>
      <c r="D170" s="53" t="s">
        <v>55</v>
      </c>
      <c r="E170" s="81">
        <f>SUM(E171:E173)</f>
        <v>2169300</v>
      </c>
    </row>
    <row r="171" spans="1:5" ht="12.75">
      <c r="A171" s="20"/>
      <c r="B171" s="43"/>
      <c r="C171" s="6">
        <v>4210</v>
      </c>
      <c r="D171" s="2" t="s">
        <v>22</v>
      </c>
      <c r="E171" s="87">
        <v>4300</v>
      </c>
    </row>
    <row r="172" spans="1:6" ht="12.75">
      <c r="A172" s="20"/>
      <c r="B172" s="27"/>
      <c r="C172" s="3">
        <v>4270</v>
      </c>
      <c r="D172" s="15" t="s">
        <v>24</v>
      </c>
      <c r="E172" s="80">
        <v>5000</v>
      </c>
      <c r="F172" s="4"/>
    </row>
    <row r="173" spans="1:6" ht="12.75">
      <c r="A173" s="20"/>
      <c r="B173" s="27"/>
      <c r="C173" s="3">
        <v>4300</v>
      </c>
      <c r="D173" s="14" t="s">
        <v>25</v>
      </c>
      <c r="E173" s="80">
        <v>2160000</v>
      </c>
      <c r="F173" s="4"/>
    </row>
    <row r="174" spans="1:6" ht="12.75">
      <c r="A174" s="20"/>
      <c r="B174" s="43" t="s">
        <v>56</v>
      </c>
      <c r="C174" s="44"/>
      <c r="D174" s="53" t="s">
        <v>57</v>
      </c>
      <c r="E174" s="81">
        <f>SUM(E175:E179)</f>
        <v>755000</v>
      </c>
      <c r="F174" s="4"/>
    </row>
    <row r="175" spans="1:5" ht="12.75">
      <c r="A175" s="20"/>
      <c r="B175" s="27"/>
      <c r="C175" s="6">
        <v>4210</v>
      </c>
      <c r="D175" s="2" t="s">
        <v>22</v>
      </c>
      <c r="E175" s="77">
        <v>67000</v>
      </c>
    </row>
    <row r="176" spans="1:5" ht="12.75">
      <c r="A176" s="20"/>
      <c r="B176" s="27"/>
      <c r="C176" s="3">
        <v>4260</v>
      </c>
      <c r="D176" s="14" t="s">
        <v>23</v>
      </c>
      <c r="E176" s="77">
        <v>30000</v>
      </c>
    </row>
    <row r="177" spans="1:5" ht="12.75">
      <c r="A177" s="20"/>
      <c r="B177" s="27"/>
      <c r="C177" s="3">
        <v>4270</v>
      </c>
      <c r="D177" s="15" t="s">
        <v>24</v>
      </c>
      <c r="E177" s="77">
        <v>28000</v>
      </c>
    </row>
    <row r="178" spans="1:5" ht="12.75">
      <c r="A178" s="20"/>
      <c r="B178" s="27"/>
      <c r="C178" s="3">
        <v>4300</v>
      </c>
      <c r="D178" s="14" t="s">
        <v>25</v>
      </c>
      <c r="E178" s="77">
        <v>629282</v>
      </c>
    </row>
    <row r="179" spans="1:5" ht="12.75">
      <c r="A179" s="20"/>
      <c r="B179" s="27"/>
      <c r="C179" s="3">
        <v>4510</v>
      </c>
      <c r="D179" s="17" t="s">
        <v>147</v>
      </c>
      <c r="E179" s="77">
        <v>718</v>
      </c>
    </row>
    <row r="180" spans="1:5" ht="12.75">
      <c r="A180" s="20"/>
      <c r="B180" s="48" t="s">
        <v>280</v>
      </c>
      <c r="C180" s="47"/>
      <c r="D180" s="46" t="s">
        <v>281</v>
      </c>
      <c r="E180" s="81">
        <f>SUM(E181:E182)</f>
        <v>101000</v>
      </c>
    </row>
    <row r="181" spans="1:5" ht="12.75">
      <c r="A181" s="20"/>
      <c r="B181" s="48"/>
      <c r="C181" s="6">
        <v>4210</v>
      </c>
      <c r="D181" s="2" t="s">
        <v>22</v>
      </c>
      <c r="E181" s="87">
        <v>1000</v>
      </c>
    </row>
    <row r="182" spans="1:5" ht="12.75">
      <c r="A182" s="20"/>
      <c r="B182" s="17"/>
      <c r="C182" s="6">
        <v>6230</v>
      </c>
      <c r="D182" t="s">
        <v>266</v>
      </c>
      <c r="E182" s="87">
        <v>100000</v>
      </c>
    </row>
    <row r="183" spans="1:5" ht="12.75">
      <c r="A183" s="20"/>
      <c r="B183" s="17"/>
      <c r="C183" s="3"/>
      <c r="D183" s="39" t="s">
        <v>267</v>
      </c>
      <c r="E183" s="87"/>
    </row>
    <row r="184" spans="1:5" ht="12.75">
      <c r="A184" s="20"/>
      <c r="B184" s="17"/>
      <c r="C184" s="3"/>
      <c r="D184" s="39" t="s">
        <v>282</v>
      </c>
      <c r="E184" s="87"/>
    </row>
    <row r="185" spans="1:4" ht="12.75">
      <c r="A185" s="20"/>
      <c r="B185" s="17"/>
      <c r="C185" s="3"/>
      <c r="D185" s="15" t="s">
        <v>162</v>
      </c>
    </row>
    <row r="186" spans="1:5" ht="12.75">
      <c r="A186" s="23"/>
      <c r="B186" s="43" t="s">
        <v>58</v>
      </c>
      <c r="C186" s="44"/>
      <c r="D186" s="53" t="s">
        <v>59</v>
      </c>
      <c r="E186" s="81">
        <f>SUM(E187:E188)</f>
        <v>324000</v>
      </c>
    </row>
    <row r="187" spans="1:5" ht="12.75">
      <c r="A187" s="23"/>
      <c r="B187" s="27"/>
      <c r="C187" s="6">
        <v>4220</v>
      </c>
      <c r="D187" s="2" t="s">
        <v>29</v>
      </c>
      <c r="E187" s="77">
        <v>4000</v>
      </c>
    </row>
    <row r="188" spans="1:5" ht="12.75">
      <c r="A188" s="23"/>
      <c r="B188" s="27"/>
      <c r="C188" s="3">
        <v>4300</v>
      </c>
      <c r="D188" s="14" t="s">
        <v>60</v>
      </c>
      <c r="E188" s="77">
        <v>320000</v>
      </c>
    </row>
    <row r="189" spans="1:5" ht="12.75">
      <c r="A189" s="23"/>
      <c r="B189" s="43" t="s">
        <v>61</v>
      </c>
      <c r="C189" s="44"/>
      <c r="D189" s="53" t="s">
        <v>62</v>
      </c>
      <c r="E189" s="81">
        <f>SUM(E190:E192)</f>
        <v>3202000</v>
      </c>
    </row>
    <row r="190" spans="1:5" ht="12.75">
      <c r="A190" s="20"/>
      <c r="B190" s="17"/>
      <c r="C190" s="3">
        <v>4260</v>
      </c>
      <c r="D190" s="14" t="s">
        <v>23</v>
      </c>
      <c r="E190" s="77">
        <v>1600000</v>
      </c>
    </row>
    <row r="191" spans="1:5" ht="12.75">
      <c r="A191" s="20"/>
      <c r="B191" s="17"/>
      <c r="C191" s="3">
        <v>4270</v>
      </c>
      <c r="D191" s="15" t="s">
        <v>24</v>
      </c>
      <c r="E191" s="77">
        <v>2000</v>
      </c>
    </row>
    <row r="192" spans="1:5" ht="12.75">
      <c r="A192" s="20"/>
      <c r="B192" s="17"/>
      <c r="C192" s="3">
        <v>4300</v>
      </c>
      <c r="D192" s="14" t="s">
        <v>25</v>
      </c>
      <c r="E192" s="77">
        <v>1600000</v>
      </c>
    </row>
    <row r="193" spans="1:5" ht="12.75">
      <c r="A193" s="50"/>
      <c r="B193" s="43" t="s">
        <v>169</v>
      </c>
      <c r="C193" s="44"/>
      <c r="D193" s="45" t="s">
        <v>1</v>
      </c>
      <c r="E193" s="81">
        <f>SUM(E194:E198)</f>
        <v>25000</v>
      </c>
    </row>
    <row r="194" spans="1:5" ht="12.75">
      <c r="A194" s="50"/>
      <c r="B194" s="43"/>
      <c r="C194" s="6">
        <v>4210</v>
      </c>
      <c r="D194" s="2" t="s">
        <v>22</v>
      </c>
      <c r="E194" s="87">
        <v>18000</v>
      </c>
    </row>
    <row r="195" spans="1:5" ht="12.75">
      <c r="A195" s="50"/>
      <c r="B195" s="49"/>
      <c r="C195" s="3">
        <v>4270</v>
      </c>
      <c r="D195" s="15" t="s">
        <v>24</v>
      </c>
      <c r="E195" s="77">
        <v>5000</v>
      </c>
    </row>
    <row r="196" spans="1:5" ht="12.75">
      <c r="A196" s="50"/>
      <c r="B196" s="49"/>
      <c r="C196" s="3">
        <v>4300</v>
      </c>
      <c r="D196" s="14" t="s">
        <v>25</v>
      </c>
      <c r="E196" s="77">
        <v>1000</v>
      </c>
    </row>
    <row r="197" spans="1:5" ht="12.75">
      <c r="A197" s="50"/>
      <c r="B197" s="49"/>
      <c r="C197" s="3">
        <v>4510</v>
      </c>
      <c r="D197" s="39" t="s">
        <v>147</v>
      </c>
      <c r="E197" s="77">
        <v>300</v>
      </c>
    </row>
    <row r="198" spans="1:5" ht="12.75">
      <c r="A198" s="27"/>
      <c r="B198" s="17"/>
      <c r="C198" s="6">
        <v>4520</v>
      </c>
      <c r="D198" t="s">
        <v>244</v>
      </c>
      <c r="E198" s="77">
        <v>700</v>
      </c>
    </row>
    <row r="199" spans="1:4" ht="12.75">
      <c r="A199" s="27"/>
      <c r="B199" s="17"/>
      <c r="D199" t="s">
        <v>149</v>
      </c>
    </row>
    <row r="200" spans="1:5" ht="12.75">
      <c r="A200" s="27"/>
      <c r="B200" s="48" t="s">
        <v>169</v>
      </c>
      <c r="C200" s="3"/>
      <c r="D200" s="45" t="s">
        <v>345</v>
      </c>
      <c r="E200" s="81">
        <f>SUM(E202:E217)</f>
        <v>193445</v>
      </c>
    </row>
    <row r="201" spans="1:5" ht="12.75">
      <c r="A201" s="27"/>
      <c r="B201" s="48"/>
      <c r="C201" s="3"/>
      <c r="D201" s="45" t="s">
        <v>346</v>
      </c>
      <c r="E201" s="81"/>
    </row>
    <row r="202" spans="1:5" ht="12.75">
      <c r="A202" s="27"/>
      <c r="B202" s="48"/>
      <c r="C202" s="3">
        <v>4011</v>
      </c>
      <c r="D202" t="s">
        <v>19</v>
      </c>
      <c r="E202" s="87">
        <v>7850</v>
      </c>
    </row>
    <row r="203" spans="1:5" ht="12.75">
      <c r="A203" s="27"/>
      <c r="B203" s="48"/>
      <c r="C203" s="6">
        <v>4012</v>
      </c>
      <c r="D203" t="s">
        <v>19</v>
      </c>
      <c r="E203" s="87">
        <v>106590</v>
      </c>
    </row>
    <row r="204" spans="1:5" ht="12.75">
      <c r="A204" s="27"/>
      <c r="B204" s="48"/>
      <c r="C204" s="6">
        <v>4042</v>
      </c>
      <c r="D204" t="s">
        <v>20</v>
      </c>
      <c r="E204" s="87">
        <v>3392</v>
      </c>
    </row>
    <row r="205" spans="1:5" ht="12.75">
      <c r="A205" s="27"/>
      <c r="B205" s="48"/>
      <c r="C205" s="6">
        <v>4111</v>
      </c>
      <c r="D205" t="s">
        <v>21</v>
      </c>
      <c r="E205" s="87">
        <v>1354</v>
      </c>
    </row>
    <row r="206" spans="1:5" ht="12.75">
      <c r="A206" s="27"/>
      <c r="B206" s="48"/>
      <c r="C206" s="6">
        <v>4112</v>
      </c>
      <c r="D206" t="s">
        <v>21</v>
      </c>
      <c r="E206" s="87">
        <v>20010</v>
      </c>
    </row>
    <row r="207" spans="1:5" ht="12.75">
      <c r="A207" s="27"/>
      <c r="B207" s="48"/>
      <c r="C207" s="6">
        <v>4121</v>
      </c>
      <c r="D207" t="s">
        <v>279</v>
      </c>
      <c r="E207" s="87">
        <v>190</v>
      </c>
    </row>
    <row r="208" spans="1:5" ht="12.75">
      <c r="A208" s="27"/>
      <c r="B208" s="48"/>
      <c r="C208" s="6">
        <v>4122</v>
      </c>
      <c r="D208" t="s">
        <v>279</v>
      </c>
      <c r="E208" s="87">
        <v>2750</v>
      </c>
    </row>
    <row r="209" spans="1:5" ht="12.75">
      <c r="A209" s="27"/>
      <c r="B209" s="43"/>
      <c r="C209" s="6">
        <v>4211</v>
      </c>
      <c r="D209" s="2" t="s">
        <v>22</v>
      </c>
      <c r="E209" s="102">
        <v>651</v>
      </c>
    </row>
    <row r="210" spans="1:5" s="57" customFormat="1" ht="12.75">
      <c r="A210" s="91"/>
      <c r="B210" s="91"/>
      <c r="C210" s="92">
        <v>4212</v>
      </c>
      <c r="D210" s="2" t="s">
        <v>22</v>
      </c>
      <c r="E210" s="102">
        <v>9300</v>
      </c>
    </row>
    <row r="211" spans="1:5" ht="12.75">
      <c r="A211" s="27"/>
      <c r="B211" s="17"/>
      <c r="C211" s="6">
        <v>4301</v>
      </c>
      <c r="D211" s="14" t="s">
        <v>25</v>
      </c>
      <c r="E211" s="77">
        <v>328</v>
      </c>
    </row>
    <row r="212" spans="1:5" ht="12.75">
      <c r="A212" s="27"/>
      <c r="B212" s="17"/>
      <c r="C212" s="6">
        <v>4302</v>
      </c>
      <c r="D212" s="14" t="s">
        <v>25</v>
      </c>
      <c r="E212" s="77">
        <v>4680</v>
      </c>
    </row>
    <row r="213" spans="1:5" ht="12.75">
      <c r="A213" s="27"/>
      <c r="B213" s="17"/>
      <c r="C213" s="6">
        <v>4411</v>
      </c>
      <c r="D213" t="s">
        <v>26</v>
      </c>
      <c r="E213" s="77">
        <v>30048</v>
      </c>
    </row>
    <row r="214" spans="1:5" ht="12.75">
      <c r="A214" s="27"/>
      <c r="B214" s="17"/>
      <c r="C214" s="6">
        <v>4412</v>
      </c>
      <c r="D214" t="s">
        <v>26</v>
      </c>
      <c r="E214" s="77">
        <v>3005</v>
      </c>
    </row>
    <row r="215" spans="1:5" ht="12.75">
      <c r="A215" s="27"/>
      <c r="B215" s="17"/>
      <c r="C215" s="6">
        <v>4442</v>
      </c>
      <c r="D215" t="s">
        <v>41</v>
      </c>
      <c r="E215" s="77">
        <v>2418</v>
      </c>
    </row>
    <row r="216" spans="1:5" ht="12.75">
      <c r="A216" s="27"/>
      <c r="B216" s="17"/>
      <c r="C216" s="6">
        <v>4711</v>
      </c>
      <c r="D216" t="s">
        <v>271</v>
      </c>
      <c r="E216" s="87">
        <v>120</v>
      </c>
    </row>
    <row r="217" spans="1:5" ht="12.75">
      <c r="A217" s="27"/>
      <c r="B217" s="17"/>
      <c r="C217" s="6">
        <v>4712</v>
      </c>
      <c r="D217" t="s">
        <v>271</v>
      </c>
      <c r="E217" s="124">
        <v>759</v>
      </c>
    </row>
    <row r="218" spans="1:2" ht="12.75">
      <c r="A218" s="27"/>
      <c r="B218" s="17"/>
    </row>
    <row r="219" spans="1:5" ht="12.75">
      <c r="A219" s="21" t="s">
        <v>35</v>
      </c>
      <c r="B219" s="26"/>
      <c r="C219" s="13"/>
      <c r="D219" s="33" t="s">
        <v>53</v>
      </c>
      <c r="E219" s="81">
        <f>E220</f>
        <v>8135389</v>
      </c>
    </row>
    <row r="220" spans="1:5" ht="12.75">
      <c r="A220" s="27"/>
      <c r="B220" s="43" t="s">
        <v>192</v>
      </c>
      <c r="C220" s="44"/>
      <c r="D220" s="53" t="s">
        <v>203</v>
      </c>
      <c r="E220" s="81">
        <f>SUM(E221:E225)</f>
        <v>8135389</v>
      </c>
    </row>
    <row r="221" spans="1:5" ht="12.75">
      <c r="A221" s="27"/>
      <c r="B221" s="49"/>
      <c r="C221" s="6">
        <v>4210</v>
      </c>
      <c r="D221" s="2" t="s">
        <v>22</v>
      </c>
      <c r="E221" s="87">
        <v>3000</v>
      </c>
    </row>
    <row r="222" spans="1:5" ht="12.75">
      <c r="A222" s="27"/>
      <c r="B222" s="26"/>
      <c r="C222" s="6">
        <v>4300</v>
      </c>
      <c r="D222" t="s">
        <v>25</v>
      </c>
      <c r="E222" s="87">
        <v>8129939</v>
      </c>
    </row>
    <row r="223" spans="1:5" ht="12.75">
      <c r="A223" s="27"/>
      <c r="B223" s="26"/>
      <c r="C223" s="6">
        <v>4430</v>
      </c>
      <c r="D223" s="39" t="s">
        <v>134</v>
      </c>
      <c r="E223" s="87">
        <v>50</v>
      </c>
    </row>
    <row r="224" spans="1:5" ht="12.75">
      <c r="A224" s="27"/>
      <c r="B224" s="26"/>
      <c r="C224" s="3">
        <v>4610</v>
      </c>
      <c r="D224" s="15" t="s">
        <v>168</v>
      </c>
      <c r="E224" s="87">
        <v>400</v>
      </c>
    </row>
    <row r="225" spans="1:5" ht="12.75">
      <c r="A225" s="27"/>
      <c r="B225" s="17"/>
      <c r="C225" s="6">
        <v>4700</v>
      </c>
      <c r="D225" t="s">
        <v>154</v>
      </c>
      <c r="E225" s="77">
        <v>2000</v>
      </c>
    </row>
    <row r="226" spans="1:4" ht="12.75">
      <c r="A226" s="27"/>
      <c r="B226" s="17"/>
      <c r="D226" t="s">
        <v>155</v>
      </c>
    </row>
    <row r="227" spans="1:5" ht="12.75">
      <c r="A227" s="21" t="s">
        <v>36</v>
      </c>
      <c r="B227" s="43"/>
      <c r="C227" s="44"/>
      <c r="D227" s="53" t="s">
        <v>32</v>
      </c>
      <c r="E227" s="81">
        <f>E228</f>
        <v>5000</v>
      </c>
    </row>
    <row r="228" spans="1:5" ht="12.75">
      <c r="A228" s="27"/>
      <c r="B228" s="48" t="s">
        <v>237</v>
      </c>
      <c r="C228" s="47"/>
      <c r="D228" s="46" t="s">
        <v>238</v>
      </c>
      <c r="E228" s="81">
        <f>SUM(E229:E230)</f>
        <v>5000</v>
      </c>
    </row>
    <row r="229" spans="1:4" ht="12.75">
      <c r="A229" s="27"/>
      <c r="B229" s="17"/>
      <c r="D229" t="s">
        <v>239</v>
      </c>
    </row>
    <row r="230" spans="1:5" ht="12.75">
      <c r="A230" s="27"/>
      <c r="B230" s="17"/>
      <c r="C230" s="6">
        <v>4300</v>
      </c>
      <c r="D230" t="s">
        <v>25</v>
      </c>
      <c r="E230" s="77">
        <v>5000</v>
      </c>
    </row>
    <row r="231" spans="1:2" ht="12.75">
      <c r="A231" s="27"/>
      <c r="B231" s="17"/>
    </row>
    <row r="232" spans="1:2" ht="12.75">
      <c r="A232" s="27"/>
      <c r="B232" s="17"/>
    </row>
    <row r="233" spans="1:2" ht="12.75">
      <c r="A233" s="27"/>
      <c r="B233" s="17"/>
    </row>
    <row r="234" spans="1:2" ht="12.75">
      <c r="A234" s="27"/>
      <c r="B234" s="1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2024-04-16T06:30:49Z</cp:lastPrinted>
  <dcterms:created xsi:type="dcterms:W3CDTF">2014-09-04T08:28:49Z</dcterms:created>
  <dcterms:modified xsi:type="dcterms:W3CDTF">2024-06-19T07:00:35Z</dcterms:modified>
  <cp:category/>
  <cp:version/>
  <cp:contentType/>
  <cp:contentStatus/>
</cp:coreProperties>
</file>