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35" windowWidth="11280" windowHeight="6285" tabRatio="801" activeTab="2"/>
  </bookViews>
  <sheets>
    <sheet name="2024" sheetId="1" r:id="rId1"/>
    <sheet name="2024r." sheetId="2" r:id="rId2"/>
    <sheet name="Plan 2024 r" sheetId="3" r:id="rId3"/>
    <sheet name="Arkusz9" sheetId="4" r:id="rId4"/>
    <sheet name="Arkusz10" sheetId="5" r:id="rId5"/>
    <sheet name="Arkusz11" sheetId="6" r:id="rId6"/>
    <sheet name="Arkusz12" sheetId="7" r:id="rId7"/>
    <sheet name="Arkusz13" sheetId="8" r:id="rId8"/>
    <sheet name="Arkusz14" sheetId="9" r:id="rId9"/>
    <sheet name="Arkusz15" sheetId="10" r:id="rId10"/>
    <sheet name="Arkusz16" sheetId="11" r:id="rId11"/>
  </sheets>
  <definedNames/>
  <calcPr fullCalcOnLoad="1"/>
</workbook>
</file>

<file path=xl/sharedStrings.xml><?xml version="1.0" encoding="utf-8"?>
<sst xmlns="http://schemas.openxmlformats.org/spreadsheetml/2006/main" count="1443" uniqueCount="564">
  <si>
    <t>Dz</t>
  </si>
  <si>
    <t>Pozostała działalność</t>
  </si>
  <si>
    <t>Szkoły podstawowe</t>
  </si>
  <si>
    <t>Usługi opiekuńcze</t>
  </si>
  <si>
    <t>Ośrodek Sportu i Rekreacji</t>
  </si>
  <si>
    <t>Rozdział</t>
  </si>
  <si>
    <t>Par.</t>
  </si>
  <si>
    <t>Nazwa paragrafu</t>
  </si>
  <si>
    <t>Kwota planu</t>
  </si>
  <si>
    <t>Miejski Zespół Obsługi Szkół i Przedszkoli</t>
  </si>
  <si>
    <t>Zadania własne</t>
  </si>
  <si>
    <t>Oświata i wychowanie</t>
  </si>
  <si>
    <t>Środowiskowy Dom Samopomocy</t>
  </si>
  <si>
    <t>Miejski Ośrodek Pomocy Społecznej</t>
  </si>
  <si>
    <t>Żłobek Miejski</t>
  </si>
  <si>
    <t>Załącznik Nr 10</t>
  </si>
  <si>
    <t>Załącznik Nr 12</t>
  </si>
  <si>
    <t>Załącznik Nr 13</t>
  </si>
  <si>
    <t>Załącznik Nr 17</t>
  </si>
  <si>
    <t>Załącznik Nr 11</t>
  </si>
  <si>
    <t>Ochrona zdrowia</t>
  </si>
  <si>
    <t>Przeciwdziałanie alkoholizmowi</t>
  </si>
  <si>
    <t>Muzea</t>
  </si>
  <si>
    <t>Urząd Miejski w Turku</t>
  </si>
  <si>
    <t>Dz.</t>
  </si>
  <si>
    <t>Rozdz.</t>
  </si>
  <si>
    <t>Nazwa działu</t>
  </si>
  <si>
    <t>Gospodarka gruntami i nieruchomościami</t>
  </si>
  <si>
    <t>Dodatki mieszkaniowe</t>
  </si>
  <si>
    <t>Drogi publiczne gminne</t>
  </si>
  <si>
    <t>Wydział Organizacyjny i Spraw Obywatelskich</t>
  </si>
  <si>
    <t>Nagrody i wydatki nie zaliczone do wynagrodzeń</t>
  </si>
  <si>
    <t>Wynagrodzenia osobowe pracowników</t>
  </si>
  <si>
    <t>Dodatkowe wynagrodzenia roczne</t>
  </si>
  <si>
    <t>Składki na ubezpieczenia społeczne</t>
  </si>
  <si>
    <t>Zakup materiałów i wyposażenia</t>
  </si>
  <si>
    <t>Zakup energii</t>
  </si>
  <si>
    <t>Zakup usług remontowych</t>
  </si>
  <si>
    <t>Zakup usług pozostałych</t>
  </si>
  <si>
    <t>Podróże służbowe krajowe</t>
  </si>
  <si>
    <t>Różne składki i opłaty</t>
  </si>
  <si>
    <t>Odpisy na zakładowy fundusz świadczeń socjalnych</t>
  </si>
  <si>
    <t>Edukacyjna opieka wychowawcza</t>
  </si>
  <si>
    <t>Zakup środków żywności</t>
  </si>
  <si>
    <t>Różne wydatki na rzecz osób fizycznych</t>
  </si>
  <si>
    <t>Świadczenia społeczne</t>
  </si>
  <si>
    <t>Ośrodki pomocy społecznej</t>
  </si>
  <si>
    <t>Kultura i ochrona dziedzictwa narodowego</t>
  </si>
  <si>
    <t>Domy i ośrodki kultury,świetlice i kluby</t>
  </si>
  <si>
    <t>Instytucje kultury fizycznej</t>
  </si>
  <si>
    <t>Podatek od nieruchomości</t>
  </si>
  <si>
    <t>010</t>
  </si>
  <si>
    <t>600</t>
  </si>
  <si>
    <t>750</t>
  </si>
  <si>
    <t>900</t>
  </si>
  <si>
    <t>921</t>
  </si>
  <si>
    <t>926</t>
  </si>
  <si>
    <t>75022</t>
  </si>
  <si>
    <t>75023</t>
  </si>
  <si>
    <t>Urzędy gmin/miast i miast na prawach powiatu</t>
  </si>
  <si>
    <t>Podróże służbowe zagraniczne</t>
  </si>
  <si>
    <t>Odpisy na zakładowy fundusz świadczeń socjaln.</t>
  </si>
  <si>
    <t>Wydatki na zakupy inwestycujne jednostek budż.</t>
  </si>
  <si>
    <t>75095</t>
  </si>
  <si>
    <t>Administracja publiczna / zadania własne/</t>
  </si>
  <si>
    <t>75011</t>
  </si>
  <si>
    <t xml:space="preserve"> </t>
  </si>
  <si>
    <t>60016</t>
  </si>
  <si>
    <t>Transport i łączność / zadania własne/</t>
  </si>
  <si>
    <t>751</t>
  </si>
  <si>
    <t>75101</t>
  </si>
  <si>
    <t>Urzedy naczelnych organów władzy państwowej</t>
  </si>
  <si>
    <t>kontroli i ochrony prawa</t>
  </si>
  <si>
    <t>Gospodarka komunalna i ochrona środowiska</t>
  </si>
  <si>
    <t>90003</t>
  </si>
  <si>
    <t>Oczyszczanie miast i wsi</t>
  </si>
  <si>
    <t>90004</t>
  </si>
  <si>
    <t>Utrzymanie zieleni w miastach i gminach</t>
  </si>
  <si>
    <t>90013</t>
  </si>
  <si>
    <t>Schroniska dla zwierzat</t>
  </si>
  <si>
    <t>Zakup usłu pozostałych</t>
  </si>
  <si>
    <t>90015</t>
  </si>
  <si>
    <t>Oświetlenie ulic,placów i dróg</t>
  </si>
  <si>
    <t>Wpływy z usług</t>
  </si>
  <si>
    <t xml:space="preserve"> § </t>
  </si>
  <si>
    <t xml:space="preserve">  Wyszczególnienie    </t>
  </si>
  <si>
    <t>3</t>
  </si>
  <si>
    <t xml:space="preserve">GOSPODARKA MIESZKANIOWA  </t>
  </si>
  <si>
    <t>Dochody z najmu i dzierżawy składników majątkowych</t>
  </si>
  <si>
    <t>ADMINISTRACJA PUBLICZNA</t>
  </si>
  <si>
    <t>Wpływy z podatku dochodowego od osób fizycznych</t>
  </si>
  <si>
    <t>fizycznych,opłacanych w formie karty podatkowej</t>
  </si>
  <si>
    <t>Wpływy z podatku rolnego,podatku leśnego, podatku</t>
  </si>
  <si>
    <t>Wpływy z opłaty skarbowej</t>
  </si>
  <si>
    <t>RÓŻNE ROZLICZENIA</t>
  </si>
  <si>
    <t>Część oświatowa subwencji ogółnej dla jednostek</t>
  </si>
  <si>
    <t>samorządu terytorialnego</t>
  </si>
  <si>
    <t>Subwencje ogólne z budżetu państwa</t>
  </si>
  <si>
    <t>Różne rozliczenia finansowe</t>
  </si>
  <si>
    <t>Urzędy wojewódzkie</t>
  </si>
  <si>
    <t>Dotacje celowe otrzymane z budżetu państwa na realizację</t>
  </si>
  <si>
    <t>zadań bieżących z zakresu administracji rzadowej oraz</t>
  </si>
  <si>
    <t>innych zadań zleconych gminie /zwiazkom gmin/ ustawami</t>
  </si>
  <si>
    <t>Urzedy naczelnych organów władzy państwowej, kontroli</t>
  </si>
  <si>
    <t>i ochrony prawa</t>
  </si>
  <si>
    <t>D O C H O D Y  /Urząd Miejski/</t>
  </si>
  <si>
    <t>85154</t>
  </si>
  <si>
    <t>Składki na ubezpieczenia zdrowotne</t>
  </si>
  <si>
    <t xml:space="preserve">Składki na ubezpieczenie zdrowotne opłacane za </t>
  </si>
  <si>
    <t>Wpływy z różnych dochodów</t>
  </si>
  <si>
    <t xml:space="preserve">Składki na ubezpieczenie zdrowotne opłacane za osoby </t>
  </si>
  <si>
    <t>Razem:</t>
  </si>
  <si>
    <t>851</t>
  </si>
  <si>
    <t xml:space="preserve">Zakup usług pozostałych </t>
  </si>
  <si>
    <t>ROLNICTWO I ŁOWIECTWO</t>
  </si>
  <si>
    <t>60017</t>
  </si>
  <si>
    <t xml:space="preserve">Drogi wewnętrzne </t>
  </si>
  <si>
    <t>710</t>
  </si>
  <si>
    <t>Działalność usługowa</t>
  </si>
  <si>
    <t>Załącznik Nr 1</t>
  </si>
  <si>
    <t>Skarbu Państwa, jednostek  samorzadu terytorialnego lub</t>
  </si>
  <si>
    <t xml:space="preserve">innych jednostek zaliczonych do sektora finansów </t>
  </si>
  <si>
    <t>publicznych oraz innych umów o podobnym charakterze</t>
  </si>
  <si>
    <t>URZĘDY NACZELNYCH ORGANÓW WŁADZY PAŃSTW.</t>
  </si>
  <si>
    <t>KONTROLI I OCHRONY PRAWA ORAZ SĄDOWNICTWA</t>
  </si>
  <si>
    <t>Urzędy naczelnych organów władzy państw.,</t>
  </si>
  <si>
    <t>kontroli i ochrony prawa oraz sądownictwa</t>
  </si>
  <si>
    <t xml:space="preserve">Dotacja celowa z budżetu na finansowanie lub </t>
  </si>
  <si>
    <t>801</t>
  </si>
  <si>
    <t>Urzędy gmin/miast i miast na prawach powiatu/</t>
  </si>
  <si>
    <t>Wpływy z innych opłat stanowiących dochody jednostek</t>
  </si>
  <si>
    <t>samorządu terytprialnego na podstawie ustaw</t>
  </si>
  <si>
    <t>Wpływy z opłat za zezwolenia na sprzedaż alkoholu</t>
  </si>
  <si>
    <t xml:space="preserve">Ośrodki wsparcia </t>
  </si>
  <si>
    <t>Usługi opiekuńcze i specjalistyczne usługi opiekuńcz.</t>
  </si>
  <si>
    <t xml:space="preserve">dofinansowanie zadań zleconych do realizacji </t>
  </si>
  <si>
    <t>Burmistrza Miasta Turku</t>
  </si>
  <si>
    <t xml:space="preserve">Wydział Spraw Społecznych </t>
  </si>
  <si>
    <t xml:space="preserve">Administracja publiczna </t>
  </si>
  <si>
    <t>85195</t>
  </si>
  <si>
    <t>DOCHODY OD OSÓB PRAWNYCH,OD OSÓB FIZYCZNYCH</t>
  </si>
  <si>
    <t xml:space="preserve">I OD INNYCH JEDNOSTEK NIE POSIADAJĄCYCH </t>
  </si>
  <si>
    <t>OSOBOWOŚCI PRAWNEJ ORAZ WYDATKI ZWIĄZANE</t>
  </si>
  <si>
    <t>Z ICH POBOREM</t>
  </si>
  <si>
    <t>0830</t>
  </si>
  <si>
    <t>0470</t>
  </si>
  <si>
    <t>0750</t>
  </si>
  <si>
    <t>0770</t>
  </si>
  <si>
    <t>0920</t>
  </si>
  <si>
    <t>0970</t>
  </si>
  <si>
    <t>0350</t>
  </si>
  <si>
    <t>0310</t>
  </si>
  <si>
    <t>0320</t>
  </si>
  <si>
    <t>0340</t>
  </si>
  <si>
    <t>0500</t>
  </si>
  <si>
    <t>0910</t>
  </si>
  <si>
    <t>0330</t>
  </si>
  <si>
    <t>0360</t>
  </si>
  <si>
    <t>0410</t>
  </si>
  <si>
    <t>0480</t>
  </si>
  <si>
    <t>0010</t>
  </si>
  <si>
    <t>0020</t>
  </si>
  <si>
    <t>2920</t>
  </si>
  <si>
    <t>2010</t>
  </si>
  <si>
    <t>Pomoc społeczna</t>
  </si>
  <si>
    <t>POMOC  SPOŁECZNA</t>
  </si>
  <si>
    <t>852</t>
  </si>
  <si>
    <t>85215</t>
  </si>
  <si>
    <t>80195</t>
  </si>
  <si>
    <t>Domy pomocy społecznej</t>
  </si>
  <si>
    <t>2030</t>
  </si>
  <si>
    <t>własnych zadań bieżących gmin/związków gmin/</t>
  </si>
  <si>
    <t>Różne opłaty i składki</t>
  </si>
  <si>
    <t>Wydział Świadczeń Rodzinnych</t>
  </si>
  <si>
    <t>2360</t>
  </si>
  <si>
    <t xml:space="preserve">Dochody jednostek samorzadu terytorialnego związane z </t>
  </si>
  <si>
    <t>innych zadań zleconych ustawami</t>
  </si>
  <si>
    <t>osoby pobierające niektóre świadczenia z pomocy społ.</t>
  </si>
  <si>
    <t xml:space="preserve">od czynności cywilnoprawnych, podatków i opłat lokalnych  </t>
  </si>
  <si>
    <t>od osób prawnych i innych jednostek organizacyjnych</t>
  </si>
  <si>
    <t>Wpływy z podatku rolnego,podatku leśnego, podatku od</t>
  </si>
  <si>
    <t>spadków i darowizn, podatku od czynności cywilnoprawnych</t>
  </si>
  <si>
    <t>oraz podatków i opłat lokalnych od osób fizycznych</t>
  </si>
  <si>
    <t>0490</t>
  </si>
  <si>
    <t>Dotacja podmiotowa z budżetu dla samorzadowej</t>
  </si>
  <si>
    <t>instytucji kultury</t>
  </si>
  <si>
    <t>Zakup usług przez jednostki samorzadu terytorialego</t>
  </si>
  <si>
    <t>od innych jednostek samorzadu terytorialnego</t>
  </si>
  <si>
    <t>Stypendia dla uczniów</t>
  </si>
  <si>
    <t>Wynagrodzenia bezosobowe</t>
  </si>
  <si>
    <t>Administracja publiczna / zadania zlecone/</t>
  </si>
  <si>
    <t>92105</t>
  </si>
  <si>
    <t>Pozostałe zadania w zakresie kultury</t>
  </si>
  <si>
    <t>92605</t>
  </si>
  <si>
    <t>0760</t>
  </si>
  <si>
    <t>Opłaty na rzecz budżetu państwa</t>
  </si>
  <si>
    <t>75075</t>
  </si>
  <si>
    <t>Promocja jednostek samorządu terytorialnego</t>
  </si>
  <si>
    <t xml:space="preserve">Różne opłaty i składki </t>
  </si>
  <si>
    <t>85415</t>
  </si>
  <si>
    <t>ubezpieczenia emerytalne i rentowe</t>
  </si>
  <si>
    <t>85153</t>
  </si>
  <si>
    <t>Zwalczanie narkomanii</t>
  </si>
  <si>
    <t>85295</t>
  </si>
  <si>
    <t>terytorialnego</t>
  </si>
  <si>
    <t xml:space="preserve"> Dochody gminy</t>
  </si>
  <si>
    <t xml:space="preserve"> w tym:</t>
  </si>
  <si>
    <t>Wydatki inwestycyjne jednostek budżetowych</t>
  </si>
  <si>
    <t>Zakup usług zdrowotnych</t>
  </si>
  <si>
    <t xml:space="preserve">Szkolenie pracowników niebędących członkami służby </t>
  </si>
  <si>
    <t xml:space="preserve">cywilnej </t>
  </si>
  <si>
    <t xml:space="preserve">Szkolenia pracowników niebedących członkami korpusu </t>
  </si>
  <si>
    <t>Dotacja podmiotowa z budżetu dla samorządowej</t>
  </si>
  <si>
    <t xml:space="preserve">Biblioteki </t>
  </si>
  <si>
    <t>Rady gmin /miast i miast na prawach powiatu/</t>
  </si>
  <si>
    <t>Podatek od towarów i usług /VAT/</t>
  </si>
  <si>
    <t>Szkolenia pracowników niebędących członkami</t>
  </si>
  <si>
    <t>korpusu służby cywilnej</t>
  </si>
  <si>
    <t>cywilnej</t>
  </si>
  <si>
    <t>Załącznik Nr 18</t>
  </si>
  <si>
    <t>finansów publicznych</t>
  </si>
  <si>
    <t xml:space="preserve">pozostałym jednostkom niezaliczonym do sektora </t>
  </si>
  <si>
    <t>0690</t>
  </si>
  <si>
    <t>Wpływy z różnych opłat</t>
  </si>
  <si>
    <t>Wpływy z innych lokalnych opłat pobieranych przez jednostki</t>
  </si>
  <si>
    <t>samorzadu terytorialnego na podstawie odrębnych ustaw</t>
  </si>
  <si>
    <t>wynagrodzeń</t>
  </si>
  <si>
    <t xml:space="preserve">Zakup usług remontowych </t>
  </si>
  <si>
    <t>Koszty postępowania sadowego i prokuratorskiego</t>
  </si>
  <si>
    <t>90095</t>
  </si>
  <si>
    <t xml:space="preserve">Świadczenia rodzinne, świadczenia z funduszu </t>
  </si>
  <si>
    <t>alimentacyjnego oraz składki na ubezpieczenia</t>
  </si>
  <si>
    <t xml:space="preserve">Świadczenia rodzinne, świadczenia z funduszu  </t>
  </si>
  <si>
    <t xml:space="preserve">alimentacyjnego oraz składki na ubezpieczenia emerytalne </t>
  </si>
  <si>
    <t>i rentowe z ubezpieczenia społecznego</t>
  </si>
  <si>
    <t>Nagrody o caharkterze szczególnym niezaliczone do</t>
  </si>
  <si>
    <t>Pomoc społeczna/zadania własne/</t>
  </si>
  <si>
    <t>Dotacja podmiotowa z budżetu dla niepublicznej</t>
  </si>
  <si>
    <t>jednostki systemu oświaty</t>
  </si>
  <si>
    <t>Zasiłki stałe</t>
  </si>
  <si>
    <t>Część rónoważąca subwencji ogólnej dla gmin</t>
  </si>
  <si>
    <t>0900</t>
  </si>
  <si>
    <t xml:space="preserve">realizacją zadań z zakresu administracji rzadowej oraz </t>
  </si>
  <si>
    <t>2910</t>
  </si>
  <si>
    <t>GOSPODARKA KOMUNALNA I OCHRONA ŚRODOWISKA</t>
  </si>
  <si>
    <t xml:space="preserve">Pomoc społeczna </t>
  </si>
  <si>
    <t>Zadania zlecone - dotacja</t>
  </si>
  <si>
    <t>Działania wobec dłużników alimentacyjnych</t>
  </si>
  <si>
    <t>Zwrot dotacji do Wojewody</t>
  </si>
  <si>
    <t>emerytalne i rentowe z ubezpieczenia społecznego</t>
  </si>
  <si>
    <t xml:space="preserve">Ośrodki pomocy społecznej </t>
  </si>
  <si>
    <t xml:space="preserve">procedur, o których mowa w art. 184 ustawy, pobranych </t>
  </si>
  <si>
    <t>nienaleznie lub w nadmiernej wysokości</t>
  </si>
  <si>
    <t>Wywy ze zwrotów dotacji oraz płatności, w tym</t>
  </si>
  <si>
    <t xml:space="preserve">wykorzystanych niezgodnie z przeznaczeniem lub </t>
  </si>
  <si>
    <t>wykorzystanych z naruszeniem procedur, o których mowa</t>
  </si>
  <si>
    <t>w art.. 184 ustawy, pobranych nienależnie lub w nadmiernej</t>
  </si>
  <si>
    <t>wysokości</t>
  </si>
  <si>
    <t xml:space="preserve">Opłaty z tytułu zakupu usług telekomunikacyjnych </t>
  </si>
  <si>
    <t xml:space="preserve">Zwrot dotacji oraz płatności, w tym wykorzystanych </t>
  </si>
  <si>
    <t xml:space="preserve">niezgodnie z przeznzczeniem lub wykorzystanych </t>
  </si>
  <si>
    <t>z naruszeniem procedur, o których mowa w art.184</t>
  </si>
  <si>
    <t xml:space="preserve">Odsetki od dotacji oraz płatnosci: wykorzystanych </t>
  </si>
  <si>
    <t>OŚWIATA I WYCHOWANIE</t>
  </si>
  <si>
    <t xml:space="preserve">Wpływy i wydatki związane z gromadzeniem środków z opłat </t>
  </si>
  <si>
    <t>i kar za korzystanie ze środowiska</t>
  </si>
  <si>
    <t>Usługi opiekuńcze i specjalistyczne usługi opiekuńcze</t>
  </si>
  <si>
    <t>Przedszkola</t>
  </si>
  <si>
    <t>90002</t>
  </si>
  <si>
    <t>Gospodarka odpadami</t>
  </si>
  <si>
    <t>80104</t>
  </si>
  <si>
    <t>ustawy, pobranych nienależnie lub w nadmiernej wysok.</t>
  </si>
  <si>
    <t xml:space="preserve">Kultura fizyczna </t>
  </si>
  <si>
    <t xml:space="preserve">Zadania w zakresie kultury fizycznej </t>
  </si>
  <si>
    <t>Dotacje celowe z budżetu jednostki samorzadu</t>
  </si>
  <si>
    <t>terytorialnego, udzielone w trybie art..221 ustawy, na</t>
  </si>
  <si>
    <t>finansowanie lub dofinansowanie zadań zleconych do</t>
  </si>
  <si>
    <t>relizacji organizacjom prowadzacym działalność pożytku</t>
  </si>
  <si>
    <t>publicznego</t>
  </si>
  <si>
    <t xml:space="preserve">Wpływy z tytułu odpłatnego nabycia prawa własności oraz </t>
  </si>
  <si>
    <t>prawa uzytkowania wieczystego nieruchomosci</t>
  </si>
  <si>
    <t>2310</t>
  </si>
  <si>
    <t>Dotacje celowe otrzymane z  gminy na zadania bieżące</t>
  </si>
  <si>
    <t>realizowane na podstawie porozumień /umów/ między</t>
  </si>
  <si>
    <t>jednostkami samorzadu terytorialnego</t>
  </si>
  <si>
    <t>Wpływy z tytułu przekształcenia prawa użytkowania wiczyst.</t>
  </si>
  <si>
    <t>przysługującego osobom fizycznym w prawo własności</t>
  </si>
  <si>
    <t>Wpłaty na Państwowy Fundusz Rehabilitacji Osób Niepełnospr.</t>
  </si>
  <si>
    <t>Rodziny zastepcze</t>
  </si>
  <si>
    <t>Wspieranie rodziny</t>
  </si>
  <si>
    <t>Opłaty na rzecz budżetów jednostek samorządu terytorialnego</t>
  </si>
  <si>
    <t xml:space="preserve">Gospodarka odpadami  </t>
  </si>
  <si>
    <t>PRZETWÓRSTWO PRZEMYSŁOWE</t>
  </si>
  <si>
    <t>Rozwój przedsiebiorczości</t>
  </si>
  <si>
    <t xml:space="preserve">Zakup usług przez jednostki samorzadu terytorialnego </t>
  </si>
  <si>
    <t>Wpływy z opłat za trwały zarząd,użytkowanie i służebności</t>
  </si>
  <si>
    <t>0550</t>
  </si>
  <si>
    <t>Wpływy z opłat z tytułu u zytkowania wieczystego nieruchomości</t>
  </si>
  <si>
    <t>DZIAŁANOŚĆ USŁUGOWA</t>
  </si>
  <si>
    <t>Wpływy z najmu i dzierżawy składników majątkowych</t>
  </si>
  <si>
    <t>Wpływy z pozostałych odsetki</t>
  </si>
  <si>
    <t>Wpływy z podatku od działalności gospodarczej osób</t>
  </si>
  <si>
    <t>Wpływy z podatku od nieruchomości</t>
  </si>
  <si>
    <t>Wpływy z podatku rolnego</t>
  </si>
  <si>
    <t>Wpływy z podatku od środków transportowych</t>
  </si>
  <si>
    <t xml:space="preserve">Wpływy z podatku od czynności cywilnoprawnych </t>
  </si>
  <si>
    <t>i opłat</t>
  </si>
  <si>
    <t>Wpływy z odsetek od nieterminowych wpłat z tytułu podatków</t>
  </si>
  <si>
    <t>Wpływy z podatku leśnego</t>
  </si>
  <si>
    <t>Wpływy z podatku od spadków i darowizn</t>
  </si>
  <si>
    <t>Wpływy z podatku dochodowegu od osób prawnych</t>
  </si>
  <si>
    <t>Wpływy z pozostałych odsetek</t>
  </si>
  <si>
    <t xml:space="preserve">niwzgfodnie z przeznzczeniem lub wykorzystanych z naruszeniem </t>
  </si>
  <si>
    <t xml:space="preserve">Wpływy z odsetek od dotacji oraz płatności: wykorzystanych </t>
  </si>
  <si>
    <t>Gopspodarka odpadami</t>
  </si>
  <si>
    <t>Wydział Strategii i Rozwoju</t>
  </si>
  <si>
    <t>80149</t>
  </si>
  <si>
    <t>Realizacja zadań wymagających stosowania specjalnej</t>
  </si>
  <si>
    <t>organizacji nauki i metod pracy dla dzieci w przedszkolach</t>
  </si>
  <si>
    <t xml:space="preserve">oddziałach przedszkolnych w szkołach podstawowych </t>
  </si>
  <si>
    <t>i innych formach wychowania przedszkolnego</t>
  </si>
  <si>
    <t>Wydział Inżynierii Miejskiej</t>
  </si>
  <si>
    <t>71035</t>
  </si>
  <si>
    <t>Cmentarze</t>
  </si>
  <si>
    <t>85205</t>
  </si>
  <si>
    <t>Zadania w zakresie przeciwdziałania przemocy w rodzinie</t>
  </si>
  <si>
    <t xml:space="preserve">Szkolenie pracowników niebędących człon. służby cywil. </t>
  </si>
  <si>
    <t>Nagrody konkursowe</t>
  </si>
  <si>
    <t>Świadczenie wychowawcze</t>
  </si>
  <si>
    <t>Wspólna obsługa jednostek samorzadu terytorialnego</t>
  </si>
  <si>
    <t>Administracja publiczna</t>
  </si>
  <si>
    <t>RODZINA</t>
  </si>
  <si>
    <t>92127</t>
  </si>
  <si>
    <t xml:space="preserve">Działalność dotycząca miejsc pamięci narodowej oraz </t>
  </si>
  <si>
    <t>ochrony pamięci walk i męczeństwa</t>
  </si>
  <si>
    <t>855</t>
  </si>
  <si>
    <t>Rodzina</t>
  </si>
  <si>
    <t>85404</t>
  </si>
  <si>
    <t>Pomoc materialna dla uczniów o charakterze socjalnym</t>
  </si>
  <si>
    <t>Wydatki osobowe nie zaliczone do wynagrodzeń</t>
  </si>
  <si>
    <t>85501</t>
  </si>
  <si>
    <t>85502</t>
  </si>
  <si>
    <t>85503</t>
  </si>
  <si>
    <t>Karta Dużej Rodziny</t>
  </si>
  <si>
    <t>85508</t>
  </si>
  <si>
    <t>Pomoc w zakresie dożywiania</t>
  </si>
  <si>
    <t xml:space="preserve">Opłaty na rzecz budżetów jednostek samorządu </t>
  </si>
  <si>
    <t>0630</t>
  </si>
  <si>
    <t>uiszczanych na rzecz Skarbu Państwa z tytułu postępowania</t>
  </si>
  <si>
    <t>sądowego i prokuratorskiego</t>
  </si>
  <si>
    <t>0640</t>
  </si>
  <si>
    <t>Wpływy z tytułu kosztów egzekucyjnych, opłaty komorniczej</t>
  </si>
  <si>
    <t>i kosztów upomnień</t>
  </si>
  <si>
    <t xml:space="preserve">Dotacje celowe otrzymane z budżetu państwa na realizację </t>
  </si>
  <si>
    <t>Pozostałe zadania w zakresie polityki społecznej</t>
  </si>
  <si>
    <t>80101</t>
  </si>
  <si>
    <t xml:space="preserve">Wplaty gmin i powaitów na rzecz innych jednostek </t>
  </si>
  <si>
    <t>samorzadu terytorialnego oraz zwiazków gmin, zwiazków</t>
  </si>
  <si>
    <t>powiatowo - gminnych lub zwiazków powiatów na</t>
  </si>
  <si>
    <t>dofinsnowanie zadań bieżacych</t>
  </si>
  <si>
    <t>Załącznik Nr 18 do</t>
  </si>
  <si>
    <t>Szkoła Podstawowa Nr 5</t>
  </si>
  <si>
    <t>Załącznik Nr 3</t>
  </si>
  <si>
    <t>Szkoła Podstawowa Nr 1</t>
  </si>
  <si>
    <t>ustawy, pobranych nienależnie lub w nadmiernej wysokości</t>
  </si>
  <si>
    <t>90001</t>
  </si>
  <si>
    <t>Gospodarka ściekowa i ochrona wód</t>
  </si>
  <si>
    <t xml:space="preserve">z dnia </t>
  </si>
  <si>
    <t>Składki na ubezpieczenie zdrowotne opłacane za osoby pobierające</t>
  </si>
  <si>
    <t xml:space="preserve">niektóre świadczenia rodzinne, zgodnie z przepisami ustawy </t>
  </si>
  <si>
    <t>o świadczeniach rodzinnych oraz za osoby pobierające zasiłki dla</t>
  </si>
  <si>
    <t xml:space="preserve">opiekunów, zgodnie z przepisami ustawy z dnia 4 kwietnia 2014r. </t>
  </si>
  <si>
    <t>o ustaleniu i wypłacie zasdiłków dla opekunów</t>
  </si>
  <si>
    <t xml:space="preserve">osoby pobierające świadczenia rodzinne, zgodnie </t>
  </si>
  <si>
    <t>z przepisami ustawy o świadczeniach rodzinnych</t>
  </si>
  <si>
    <t>oraz za osoby pobierające zasiłki dla opiekunów,</t>
  </si>
  <si>
    <t>zgodnie z przepisami ustawy z dnia 4 kwietnia 2014r.</t>
  </si>
  <si>
    <t>o ustaleniu i wypłacie zasiłków dla opiekunów</t>
  </si>
  <si>
    <t>wykorzystanych z naruszeniem procedur, o których mowa w art.184</t>
  </si>
  <si>
    <t xml:space="preserve">Dotacje celowe przekazane gminie na zadania bieżace </t>
  </si>
  <si>
    <t xml:space="preserve">Dotacje celowe z budżetu na finansowanie lub </t>
  </si>
  <si>
    <t xml:space="preserve">dofinansowanie kosztów realizacji inwestycji i zakupów </t>
  </si>
  <si>
    <t>Usługi opiekuńcze i specjalistyczne usługi opiekuńcz. - zadania zlecone</t>
  </si>
  <si>
    <t xml:space="preserve">pobierające niektóre świadczenia z pomocy społecznej oraz za </t>
  </si>
  <si>
    <t>osoby uczestniczące w zajęciach w centrum integracji społecznej</t>
  </si>
  <si>
    <t>Zasiłki okresowe, celowe i pomoc w naturze oraz składki na</t>
  </si>
  <si>
    <t>ubespieczenia emerytalne i rentowe</t>
  </si>
  <si>
    <t>Wpaty na PPK finansowane przez podmiot zatrudniajacy</t>
  </si>
  <si>
    <t>System opieki nad dziećmi w wieku do lat 3</t>
  </si>
  <si>
    <t>6257</t>
  </si>
  <si>
    <t>Dotacja celowa w ramach programów finansowanych z udziałem</t>
  </si>
  <si>
    <t xml:space="preserve">środkó europejskich oraz środków, o których mowa w art.5 ust.3  </t>
  </si>
  <si>
    <t>pkt 5 lit. a i b ustawy, lub płatności w ramach budżetu środków</t>
  </si>
  <si>
    <t xml:space="preserve">europejskich, realizowanych przez jednostki samorządu </t>
  </si>
  <si>
    <t>6259</t>
  </si>
  <si>
    <t>80103</t>
  </si>
  <si>
    <t>Oddziały przeszkolne w szkołach podstawowych</t>
  </si>
  <si>
    <t>85516</t>
  </si>
  <si>
    <t>System opieki nad dziećmi w wielu do lat 3</t>
  </si>
  <si>
    <t>Składki na Fundusz Pracy oraz Fundusz Solidarnościowy</t>
  </si>
  <si>
    <t>90005</t>
  </si>
  <si>
    <t>Ochrona powietrza atmosferycznego i klimatu</t>
  </si>
  <si>
    <t xml:space="preserve">inwestycyjnych jednostek niezaliczanych do sektora  </t>
  </si>
  <si>
    <t>85416</t>
  </si>
  <si>
    <t>Pomoc materialna dla uczniów o charakterze</t>
  </si>
  <si>
    <t>motywacyjnym</t>
  </si>
  <si>
    <t>TRANSPORT I ŁĄCZNOŚĆ</t>
  </si>
  <si>
    <t>Pozostała działaność - Turkowski Klub Senior +</t>
  </si>
  <si>
    <t>Udziały gmin w podatkach stanowiacych  dochód budżetu państwa</t>
  </si>
  <si>
    <t>Wywy ze zwrotów dotacji oraz płatności, w tym wykorzystanych</t>
  </si>
  <si>
    <t>niezgodnie z przeznaczeniem lub  wykorzystanych</t>
  </si>
  <si>
    <t xml:space="preserve"> z naruszeniem procedur, o których mowa w art.. 184 ustawy,</t>
  </si>
  <si>
    <t>pobranych nienależnie lub w nadmiernej wysokości</t>
  </si>
  <si>
    <t>2460</t>
  </si>
  <si>
    <t xml:space="preserve">Środki otrzymane od pozostałych jednostek zaliczanych do sektora </t>
  </si>
  <si>
    <t>finansów publicznychna reliazacje zadań biezacych jednostek</t>
  </si>
  <si>
    <t>zaliczanych do sektora finansów publicznych</t>
  </si>
  <si>
    <t xml:space="preserve">do Zarządzenia Nr </t>
  </si>
  <si>
    <t>Płatne parkowanie</t>
  </si>
  <si>
    <t>Gospodarka mieszkaniowym zasoben gminy</t>
  </si>
  <si>
    <t>0430</t>
  </si>
  <si>
    <t>Wpływy z opłaty targowej</t>
  </si>
  <si>
    <t>0270</t>
  </si>
  <si>
    <t>Wpływy z częsci opłaty za zezwolenie na sprzedaż napojów</t>
  </si>
  <si>
    <t>alkoholowych w obrocie hurtowym</t>
  </si>
  <si>
    <t>60019</t>
  </si>
  <si>
    <t>60020</t>
  </si>
  <si>
    <t>Funkcjonowanie przystanków komunikacyjnych</t>
  </si>
  <si>
    <t>- Inkubator</t>
  </si>
  <si>
    <t>Pozostała działaność</t>
  </si>
  <si>
    <t>Zadania zlecone - Środki z Funduszu Pomocy</t>
  </si>
  <si>
    <t>Świadczenie rodzinne dla obywateli Ukrainy</t>
  </si>
  <si>
    <t>Wpływy z odsetek od nieterminowych wpłat z tytułu podatków i opłat</t>
  </si>
  <si>
    <t>POZOSTAŁE ZADANIA W ZAKRESIE POLITYKI SPOŁECZNEJ</t>
  </si>
  <si>
    <t>0940</t>
  </si>
  <si>
    <t>60095</t>
  </si>
  <si>
    <t>2100</t>
  </si>
  <si>
    <t xml:space="preserve">Środki z Funduszu Pomocy na finansowanie lub dofinansowanie  </t>
  </si>
  <si>
    <t>zadań bieżacych w zakresie pomocy obywatelom Ukrainy</t>
  </si>
  <si>
    <t>przebywajacym na terytorium RP</t>
  </si>
  <si>
    <t xml:space="preserve">Świadczenia społeczne wypłacane obywatelom Ukrainy </t>
  </si>
  <si>
    <t>wypłacanych w zwiazku z pomocą obywatelom Ukrainy</t>
  </si>
  <si>
    <t xml:space="preserve">Składki i inne pochodne od wynagrodzeń pracowników  </t>
  </si>
  <si>
    <t xml:space="preserve">Składki i inne pochodne od wynagrodzeń pracowników </t>
  </si>
  <si>
    <t>na terytorium RP</t>
  </si>
  <si>
    <t xml:space="preserve">Świadczenia społeczne wypłacane obywatelom Ukrainy przebywajacym </t>
  </si>
  <si>
    <t>6290</t>
  </si>
  <si>
    <t xml:space="preserve">Środki na dofinansowanie własnych inwestycji gmin, powiatów </t>
  </si>
  <si>
    <t>powiatów/, samorzadów województw, pozyskane z innych źródeł</t>
  </si>
  <si>
    <t xml:space="preserve"> Plan dochodów na rok 2023</t>
  </si>
  <si>
    <t xml:space="preserve">zwiazków gmin, zwiazków powiatowo-gminnych, zwiazków </t>
  </si>
  <si>
    <t>Wpływy z tytułu opłat i kosztów sądowych oraz innych opłat</t>
  </si>
  <si>
    <t>Dotacja celowa na pomoc finansową udzielaną między</t>
  </si>
  <si>
    <t>Zakup usług związanych z pomocą obywatelom Ukrainy</t>
  </si>
  <si>
    <t xml:space="preserve">Świadczenie wychowawcze </t>
  </si>
  <si>
    <t>6370</t>
  </si>
  <si>
    <t>Inwestycji Strategicznych na realizację zadań inwestycyjnych</t>
  </si>
  <si>
    <t xml:space="preserve">Środki otrzymane z Rządowego Funduszu Polski Ład: Program </t>
  </si>
  <si>
    <t>Część wyrównawcza subwencji ogólnej dla gmin</t>
  </si>
  <si>
    <t>2051</t>
  </si>
  <si>
    <t>2462</t>
  </si>
  <si>
    <t>z pomocą obywatelom Ukrainy</t>
  </si>
  <si>
    <t xml:space="preserve">Wynagrodzenia i uposażenia wypłacane w związku z pomocą obywatelom </t>
  </si>
  <si>
    <t>Ukrainy</t>
  </si>
  <si>
    <t xml:space="preserve">Składki i inne pochodne od wynagrodzeń pracowników wypłaconych  </t>
  </si>
  <si>
    <t>w związku z pomocą obywatelom Ukrainy</t>
  </si>
  <si>
    <t>Przedszkola - Fundusz Pomocy</t>
  </si>
  <si>
    <t>Dotacja podmiotowa z budżetu dla jednostek niezaliczanych</t>
  </si>
  <si>
    <t>do sektora finansów publicznych</t>
  </si>
  <si>
    <t>80106</t>
  </si>
  <si>
    <t>Inne formy wychowania przedszkolnego</t>
  </si>
  <si>
    <t>80150</t>
  </si>
  <si>
    <t xml:space="preserve">Realizacja zadań wymagających stosowania </t>
  </si>
  <si>
    <t xml:space="preserve">specjalnej organizacji nauki i metod pracy dla dzieci </t>
  </si>
  <si>
    <t>i młodziezy w szkołach podstawowych</t>
  </si>
  <si>
    <t>Pozostała działaność - ZADANIE ZLECONE</t>
  </si>
  <si>
    <t xml:space="preserve">Pozostała działaność - Pomoc obywatelom Ukrainy </t>
  </si>
  <si>
    <t>- Czyste powietrze</t>
  </si>
  <si>
    <t>Wytwarzanie  i zaopatrywanie w energię elektryczną,</t>
  </si>
  <si>
    <t>gaz i wodę</t>
  </si>
  <si>
    <t>40002</t>
  </si>
  <si>
    <t>Dostarczanie wody</t>
  </si>
  <si>
    <t>Pozostała działalność - Edukacja ekologiczna</t>
  </si>
  <si>
    <t xml:space="preserve">Pozostała działaność - Wdrażanie Strategii na rzecz </t>
  </si>
  <si>
    <t>Neutralności Klimatycznej</t>
  </si>
  <si>
    <t>Plan wydatków na rok 2024</t>
  </si>
  <si>
    <t>Plan 2024r.</t>
  </si>
  <si>
    <t xml:space="preserve"> Plan dochodów na rok 2024</t>
  </si>
  <si>
    <t>Plan wydatków na 2024r.</t>
  </si>
  <si>
    <t>Szkolenia pracowników niebedących członkami korpusu służby cywilnej</t>
  </si>
  <si>
    <t>ELEKTRYCZNA, GAZ I WODĘ</t>
  </si>
  <si>
    <t xml:space="preserve">WYTWARZANIE I ZAOPATRYWANIE W ENERGIĘ </t>
  </si>
  <si>
    <t>Dostarczanie ciepła</t>
  </si>
  <si>
    <t>2180</t>
  </si>
  <si>
    <t xml:space="preserve">Środki z Funduszu Przeciwdziałania COVID-19 na finansowanie lub </t>
  </si>
  <si>
    <t>dofinansowanie zadań związanych z przeciwdziałaniem COVID - 19</t>
  </si>
  <si>
    <t>ELEKTRYCZNĄ, GAZ I WODĘ</t>
  </si>
  <si>
    <t>Różne przelewy</t>
  </si>
  <si>
    <t>Pozostała działaność - Refundacja podatku VAT za</t>
  </si>
  <si>
    <t>dostarocze paliwa gazowe</t>
  </si>
  <si>
    <t>Wczesne wspomaganie rozwoju dziecka</t>
  </si>
  <si>
    <t>do Zarządzenia Nr 3/24</t>
  </si>
  <si>
    <t>z dnia 8.01.2024 r.</t>
  </si>
  <si>
    <t>jednostkami samorzadu terytorialnego na dofinansowanie</t>
  </si>
  <si>
    <t>własnych zadań bieżących</t>
  </si>
  <si>
    <t>Pozostała działaność - Pomoc obywatelom Ukrainy - zadania własne</t>
  </si>
  <si>
    <t>Pozostała działaność - Pomoc obywatelom Ukrainy - zadania zlecone</t>
  </si>
  <si>
    <t>Świadczenia zwiazane z udzielaniem pomocy obywatelom</t>
  </si>
  <si>
    <t>Pozostałe wydatki bieżace na zadania związane</t>
  </si>
  <si>
    <t>Zasiłki i pomoc naturze oraz składki na ubezpieczenia emerytalne i rentowe</t>
  </si>
  <si>
    <t>Pomoc obywatelom Ukrainy - zadania własne</t>
  </si>
  <si>
    <t>Ośrodki pomocy społecznej - zadania zlcone</t>
  </si>
  <si>
    <t xml:space="preserve">Wybory do rad gmin, rad powiatów i sejmików wojewodztw, wybory </t>
  </si>
  <si>
    <t xml:space="preserve">burmistrzów i prezydentów miastorazreferenda gminne, powiatowe </t>
  </si>
  <si>
    <t>i wojewódzkie</t>
  </si>
  <si>
    <t>EDUKACYJNA OPIEKA WYCHOWAWCZA</t>
  </si>
  <si>
    <t>2950</t>
  </si>
  <si>
    <t>Wpływy ze zwrotów niewykorzystanych dotacji oraz płatności</t>
  </si>
  <si>
    <t>75109</t>
  </si>
  <si>
    <t xml:space="preserve">Wybory do rad gmin, rad powiatów i sejmików wojewodztw, </t>
  </si>
  <si>
    <t>gminne, powiatowe i wojewódzkie</t>
  </si>
  <si>
    <t xml:space="preserve">wybory burmistrzów i prezydentów miastorazreferenda </t>
  </si>
  <si>
    <t>Zwrot niewykorzystanych dotacji oraz płatności</t>
  </si>
  <si>
    <t>Karta Dużej Rodziny - zadanie zlecone</t>
  </si>
  <si>
    <t>0620</t>
  </si>
  <si>
    <t>Wpływy z opłat za  zezwolenia, akredytacje  oraz opłaty ewidencyjne,</t>
  </si>
  <si>
    <t>w tym opłaty za częstoptliwość</t>
  </si>
  <si>
    <t>2057</t>
  </si>
  <si>
    <t>Część rozwojowa subwencji ogółnej dla jednostek</t>
  </si>
  <si>
    <t>Pozostała działalność - Cyberbezpieczny Samorząd</t>
  </si>
  <si>
    <t>Pozostała działaność - Wielkopolskie Centrum Opieki</t>
  </si>
  <si>
    <t>Urzędy wojewódzkie - Fundusz Pomocy</t>
  </si>
  <si>
    <t>administracji rządowej</t>
  </si>
  <si>
    <t xml:space="preserve">realizowane przez gminę na podstawie porozumień z organami </t>
  </si>
  <si>
    <t xml:space="preserve">Dotacja celowa otrzymana z budżetu państwa na zadania bieżące </t>
  </si>
  <si>
    <t>2020</t>
  </si>
  <si>
    <t>Cmentarze - porozumienie</t>
  </si>
  <si>
    <t>Wpływy z rozliczeń/ zwrotów z lat ubiegłych/</t>
  </si>
  <si>
    <t>0950</t>
  </si>
  <si>
    <t>Wpływy z tytułu kar i odszkodowań wynikaj acych z umów</t>
  </si>
  <si>
    <t>2059</t>
  </si>
  <si>
    <t>2710</t>
  </si>
  <si>
    <t xml:space="preserve">Dotacja celowa otrzymana z tytułu pomocy finansowej udzielanej </t>
  </si>
  <si>
    <t xml:space="preserve">między jednostkami samorzadu terytorialnego na dofinansowanie </t>
  </si>
  <si>
    <t>Schroniska dla zwierząt</t>
  </si>
  <si>
    <t>Wybory do Sejmu i Senatu</t>
  </si>
  <si>
    <t>Wybory do Parlamentu Europejskiego</t>
  </si>
  <si>
    <t>POMOC SPOŁECZNA</t>
  </si>
  <si>
    <t>Pozostała działaność - Dodatek osłonowy</t>
  </si>
  <si>
    <t xml:space="preserve">Pozostała działaność </t>
  </si>
  <si>
    <t>75108</t>
  </si>
  <si>
    <t>Wybory do Sejmu i Senatu RP</t>
  </si>
  <si>
    <t>75113</t>
  </si>
  <si>
    <t>Pozostła działaność</t>
  </si>
  <si>
    <t>Zasiłki stałe - Pomoc obywatelom Ukrainy</t>
  </si>
  <si>
    <t>do Zarządzenia Nr 51/24</t>
  </si>
  <si>
    <t>z dnia 27.03.2024 r.</t>
  </si>
  <si>
    <t>01095</t>
  </si>
  <si>
    <t>Kolsko-Tureckiego obszaru funkcjonalnego</t>
  </si>
  <si>
    <t xml:space="preserve">Pozostała działalność - Wsparcie potencjału ZIT </t>
  </si>
  <si>
    <t>do Zarządzenia Nr 95/24</t>
  </si>
  <si>
    <t>z dnia 22.05.2024 r.</t>
  </si>
  <si>
    <t>z dnia 29.05.20224 r</t>
  </si>
  <si>
    <t>do Zarządzenia Nr 102/24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</si>
</sst>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#,##0.0"/>
    <numFmt numFmtId="166" formatCode="#,##0.000"/>
    <numFmt numFmtId="167" formatCode="_-* #,##0.0\ _z_ł_-;\-* #,##0.0\ _z_ł_-;_-* &quot;-&quot;??\ _z_ł_-;_-@_-"/>
    <numFmt numFmtId="168" formatCode="_-* #,##0\ _z_ł_-;\-* #,##0\ _z_ł_-;_-* &quot;-&quot;??\ _z_ł_-;_-@_-"/>
    <numFmt numFmtId="169" formatCode="_-* #,##0.000\ _z_ł_-;\-* #,##0.000\ _z_ł_-;_-* &quot;-&quot;??\ _z_ł_-;_-@_-"/>
    <numFmt numFmtId="170" formatCode="\5\40\.000.00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[$€-2]\ #,##0.00_);[Red]\([$€-2]\ #,##0.00\)"/>
  </numFmts>
  <fonts count="44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2"/>
      <name val="Arial CE"/>
      <family val="2"/>
    </font>
    <font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Border="1" applyAlignment="1">
      <alignment horizontal="center"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3" fontId="0" fillId="0" borderId="0" xfId="0" applyNumberFormat="1" applyBorder="1" applyAlignment="1">
      <alignment/>
    </xf>
    <xf numFmtId="3" fontId="0" fillId="0" borderId="0" xfId="0" applyNumberForma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Alignment="1">
      <alignment horizontal="left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1" fillId="0" borderId="11" xfId="0" applyFont="1" applyBorder="1" applyAlignment="1">
      <alignment horizontal="center"/>
    </xf>
    <xf numFmtId="49" fontId="0" fillId="0" borderId="0" xfId="0" applyNumberFormat="1" applyBorder="1" applyAlignment="1">
      <alignment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49" fontId="0" fillId="0" borderId="14" xfId="0" applyNumberForma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49" fontId="0" fillId="0" borderId="14" xfId="0" applyNumberFormat="1" applyBorder="1" applyAlignment="1">
      <alignment/>
    </xf>
    <xf numFmtId="49" fontId="0" fillId="0" borderId="15" xfId="0" applyNumberForma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16" xfId="0" applyNumberFormat="1" applyBorder="1" applyAlignment="1">
      <alignment horizontal="center"/>
    </xf>
    <xf numFmtId="49" fontId="0" fillId="0" borderId="13" xfId="0" applyNumberFormat="1" applyBorder="1" applyAlignment="1">
      <alignment horizontal="center"/>
    </xf>
    <xf numFmtId="49" fontId="0" fillId="0" borderId="0" xfId="0" applyNumberFormat="1" applyAlignment="1">
      <alignment/>
    </xf>
    <xf numFmtId="49" fontId="0" fillId="0" borderId="12" xfId="0" applyNumberFormat="1" applyBorder="1" applyAlignment="1">
      <alignment horizontal="center"/>
    </xf>
    <xf numFmtId="0" fontId="1" fillId="0" borderId="0" xfId="0" applyFont="1" applyBorder="1" applyAlignment="1">
      <alignment/>
    </xf>
    <xf numFmtId="49" fontId="0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0" fontId="0" fillId="0" borderId="12" xfId="0" applyBorder="1" applyAlignment="1">
      <alignment horizontal="left"/>
    </xf>
    <xf numFmtId="0" fontId="1" fillId="0" borderId="12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17" xfId="0" applyBorder="1" applyAlignment="1">
      <alignment/>
    </xf>
    <xf numFmtId="0" fontId="0" fillId="0" borderId="0" xfId="0" applyFill="1" applyBorder="1" applyAlignment="1">
      <alignment/>
    </xf>
    <xf numFmtId="0" fontId="1" fillId="0" borderId="13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center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49" fontId="1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49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0" borderId="0" xfId="0" applyFill="1" applyBorder="1" applyAlignment="1">
      <alignment horizontal="left"/>
    </xf>
    <xf numFmtId="0" fontId="1" fillId="0" borderId="0" xfId="0" applyFont="1" applyBorder="1" applyAlignment="1">
      <alignment/>
    </xf>
    <xf numFmtId="49" fontId="0" fillId="0" borderId="1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4" fontId="5" fillId="0" borderId="0" xfId="0" applyNumberFormat="1" applyFont="1" applyAlignment="1">
      <alignment horizontal="left"/>
    </xf>
    <xf numFmtId="4" fontId="0" fillId="0" borderId="0" xfId="0" applyNumberFormat="1" applyAlignment="1">
      <alignment/>
    </xf>
    <xf numFmtId="4" fontId="0" fillId="0" borderId="12" xfId="0" applyNumberFormat="1" applyBorder="1" applyAlignment="1">
      <alignment/>
    </xf>
    <xf numFmtId="4" fontId="0" fillId="0" borderId="0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1" fillId="0" borderId="13" xfId="0" applyNumberFormat="1" applyFont="1" applyBorder="1" applyAlignment="1">
      <alignment horizontal="right"/>
    </xf>
    <xf numFmtId="4" fontId="1" fillId="0" borderId="12" xfId="0" applyNumberFormat="1" applyFont="1" applyBorder="1" applyAlignment="1">
      <alignment horizontal="right"/>
    </xf>
    <xf numFmtId="4" fontId="1" fillId="0" borderId="0" xfId="0" applyNumberFormat="1" applyFont="1" applyBorder="1" applyAlignment="1">
      <alignment horizontal="right"/>
    </xf>
    <xf numFmtId="4" fontId="0" fillId="0" borderId="0" xfId="0" applyNumberFormat="1" applyFont="1" applyBorder="1" applyAlignment="1">
      <alignment horizontal="right"/>
    </xf>
    <xf numFmtId="4" fontId="0" fillId="0" borderId="0" xfId="0" applyNumberFormat="1" applyAlignment="1">
      <alignment horizontal="right"/>
    </xf>
    <xf numFmtId="4" fontId="0" fillId="0" borderId="0" xfId="0" applyNumberFormat="1" applyBorder="1" applyAlignment="1">
      <alignment horizontal="right"/>
    </xf>
    <xf numFmtId="4" fontId="0" fillId="0" borderId="12" xfId="0" applyNumberFormat="1" applyBorder="1" applyAlignment="1">
      <alignment horizontal="right"/>
    </xf>
    <xf numFmtId="4" fontId="0" fillId="0" borderId="0" xfId="0" applyNumberFormat="1" applyBorder="1" applyAlignment="1">
      <alignment/>
    </xf>
    <xf numFmtId="4" fontId="0" fillId="0" borderId="0" xfId="0" applyNumberFormat="1" applyFont="1" applyBorder="1" applyAlignment="1">
      <alignment horizontal="right"/>
    </xf>
    <xf numFmtId="4" fontId="5" fillId="0" borderId="0" xfId="0" applyNumberFormat="1" applyFont="1" applyBorder="1" applyAlignment="1">
      <alignment/>
    </xf>
    <xf numFmtId="4" fontId="0" fillId="0" borderId="18" xfId="0" applyNumberFormat="1" applyBorder="1" applyAlignment="1">
      <alignment/>
    </xf>
    <xf numFmtId="4" fontId="1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0" fillId="0" borderId="19" xfId="0" applyNumberFormat="1" applyBorder="1" applyAlignment="1">
      <alignment horizontal="left"/>
    </xf>
    <xf numFmtId="4" fontId="0" fillId="0" borderId="20" xfId="0" applyNumberFormat="1" applyBorder="1" applyAlignment="1">
      <alignment/>
    </xf>
    <xf numFmtId="4" fontId="0" fillId="0" borderId="21" xfId="0" applyNumberFormat="1" applyBorder="1" applyAlignment="1">
      <alignment horizontal="center"/>
    </xf>
    <xf numFmtId="4" fontId="1" fillId="0" borderId="20" xfId="0" applyNumberFormat="1" applyFont="1" applyBorder="1" applyAlignment="1">
      <alignment/>
    </xf>
    <xf numFmtId="4" fontId="0" fillId="0" borderId="20" xfId="0" applyNumberFormat="1" applyFont="1" applyBorder="1" applyAlignment="1">
      <alignment/>
    </xf>
    <xf numFmtId="4" fontId="1" fillId="0" borderId="20" xfId="0" applyNumberFormat="1" applyFont="1" applyBorder="1" applyAlignment="1">
      <alignment/>
    </xf>
    <xf numFmtId="4" fontId="0" fillId="0" borderId="20" xfId="0" applyNumberFormat="1" applyFont="1" applyBorder="1" applyAlignment="1">
      <alignment/>
    </xf>
    <xf numFmtId="4" fontId="1" fillId="0" borderId="20" xfId="0" applyNumberFormat="1" applyFont="1" applyBorder="1" applyAlignment="1">
      <alignment horizontal="right"/>
    </xf>
    <xf numFmtId="4" fontId="0" fillId="0" borderId="20" xfId="0" applyNumberFormat="1" applyBorder="1" applyAlignment="1">
      <alignment horizontal="right"/>
    </xf>
    <xf numFmtId="4" fontId="0" fillId="0" borderId="20" xfId="0" applyNumberFormat="1" applyFont="1" applyBorder="1" applyAlignment="1">
      <alignment horizontal="right"/>
    </xf>
    <xf numFmtId="4" fontId="0" fillId="0" borderId="20" xfId="0" applyNumberFormat="1" applyBorder="1" applyAlignment="1">
      <alignment horizontal="left"/>
    </xf>
    <xf numFmtId="4" fontId="1" fillId="0" borderId="20" xfId="0" applyNumberFormat="1" applyFont="1" applyBorder="1" applyAlignment="1">
      <alignment horizontal="right"/>
    </xf>
    <xf numFmtId="4" fontId="0" fillId="0" borderId="20" xfId="0" applyNumberFormat="1" applyFont="1" applyBorder="1" applyAlignment="1">
      <alignment horizontal="right"/>
    </xf>
    <xf numFmtId="4" fontId="0" fillId="0" borderId="20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3" fontId="0" fillId="0" borderId="10" xfId="0" applyNumberFormat="1" applyBorder="1" applyAlignment="1">
      <alignment horizontal="center"/>
    </xf>
    <xf numFmtId="4" fontId="0" fillId="0" borderId="12" xfId="0" applyNumberFormat="1" applyFont="1" applyBorder="1" applyAlignment="1">
      <alignment horizontal="right"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left"/>
    </xf>
    <xf numFmtId="49" fontId="0" fillId="0" borderId="0" xfId="0" applyNumberFormat="1" applyFont="1" applyAlignment="1">
      <alignment horizontal="center"/>
    </xf>
    <xf numFmtId="49" fontId="0" fillId="0" borderId="14" xfId="0" applyNumberFormat="1" applyFont="1" applyBorder="1" applyAlignment="1">
      <alignment horizontal="center"/>
    </xf>
    <xf numFmtId="4" fontId="0" fillId="0" borderId="0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Fill="1" applyBorder="1" applyAlignment="1">
      <alignment horizontal="left"/>
    </xf>
    <xf numFmtId="4" fontId="1" fillId="0" borderId="0" xfId="0" applyNumberFormat="1" applyFont="1" applyAlignment="1">
      <alignment horizontal="right"/>
    </xf>
    <xf numFmtId="4" fontId="1" fillId="0" borderId="0" xfId="0" applyNumberFormat="1" applyFont="1" applyBorder="1" applyAlignment="1">
      <alignment horizontal="right"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4" fontId="0" fillId="0" borderId="0" xfId="0" applyNumberFormat="1" applyFont="1" applyAlignment="1">
      <alignment horizontal="right"/>
    </xf>
    <xf numFmtId="49" fontId="8" fillId="0" borderId="0" xfId="0" applyNumberFormat="1" applyFont="1" applyBorder="1" applyAlignment="1">
      <alignment horizontal="center"/>
    </xf>
    <xf numFmtId="49" fontId="8" fillId="0" borderId="12" xfId="0" applyNumberFormat="1" applyFont="1" applyBorder="1" applyAlignment="1">
      <alignment horizontal="center"/>
    </xf>
    <xf numFmtId="4" fontId="8" fillId="0" borderId="12" xfId="0" applyNumberFormat="1" applyFont="1" applyBorder="1" applyAlignment="1">
      <alignment horizontal="left"/>
    </xf>
    <xf numFmtId="0" fontId="0" fillId="0" borderId="12" xfId="0" applyFont="1" applyBorder="1" applyAlignment="1">
      <alignment horizontal="center"/>
    </xf>
    <xf numFmtId="0" fontId="0" fillId="0" borderId="12" xfId="0" applyFill="1" applyBorder="1" applyAlignment="1">
      <alignment/>
    </xf>
    <xf numFmtId="4" fontId="0" fillId="0" borderId="20" xfId="0" applyNumberFormat="1" applyBorder="1" applyAlignment="1">
      <alignment horizontal="center"/>
    </xf>
    <xf numFmtId="4" fontId="0" fillId="0" borderId="20" xfId="0" applyNumberFormat="1" applyFill="1" applyBorder="1" applyAlignment="1">
      <alignment/>
    </xf>
    <xf numFmtId="0" fontId="9" fillId="0" borderId="0" xfId="0" applyFont="1" applyBorder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70"/>
  <sheetViews>
    <sheetView zoomScale="130" zoomScaleNormal="130" workbookViewId="0" topLeftCell="A156">
      <selection activeCell="D174" sqref="D174"/>
    </sheetView>
  </sheetViews>
  <sheetFormatPr defaultColWidth="9.00390625" defaultRowHeight="12.75"/>
  <cols>
    <col min="1" max="1" width="4.875" style="6" customWidth="1"/>
    <col min="2" max="2" width="7.25390625" style="6" customWidth="1"/>
    <col min="3" max="3" width="5.75390625" style="6" customWidth="1"/>
    <col min="4" max="4" width="63.00390625" style="0" customWidth="1"/>
    <col min="5" max="5" width="21.625" style="66" customWidth="1"/>
    <col min="6" max="6" width="6.625" style="0" customWidth="1"/>
    <col min="8" max="8" width="11.75390625" style="0" bestFit="1" customWidth="1"/>
  </cols>
  <sheetData>
    <row r="2" ht="12.75">
      <c r="E2" s="66" t="s">
        <v>16</v>
      </c>
    </row>
    <row r="3" ht="12.75">
      <c r="E3" s="66" t="s">
        <v>563</v>
      </c>
    </row>
    <row r="4" spans="4:5" ht="12.75">
      <c r="D4" s="7" t="s">
        <v>485</v>
      </c>
      <c r="E4" s="66" t="s">
        <v>136</v>
      </c>
    </row>
    <row r="5" spans="4:5" ht="12.75">
      <c r="D5" s="7" t="s">
        <v>13</v>
      </c>
      <c r="E5" s="67" t="s">
        <v>562</v>
      </c>
    </row>
    <row r="6" spans="1:5" ht="12.75">
      <c r="A6" s="1" t="s">
        <v>0</v>
      </c>
      <c r="B6" s="1" t="s">
        <v>5</v>
      </c>
      <c r="C6" s="1" t="s">
        <v>6</v>
      </c>
      <c r="D6" s="1" t="s">
        <v>7</v>
      </c>
      <c r="E6" s="69" t="s">
        <v>8</v>
      </c>
    </row>
    <row r="7" spans="1:5" s="5" customFormat="1" ht="12.75">
      <c r="A7" s="7">
        <v>852</v>
      </c>
      <c r="B7" s="7"/>
      <c r="C7" s="7"/>
      <c r="D7" s="5" t="s">
        <v>164</v>
      </c>
      <c r="E7" s="81">
        <f>E14+E26+E49+E74+E8+E122+E21+E11+E62+E78+E87+E17+E47+E76+E23</f>
        <v>8242575.23</v>
      </c>
    </row>
    <row r="8" spans="1:5" s="2" customFormat="1" ht="12.75">
      <c r="A8" s="8"/>
      <c r="B8" s="8">
        <v>85202</v>
      </c>
      <c r="C8" s="8"/>
      <c r="D8" s="2" t="s">
        <v>169</v>
      </c>
      <c r="E8" s="82">
        <f>E9</f>
        <v>2000000</v>
      </c>
    </row>
    <row r="9" spans="1:5" s="2" customFormat="1" ht="12.75">
      <c r="A9" s="8"/>
      <c r="B9" s="8"/>
      <c r="C9" s="8">
        <v>4330</v>
      </c>
      <c r="D9" s="2" t="s">
        <v>186</v>
      </c>
      <c r="E9" s="83">
        <v>2000000</v>
      </c>
    </row>
    <row r="10" spans="1:5" s="5" customFormat="1" ht="13.5" customHeight="1">
      <c r="A10" s="7"/>
      <c r="B10" s="7"/>
      <c r="C10" s="6"/>
      <c r="D10" t="s">
        <v>187</v>
      </c>
      <c r="E10" s="83"/>
    </row>
    <row r="11" spans="1:5" s="5" customFormat="1" ht="13.5" customHeight="1">
      <c r="A11" s="7"/>
      <c r="B11" s="28" t="s">
        <v>324</v>
      </c>
      <c r="C11" s="54"/>
      <c r="D11" s="41" t="s">
        <v>325</v>
      </c>
      <c r="E11" s="106">
        <f>SUM(E12:E13)</f>
        <v>2000</v>
      </c>
    </row>
    <row r="12" spans="1:5" s="5" customFormat="1" ht="13.5" customHeight="1">
      <c r="A12" s="7"/>
      <c r="B12" s="53"/>
      <c r="C12" s="6">
        <v>4210</v>
      </c>
      <c r="D12" t="s">
        <v>35</v>
      </c>
      <c r="E12" s="99">
        <v>1000</v>
      </c>
    </row>
    <row r="13" spans="1:5" s="5" customFormat="1" ht="13.5" customHeight="1">
      <c r="A13" s="7"/>
      <c r="B13" s="53"/>
      <c r="C13" s="6">
        <v>4300</v>
      </c>
      <c r="D13" t="s">
        <v>38</v>
      </c>
      <c r="E13" s="99">
        <v>1000</v>
      </c>
    </row>
    <row r="14" spans="2:5" ht="12.75">
      <c r="B14" s="6">
        <v>85214</v>
      </c>
      <c r="D14" t="s">
        <v>509</v>
      </c>
      <c r="E14" s="82">
        <f>SUM(E15:E16)</f>
        <v>805000</v>
      </c>
    </row>
    <row r="15" spans="3:5" ht="12.75">
      <c r="C15" s="6">
        <v>3110</v>
      </c>
      <c r="D15" t="s">
        <v>45</v>
      </c>
      <c r="E15" s="66">
        <v>790000</v>
      </c>
    </row>
    <row r="16" spans="3:5" ht="12.75">
      <c r="C16" s="6">
        <v>4300</v>
      </c>
      <c r="D16" t="s">
        <v>38</v>
      </c>
      <c r="E16" s="66">
        <v>15000</v>
      </c>
    </row>
    <row r="17" spans="2:5" ht="12.75">
      <c r="B17" s="6">
        <v>85214</v>
      </c>
      <c r="D17" t="s">
        <v>509</v>
      </c>
      <c r="E17" s="82">
        <f>E19</f>
        <v>1496.17</v>
      </c>
    </row>
    <row r="18" ht="12.75">
      <c r="D18" t="s">
        <v>510</v>
      </c>
    </row>
    <row r="19" spans="3:5" ht="12.75">
      <c r="C19" s="6">
        <v>3290</v>
      </c>
      <c r="D19" s="107" t="s">
        <v>445</v>
      </c>
      <c r="E19" s="66">
        <v>1496.17</v>
      </c>
    </row>
    <row r="20" ht="12.75">
      <c r="D20" s="107" t="s">
        <v>444</v>
      </c>
    </row>
    <row r="21" spans="2:5" ht="12.75">
      <c r="B21" s="6">
        <v>85216</v>
      </c>
      <c r="D21" t="s">
        <v>239</v>
      </c>
      <c r="E21" s="82">
        <f>SUM(E22:E22)</f>
        <v>632500</v>
      </c>
    </row>
    <row r="22" spans="3:5" ht="12.75">
      <c r="C22" s="6">
        <v>3110</v>
      </c>
      <c r="D22" t="s">
        <v>45</v>
      </c>
      <c r="E22" s="66">
        <v>632500</v>
      </c>
    </row>
    <row r="23" spans="2:5" ht="12.75">
      <c r="B23" s="6">
        <v>85216</v>
      </c>
      <c r="D23" t="s">
        <v>554</v>
      </c>
      <c r="E23" s="82">
        <f>E24</f>
        <v>1186.16</v>
      </c>
    </row>
    <row r="24" spans="3:5" ht="12.75">
      <c r="C24" s="6">
        <v>3290</v>
      </c>
      <c r="D24" s="107" t="s">
        <v>445</v>
      </c>
      <c r="E24" s="66">
        <v>1186.16</v>
      </c>
    </row>
    <row r="25" ht="12.75">
      <c r="D25" s="107" t="s">
        <v>444</v>
      </c>
    </row>
    <row r="26" spans="2:5" ht="12.75">
      <c r="B26" s="6">
        <v>85219</v>
      </c>
      <c r="D26" t="s">
        <v>250</v>
      </c>
      <c r="E26" s="82">
        <f>SUM(E27:E46)</f>
        <v>2460697</v>
      </c>
    </row>
    <row r="27" spans="3:5" ht="12.75">
      <c r="C27" s="6">
        <v>3020</v>
      </c>
      <c r="D27" t="s">
        <v>31</v>
      </c>
      <c r="E27" s="66">
        <v>24450</v>
      </c>
    </row>
    <row r="28" spans="1:5" ht="12.75">
      <c r="A28"/>
      <c r="B28"/>
      <c r="C28" s="6">
        <v>4010</v>
      </c>
      <c r="D28" t="s">
        <v>32</v>
      </c>
      <c r="E28" s="66">
        <v>1691355</v>
      </c>
    </row>
    <row r="29" spans="1:5" ht="12.75">
      <c r="A29"/>
      <c r="B29"/>
      <c r="C29" s="6">
        <v>4040</v>
      </c>
      <c r="D29" t="s">
        <v>33</v>
      </c>
      <c r="E29" s="66">
        <v>115400</v>
      </c>
    </row>
    <row r="30" spans="1:5" ht="12.75">
      <c r="A30"/>
      <c r="B30"/>
      <c r="C30" s="6">
        <v>4110</v>
      </c>
      <c r="D30" t="s">
        <v>34</v>
      </c>
      <c r="E30" s="66">
        <v>312100</v>
      </c>
    </row>
    <row r="31" spans="1:5" ht="12.75">
      <c r="A31"/>
      <c r="B31"/>
      <c r="C31" s="6">
        <v>4120</v>
      </c>
      <c r="D31" t="s">
        <v>399</v>
      </c>
      <c r="E31" s="66">
        <v>35683</v>
      </c>
    </row>
    <row r="32" spans="1:5" ht="12.75">
      <c r="A32"/>
      <c r="B32"/>
      <c r="C32" s="6">
        <v>4140</v>
      </c>
      <c r="D32" t="s">
        <v>287</v>
      </c>
      <c r="E32" s="66">
        <v>100</v>
      </c>
    </row>
    <row r="33" spans="1:5" ht="12.75">
      <c r="A33"/>
      <c r="B33"/>
      <c r="C33" s="6">
        <v>4170</v>
      </c>
      <c r="D33" t="s">
        <v>189</v>
      </c>
      <c r="E33" s="66">
        <v>54023</v>
      </c>
    </row>
    <row r="34" spans="1:5" ht="12.75">
      <c r="A34"/>
      <c r="B34"/>
      <c r="C34" s="6">
        <v>4210</v>
      </c>
      <c r="D34" t="s">
        <v>35</v>
      </c>
      <c r="E34" s="66">
        <v>26650</v>
      </c>
    </row>
    <row r="35" spans="1:5" ht="12.75">
      <c r="A35"/>
      <c r="B35"/>
      <c r="C35" s="6">
        <v>4260</v>
      </c>
      <c r="D35" t="s">
        <v>36</v>
      </c>
      <c r="E35" s="66">
        <v>26650</v>
      </c>
    </row>
    <row r="36" spans="1:5" ht="12.75">
      <c r="A36"/>
      <c r="B36"/>
      <c r="C36" s="6">
        <v>4270</v>
      </c>
      <c r="D36" t="s">
        <v>37</v>
      </c>
      <c r="E36" s="66">
        <v>5000</v>
      </c>
    </row>
    <row r="37" spans="1:5" ht="12.75">
      <c r="A37"/>
      <c r="B37"/>
      <c r="C37" s="6">
        <v>4280</v>
      </c>
      <c r="D37" t="s">
        <v>208</v>
      </c>
      <c r="E37" s="66">
        <v>1500</v>
      </c>
    </row>
    <row r="38" spans="1:5" ht="12.75">
      <c r="A38"/>
      <c r="B38"/>
      <c r="C38" s="6">
        <v>4300</v>
      </c>
      <c r="D38" t="s">
        <v>38</v>
      </c>
      <c r="E38" s="66">
        <v>64310</v>
      </c>
    </row>
    <row r="39" spans="1:5" ht="12.75">
      <c r="A39"/>
      <c r="B39"/>
      <c r="C39" s="6">
        <v>4360</v>
      </c>
      <c r="D39" t="s">
        <v>258</v>
      </c>
      <c r="E39" s="66">
        <v>18000</v>
      </c>
    </row>
    <row r="40" spans="1:5" ht="12.75">
      <c r="A40"/>
      <c r="B40"/>
      <c r="C40" s="6">
        <v>4410</v>
      </c>
      <c r="D40" t="s">
        <v>39</v>
      </c>
      <c r="E40" s="66">
        <v>2100</v>
      </c>
    </row>
    <row r="41" spans="1:5" ht="12.75">
      <c r="A41"/>
      <c r="B41"/>
      <c r="C41" s="6">
        <v>4430</v>
      </c>
      <c r="D41" t="s">
        <v>40</v>
      </c>
      <c r="E41" s="66">
        <v>4000</v>
      </c>
    </row>
    <row r="42" spans="1:5" ht="12.75">
      <c r="A42"/>
      <c r="C42" s="6">
        <v>4440</v>
      </c>
      <c r="D42" t="s">
        <v>41</v>
      </c>
      <c r="E42" s="66">
        <v>64672</v>
      </c>
    </row>
    <row r="43" spans="1:5" ht="12.75">
      <c r="A43"/>
      <c r="C43" s="6">
        <v>4480</v>
      </c>
      <c r="D43" t="s">
        <v>50</v>
      </c>
      <c r="E43" s="66">
        <v>4709</v>
      </c>
    </row>
    <row r="44" spans="1:5" ht="12.75">
      <c r="A44"/>
      <c r="C44" s="6">
        <v>4520</v>
      </c>
      <c r="D44" t="s">
        <v>290</v>
      </c>
      <c r="E44" s="66">
        <v>1000</v>
      </c>
    </row>
    <row r="45" spans="1:5" ht="12.75">
      <c r="A45"/>
      <c r="C45" s="6">
        <v>4700</v>
      </c>
      <c r="D45" t="s">
        <v>489</v>
      </c>
      <c r="E45" s="66">
        <v>3665</v>
      </c>
    </row>
    <row r="46" spans="1:5" ht="12.75">
      <c r="A46"/>
      <c r="C46" s="6">
        <v>4710</v>
      </c>
      <c r="D46" t="s">
        <v>387</v>
      </c>
      <c r="E46" s="66">
        <v>5330</v>
      </c>
    </row>
    <row r="47" spans="1:5" ht="12.75">
      <c r="A47"/>
      <c r="B47" s="6">
        <v>85219</v>
      </c>
      <c r="D47" t="s">
        <v>511</v>
      </c>
      <c r="E47" s="66">
        <f>E48</f>
        <v>12000</v>
      </c>
    </row>
    <row r="48" spans="1:5" ht="12.75">
      <c r="A48"/>
      <c r="C48" s="6">
        <v>3110</v>
      </c>
      <c r="D48" t="s">
        <v>45</v>
      </c>
      <c r="E48" s="66">
        <v>12000</v>
      </c>
    </row>
    <row r="49" spans="1:5" ht="11.25" customHeight="1">
      <c r="A49"/>
      <c r="B49" s="6">
        <v>85228</v>
      </c>
      <c r="D49" t="s">
        <v>134</v>
      </c>
      <c r="E49" s="82">
        <f>SUM(E50:E61)</f>
        <v>1667227.29</v>
      </c>
    </row>
    <row r="50" spans="1:5" ht="12.75">
      <c r="A50"/>
      <c r="C50" s="6">
        <v>4040</v>
      </c>
      <c r="D50" t="s">
        <v>33</v>
      </c>
      <c r="E50" s="100">
        <v>76215</v>
      </c>
    </row>
    <row r="51" spans="1:5" ht="12.75">
      <c r="A51"/>
      <c r="C51" s="6">
        <v>4010</v>
      </c>
      <c r="D51" t="s">
        <v>32</v>
      </c>
      <c r="E51" s="100">
        <v>16350</v>
      </c>
    </row>
    <row r="52" spans="1:5" ht="12.75">
      <c r="A52"/>
      <c r="C52" s="6">
        <v>4110</v>
      </c>
      <c r="D52" t="s">
        <v>34</v>
      </c>
      <c r="E52" s="66">
        <v>287370</v>
      </c>
    </row>
    <row r="53" spans="1:5" ht="12.75">
      <c r="A53"/>
      <c r="C53" s="6">
        <v>4120</v>
      </c>
      <c r="D53" t="s">
        <v>399</v>
      </c>
      <c r="E53" s="66">
        <v>46861.29</v>
      </c>
    </row>
    <row r="54" spans="1:5" ht="12.75">
      <c r="A54"/>
      <c r="C54" s="6">
        <v>4170</v>
      </c>
      <c r="D54" t="s">
        <v>189</v>
      </c>
      <c r="E54" s="66">
        <v>915766</v>
      </c>
    </row>
    <row r="55" spans="1:5" ht="12.75">
      <c r="A55"/>
      <c r="C55" s="6">
        <v>4210</v>
      </c>
      <c r="D55" t="s">
        <v>35</v>
      </c>
      <c r="E55" s="66">
        <v>1000</v>
      </c>
    </row>
    <row r="56" spans="1:5" ht="12.75">
      <c r="A56"/>
      <c r="C56" s="6">
        <v>4280</v>
      </c>
      <c r="D56" t="s">
        <v>208</v>
      </c>
      <c r="E56" s="66">
        <v>500</v>
      </c>
    </row>
    <row r="57" spans="1:5" ht="12.75">
      <c r="A57"/>
      <c r="C57" s="6">
        <v>4300</v>
      </c>
      <c r="D57" t="s">
        <v>38</v>
      </c>
      <c r="E57" s="66">
        <v>317665</v>
      </c>
    </row>
    <row r="58" spans="1:5" ht="12.75">
      <c r="A58"/>
      <c r="C58" s="6">
        <v>4360</v>
      </c>
      <c r="D58" t="s">
        <v>258</v>
      </c>
      <c r="E58" s="66">
        <v>500</v>
      </c>
    </row>
    <row r="59" spans="1:5" ht="12.75">
      <c r="A59"/>
      <c r="C59" s="6">
        <v>4410</v>
      </c>
      <c r="D59" t="s">
        <v>39</v>
      </c>
      <c r="E59" s="66">
        <v>1000</v>
      </c>
    </row>
    <row r="60" spans="1:5" ht="12.75">
      <c r="A60"/>
      <c r="C60" s="6">
        <v>4700</v>
      </c>
      <c r="D60" t="s">
        <v>489</v>
      </c>
      <c r="E60" s="66">
        <v>1500</v>
      </c>
    </row>
    <row r="61" spans="1:5" ht="12.75">
      <c r="A61"/>
      <c r="C61" s="6">
        <v>4710</v>
      </c>
      <c r="D61" t="s">
        <v>387</v>
      </c>
      <c r="E61" s="66">
        <v>2500</v>
      </c>
    </row>
    <row r="62" spans="1:5" ht="12.75">
      <c r="A62"/>
      <c r="B62" s="6">
        <v>85228</v>
      </c>
      <c r="D62" t="s">
        <v>382</v>
      </c>
      <c r="E62" s="82">
        <f>SUM(E63:E73)</f>
        <v>388467</v>
      </c>
    </row>
    <row r="63" spans="1:5" ht="12.75">
      <c r="A63"/>
      <c r="C63" s="6">
        <v>3020</v>
      </c>
      <c r="D63" t="s">
        <v>31</v>
      </c>
      <c r="E63" s="66">
        <v>2000</v>
      </c>
    </row>
    <row r="64" spans="1:5" ht="12.75">
      <c r="A64"/>
      <c r="C64" s="6">
        <v>4010</v>
      </c>
      <c r="D64" t="s">
        <v>32</v>
      </c>
      <c r="E64" s="66">
        <v>200919</v>
      </c>
    </row>
    <row r="65" spans="1:5" ht="12.75">
      <c r="A65"/>
      <c r="C65" s="6">
        <v>4040</v>
      </c>
      <c r="D65" t="s">
        <v>33</v>
      </c>
      <c r="E65" s="66">
        <v>17500</v>
      </c>
    </row>
    <row r="66" spans="1:5" ht="12.75">
      <c r="A66"/>
      <c r="C66" s="6">
        <v>4110</v>
      </c>
      <c r="D66" t="s">
        <v>34</v>
      </c>
      <c r="E66" s="66">
        <v>24403</v>
      </c>
    </row>
    <row r="67" spans="1:5" ht="12.75">
      <c r="A67"/>
      <c r="C67" s="6">
        <v>4120</v>
      </c>
      <c r="D67" t="s">
        <v>399</v>
      </c>
      <c r="E67" s="66">
        <v>6300</v>
      </c>
    </row>
    <row r="68" spans="1:5" ht="12.75">
      <c r="A68"/>
      <c r="C68" s="6">
        <v>4210</v>
      </c>
      <c r="D68" t="s">
        <v>35</v>
      </c>
      <c r="E68" s="66">
        <v>1439</v>
      </c>
    </row>
    <row r="69" spans="1:5" ht="12.75">
      <c r="A69"/>
      <c r="C69" s="6">
        <v>4280</v>
      </c>
      <c r="D69" t="s">
        <v>208</v>
      </c>
      <c r="E69" s="66">
        <v>100</v>
      </c>
    </row>
    <row r="70" spans="1:5" ht="12.75">
      <c r="A70"/>
      <c r="C70" s="6">
        <v>4300</v>
      </c>
      <c r="D70" t="s">
        <v>38</v>
      </c>
      <c r="E70" s="66">
        <v>122121</v>
      </c>
    </row>
    <row r="71" spans="1:5" ht="12.75">
      <c r="A71"/>
      <c r="C71" s="6">
        <v>4360</v>
      </c>
      <c r="D71" t="s">
        <v>258</v>
      </c>
      <c r="E71" s="66">
        <v>1000</v>
      </c>
    </row>
    <row r="72" spans="1:5" ht="12.75">
      <c r="A72"/>
      <c r="C72" s="6">
        <v>4410</v>
      </c>
      <c r="D72" t="s">
        <v>39</v>
      </c>
      <c r="E72" s="66">
        <v>2210</v>
      </c>
    </row>
    <row r="73" spans="1:5" ht="12.75">
      <c r="A73"/>
      <c r="C73" s="6">
        <v>4440</v>
      </c>
      <c r="D73" t="s">
        <v>41</v>
      </c>
      <c r="E73" s="66">
        <v>10475</v>
      </c>
    </row>
    <row r="74" spans="1:5" ht="12.75">
      <c r="A74"/>
      <c r="B74" s="6">
        <v>85230</v>
      </c>
      <c r="D74" t="s">
        <v>345</v>
      </c>
      <c r="E74" s="82">
        <f>SUM(E75:E75)</f>
        <v>133468.61</v>
      </c>
    </row>
    <row r="75" spans="1:5" ht="13.5" customHeight="1">
      <c r="A75"/>
      <c r="C75" s="6">
        <v>3110</v>
      </c>
      <c r="D75" t="s">
        <v>45</v>
      </c>
      <c r="E75" s="66">
        <v>133468.61</v>
      </c>
    </row>
    <row r="76" spans="1:5" ht="13.5" customHeight="1">
      <c r="A76"/>
      <c r="B76" s="6">
        <v>85295</v>
      </c>
      <c r="D76" t="s">
        <v>549</v>
      </c>
      <c r="E76" s="82">
        <f>E77</f>
        <v>1262</v>
      </c>
    </row>
    <row r="77" spans="1:5" ht="13.5" customHeight="1">
      <c r="A77"/>
      <c r="C77" s="6">
        <v>4300</v>
      </c>
      <c r="D77" t="s">
        <v>38</v>
      </c>
      <c r="E77" s="66">
        <v>1262</v>
      </c>
    </row>
    <row r="78" spans="1:5" ht="13.5" customHeight="1">
      <c r="A78"/>
      <c r="B78" s="6">
        <v>85295</v>
      </c>
      <c r="D78" t="s">
        <v>407</v>
      </c>
      <c r="E78" s="82">
        <f>SUM(E79:E86)</f>
        <v>68647</v>
      </c>
    </row>
    <row r="79" spans="1:5" ht="13.5" customHeight="1">
      <c r="A79"/>
      <c r="C79" s="6">
        <v>4010</v>
      </c>
      <c r="D79" t="s">
        <v>32</v>
      </c>
      <c r="E79" s="100">
        <v>20900</v>
      </c>
    </row>
    <row r="80" spans="1:5" ht="13.5" customHeight="1">
      <c r="A80"/>
      <c r="C80" s="6">
        <v>4110</v>
      </c>
      <c r="D80" t="s">
        <v>34</v>
      </c>
      <c r="E80" s="66">
        <v>9385</v>
      </c>
    </row>
    <row r="81" spans="1:5" ht="13.5" customHeight="1">
      <c r="A81"/>
      <c r="C81" s="6">
        <v>4120</v>
      </c>
      <c r="D81" t="s">
        <v>399</v>
      </c>
      <c r="E81" s="66">
        <v>512</v>
      </c>
    </row>
    <row r="82" spans="1:5" ht="13.5" customHeight="1">
      <c r="A82"/>
      <c r="C82" s="6">
        <v>4170</v>
      </c>
      <c r="D82" t="s">
        <v>189</v>
      </c>
      <c r="E82" s="66">
        <v>32850</v>
      </c>
    </row>
    <row r="83" spans="1:5" ht="13.5" customHeight="1">
      <c r="A83"/>
      <c r="C83" s="6">
        <v>4210</v>
      </c>
      <c r="D83" t="s">
        <v>35</v>
      </c>
      <c r="E83" s="66">
        <v>1000</v>
      </c>
    </row>
    <row r="84" spans="1:5" ht="13.5" customHeight="1">
      <c r="A84"/>
      <c r="C84" s="6">
        <v>4220</v>
      </c>
      <c r="D84" t="s">
        <v>43</v>
      </c>
      <c r="E84" s="66">
        <v>1000</v>
      </c>
    </row>
    <row r="85" spans="1:5" ht="13.5" customHeight="1">
      <c r="A85"/>
      <c r="C85" s="6">
        <v>4260</v>
      </c>
      <c r="D85" t="s">
        <v>36</v>
      </c>
      <c r="E85" s="66">
        <v>1000</v>
      </c>
    </row>
    <row r="86" spans="1:5" ht="13.5" customHeight="1">
      <c r="A86"/>
      <c r="C86" s="6">
        <v>4300</v>
      </c>
      <c r="D86" t="s">
        <v>38</v>
      </c>
      <c r="E86" s="66">
        <v>2000</v>
      </c>
    </row>
    <row r="87" spans="1:5" ht="13.5" customHeight="1">
      <c r="A87"/>
      <c r="B87" s="6">
        <v>85295</v>
      </c>
      <c r="D87" t="s">
        <v>475</v>
      </c>
      <c r="E87" s="82">
        <f>E88</f>
        <v>8624</v>
      </c>
    </row>
    <row r="88" spans="1:5" ht="13.5" customHeight="1">
      <c r="A88"/>
      <c r="C88" s="6">
        <v>4300</v>
      </c>
      <c r="D88" t="s">
        <v>38</v>
      </c>
      <c r="E88" s="66">
        <v>8624</v>
      </c>
    </row>
    <row r="89" spans="1:5" s="49" customFormat="1" ht="13.5" customHeight="1">
      <c r="A89" s="50">
        <v>853</v>
      </c>
      <c r="B89" s="50"/>
      <c r="C89" s="50"/>
      <c r="D89" s="49" t="s">
        <v>354</v>
      </c>
      <c r="E89" s="82">
        <f>E90+E94+E101</f>
        <v>141350</v>
      </c>
    </row>
    <row r="90" spans="2:5" ht="13.5" customHeight="1">
      <c r="B90" s="50">
        <v>85395</v>
      </c>
      <c r="C90" s="50"/>
      <c r="D90" s="49" t="s">
        <v>505</v>
      </c>
      <c r="E90" s="82">
        <f>SUM(E91:E93)</f>
        <v>20000</v>
      </c>
    </row>
    <row r="91" spans="3:5" ht="13.5" customHeight="1">
      <c r="C91" s="6">
        <v>3290</v>
      </c>
      <c r="D91" s="107" t="s">
        <v>445</v>
      </c>
      <c r="E91" s="66">
        <v>18000</v>
      </c>
    </row>
    <row r="92" ht="13.5" customHeight="1">
      <c r="D92" s="107" t="s">
        <v>444</v>
      </c>
    </row>
    <row r="93" spans="3:5" ht="13.5" customHeight="1">
      <c r="C93" s="6">
        <v>4370</v>
      </c>
      <c r="D93" t="s">
        <v>453</v>
      </c>
      <c r="E93" s="66">
        <v>2000</v>
      </c>
    </row>
    <row r="94" spans="2:5" ht="13.5" customHeight="1">
      <c r="B94" s="50">
        <v>85395</v>
      </c>
      <c r="C94" s="50"/>
      <c r="D94" s="49" t="s">
        <v>506</v>
      </c>
      <c r="E94" s="82">
        <f>SUM(E95:E99)</f>
        <v>10000</v>
      </c>
    </row>
    <row r="95" spans="3:5" ht="13.5" customHeight="1">
      <c r="C95" s="6">
        <v>3290</v>
      </c>
      <c r="D95" s="107" t="s">
        <v>445</v>
      </c>
      <c r="E95" s="66">
        <v>9500</v>
      </c>
    </row>
    <row r="96" ht="13.5" customHeight="1">
      <c r="D96" s="107" t="s">
        <v>444</v>
      </c>
    </row>
    <row r="97" spans="3:5" ht="13.5" customHeight="1">
      <c r="C97" s="108">
        <v>4740</v>
      </c>
      <c r="D97" s="107" t="s">
        <v>462</v>
      </c>
      <c r="E97" s="66">
        <v>300</v>
      </c>
    </row>
    <row r="98" spans="3:4" ht="13.5" customHeight="1">
      <c r="C98" s="108"/>
      <c r="D98" s="107" t="s">
        <v>463</v>
      </c>
    </row>
    <row r="99" spans="3:5" ht="13.5" customHeight="1">
      <c r="C99" s="108">
        <v>4850</v>
      </c>
      <c r="D99" s="107" t="s">
        <v>464</v>
      </c>
      <c r="E99" s="66">
        <v>200</v>
      </c>
    </row>
    <row r="100" spans="3:4" ht="13.5" customHeight="1">
      <c r="C100" s="108"/>
      <c r="D100" s="107" t="s">
        <v>465</v>
      </c>
    </row>
    <row r="101" spans="2:5" ht="13.5" customHeight="1">
      <c r="B101" s="50">
        <v>85395</v>
      </c>
      <c r="C101" s="50"/>
      <c r="D101" s="49" t="s">
        <v>530</v>
      </c>
      <c r="E101" s="82">
        <f>SUM(E102:E120)</f>
        <v>111350</v>
      </c>
    </row>
    <row r="102" spans="2:5" ht="13.5" customHeight="1">
      <c r="B102" s="50"/>
      <c r="C102" s="64">
        <v>4017</v>
      </c>
      <c r="D102" t="s">
        <v>32</v>
      </c>
      <c r="E102" s="100">
        <v>39405</v>
      </c>
    </row>
    <row r="103" spans="2:5" ht="13.5" customHeight="1">
      <c r="B103" s="50"/>
      <c r="C103" s="64">
        <v>4019</v>
      </c>
      <c r="D103" t="s">
        <v>32</v>
      </c>
      <c r="E103" s="100">
        <v>11259</v>
      </c>
    </row>
    <row r="104" spans="2:5" ht="13.5" customHeight="1">
      <c r="B104" s="50"/>
      <c r="C104" s="64">
        <v>4117</v>
      </c>
      <c r="D104" t="s">
        <v>34</v>
      </c>
      <c r="E104" s="100">
        <v>10802</v>
      </c>
    </row>
    <row r="105" spans="2:5" ht="13.5" customHeight="1">
      <c r="B105" s="50"/>
      <c r="C105" s="64">
        <v>4119</v>
      </c>
      <c r="D105" t="s">
        <v>34</v>
      </c>
      <c r="E105" s="100">
        <v>3089</v>
      </c>
    </row>
    <row r="106" spans="2:5" ht="13.5" customHeight="1">
      <c r="B106" s="50"/>
      <c r="C106" s="64">
        <v>4127</v>
      </c>
      <c r="D106" t="s">
        <v>399</v>
      </c>
      <c r="E106" s="100">
        <v>1547</v>
      </c>
    </row>
    <row r="107" spans="2:5" ht="13.5" customHeight="1">
      <c r="B107" s="50"/>
      <c r="C107" s="64">
        <v>4129</v>
      </c>
      <c r="D107" t="s">
        <v>399</v>
      </c>
      <c r="E107" s="100">
        <v>442</v>
      </c>
    </row>
    <row r="108" spans="2:5" ht="13.5" customHeight="1">
      <c r="B108" s="50"/>
      <c r="C108" s="64">
        <v>4177</v>
      </c>
      <c r="D108" t="s">
        <v>189</v>
      </c>
      <c r="E108" s="100">
        <v>15043</v>
      </c>
    </row>
    <row r="109" spans="3:5" ht="13.5" customHeight="1">
      <c r="C109" s="108">
        <v>4179</v>
      </c>
      <c r="D109" t="s">
        <v>189</v>
      </c>
      <c r="E109" s="66">
        <v>15438</v>
      </c>
    </row>
    <row r="110" spans="3:5" ht="13.5" customHeight="1">
      <c r="C110" s="108">
        <v>4217</v>
      </c>
      <c r="D110" t="s">
        <v>35</v>
      </c>
      <c r="E110" s="66">
        <v>4667</v>
      </c>
    </row>
    <row r="111" spans="3:5" ht="13.5" customHeight="1">
      <c r="C111" s="108">
        <v>4219</v>
      </c>
      <c r="D111" t="s">
        <v>35</v>
      </c>
      <c r="E111" s="66">
        <v>1333</v>
      </c>
    </row>
    <row r="112" spans="3:5" ht="13.5" customHeight="1">
      <c r="C112" s="108">
        <v>4307</v>
      </c>
      <c r="D112" t="s">
        <v>38</v>
      </c>
      <c r="E112" s="66">
        <v>3111</v>
      </c>
    </row>
    <row r="113" spans="3:5" ht="13.5" customHeight="1">
      <c r="C113" s="108">
        <v>4309</v>
      </c>
      <c r="D113" t="s">
        <v>38</v>
      </c>
      <c r="E113" s="66">
        <v>889</v>
      </c>
    </row>
    <row r="114" spans="3:5" ht="13.5" customHeight="1">
      <c r="C114" s="108">
        <v>4447</v>
      </c>
      <c r="D114" t="s">
        <v>41</v>
      </c>
      <c r="E114" s="66">
        <v>470</v>
      </c>
    </row>
    <row r="115" spans="3:5" ht="13.5" customHeight="1">
      <c r="C115" s="108">
        <v>4449</v>
      </c>
      <c r="D115" t="s">
        <v>41</v>
      </c>
      <c r="E115" s="66">
        <v>134</v>
      </c>
    </row>
    <row r="116" spans="3:5" ht="13.5" customHeight="1">
      <c r="C116" s="108">
        <v>4707</v>
      </c>
      <c r="D116" t="s">
        <v>489</v>
      </c>
      <c r="E116" s="66">
        <v>2685</v>
      </c>
    </row>
    <row r="117" spans="3:5" ht="13.5" customHeight="1">
      <c r="C117" s="108">
        <v>4709</v>
      </c>
      <c r="D117" t="s">
        <v>489</v>
      </c>
      <c r="E117" s="66">
        <v>766</v>
      </c>
    </row>
    <row r="118" spans="3:5" ht="13.5" customHeight="1">
      <c r="C118" s="108">
        <v>4717</v>
      </c>
      <c r="D118" t="s">
        <v>387</v>
      </c>
      <c r="E118" s="66">
        <v>210</v>
      </c>
    </row>
    <row r="119" spans="3:5" ht="13.5" customHeight="1">
      <c r="C119" s="108">
        <v>4719</v>
      </c>
      <c r="D119" t="s">
        <v>387</v>
      </c>
      <c r="E119" s="66">
        <v>60</v>
      </c>
    </row>
    <row r="120" spans="3:4" ht="13.5" customHeight="1">
      <c r="C120" s="108"/>
      <c r="D120" s="107"/>
    </row>
    <row r="121" spans="1:4" ht="12.75">
      <c r="A121" s="7">
        <v>852</v>
      </c>
      <c r="B121" s="7"/>
      <c r="C121" s="7"/>
      <c r="D121" s="5" t="s">
        <v>236</v>
      </c>
    </row>
    <row r="122" spans="2:5" ht="12.75">
      <c r="B122" s="6">
        <v>85213</v>
      </c>
      <c r="D122" t="s">
        <v>108</v>
      </c>
      <c r="E122" s="82">
        <f>SUM(E124:E124)</f>
        <v>60000</v>
      </c>
    </row>
    <row r="123" ht="12.75">
      <c r="D123" t="s">
        <v>177</v>
      </c>
    </row>
    <row r="124" spans="3:5" ht="12.75">
      <c r="C124" s="6">
        <v>4130</v>
      </c>
      <c r="D124" t="s">
        <v>107</v>
      </c>
      <c r="E124" s="66">
        <v>60000</v>
      </c>
    </row>
    <row r="125" spans="1:5" ht="12.75">
      <c r="A125" s="7">
        <v>851</v>
      </c>
      <c r="B125" s="7"/>
      <c r="C125" s="7"/>
      <c r="D125" s="5" t="s">
        <v>20</v>
      </c>
      <c r="E125" s="81">
        <f>E126+E147+E150</f>
        <v>572601</v>
      </c>
    </row>
    <row r="126" spans="2:5" ht="12.75">
      <c r="B126" s="6">
        <v>85154</v>
      </c>
      <c r="D126" t="s">
        <v>21</v>
      </c>
      <c r="E126" s="82">
        <f>SUM(E127:E146)</f>
        <v>568101</v>
      </c>
    </row>
    <row r="127" spans="1:5" ht="12.75">
      <c r="A127"/>
      <c r="B127"/>
      <c r="C127" s="6">
        <v>3020</v>
      </c>
      <c r="D127" t="s">
        <v>31</v>
      </c>
      <c r="E127" s="66">
        <v>2000</v>
      </c>
    </row>
    <row r="128" spans="1:5" ht="12.75">
      <c r="A128"/>
      <c r="B128"/>
      <c r="C128" s="6">
        <v>4010</v>
      </c>
      <c r="D128" t="s">
        <v>32</v>
      </c>
      <c r="E128" s="66">
        <v>342500</v>
      </c>
    </row>
    <row r="129" spans="1:5" ht="12.75">
      <c r="A129"/>
      <c r="B129"/>
      <c r="C129" s="6">
        <v>4040</v>
      </c>
      <c r="D129" t="s">
        <v>33</v>
      </c>
      <c r="E129" s="66">
        <v>21250</v>
      </c>
    </row>
    <row r="130" spans="1:5" ht="12.75">
      <c r="A130"/>
      <c r="B130"/>
      <c r="C130" s="6">
        <v>4110</v>
      </c>
      <c r="D130" t="s">
        <v>34</v>
      </c>
      <c r="E130" s="66">
        <v>64500</v>
      </c>
    </row>
    <row r="131" spans="1:5" ht="12.75">
      <c r="A131"/>
      <c r="B131"/>
      <c r="C131" s="6">
        <v>4120</v>
      </c>
      <c r="D131" t="s">
        <v>399</v>
      </c>
      <c r="E131" s="66">
        <v>8500</v>
      </c>
    </row>
    <row r="132" spans="1:5" ht="12.75">
      <c r="A132"/>
      <c r="B132"/>
      <c r="C132" s="6">
        <v>4170</v>
      </c>
      <c r="D132" t="s">
        <v>189</v>
      </c>
      <c r="E132" s="66">
        <v>20000</v>
      </c>
    </row>
    <row r="133" spans="1:5" ht="12.75">
      <c r="A133"/>
      <c r="B133"/>
      <c r="C133" s="6">
        <v>4210</v>
      </c>
      <c r="D133" t="s">
        <v>35</v>
      </c>
      <c r="E133" s="66">
        <v>27000</v>
      </c>
    </row>
    <row r="134" spans="1:5" ht="12.75">
      <c r="A134"/>
      <c r="B134"/>
      <c r="C134" s="6">
        <v>4260</v>
      </c>
      <c r="D134" t="s">
        <v>36</v>
      </c>
      <c r="E134" s="66">
        <v>20000</v>
      </c>
    </row>
    <row r="135" spans="1:5" ht="12.75">
      <c r="A135"/>
      <c r="B135"/>
      <c r="C135" s="6">
        <v>4270</v>
      </c>
      <c r="D135" t="s">
        <v>37</v>
      </c>
      <c r="E135" s="66">
        <v>3000</v>
      </c>
    </row>
    <row r="136" spans="1:5" ht="12.75">
      <c r="A136"/>
      <c r="B136"/>
      <c r="C136" s="6">
        <v>4280</v>
      </c>
      <c r="D136" t="s">
        <v>208</v>
      </c>
      <c r="E136" s="66">
        <v>100</v>
      </c>
    </row>
    <row r="137" spans="1:5" ht="12.75">
      <c r="A137"/>
      <c r="B137"/>
      <c r="C137" s="6">
        <v>4300</v>
      </c>
      <c r="D137" t="s">
        <v>38</v>
      </c>
      <c r="E137" s="66">
        <v>40000</v>
      </c>
    </row>
    <row r="138" spans="1:5" ht="12.75">
      <c r="A138"/>
      <c r="B138"/>
      <c r="C138" s="6">
        <v>4360</v>
      </c>
      <c r="D138" t="s">
        <v>258</v>
      </c>
      <c r="E138" s="66">
        <v>5300</v>
      </c>
    </row>
    <row r="139" spans="1:5" ht="12.75">
      <c r="A139"/>
      <c r="B139"/>
      <c r="C139" s="6">
        <v>4410</v>
      </c>
      <c r="D139" t="s">
        <v>39</v>
      </c>
      <c r="E139" s="66">
        <v>1000</v>
      </c>
    </row>
    <row r="140" spans="1:5" ht="12.75">
      <c r="A140"/>
      <c r="B140"/>
      <c r="C140" s="6">
        <v>4430</v>
      </c>
      <c r="D140" t="s">
        <v>40</v>
      </c>
      <c r="E140" s="66">
        <v>1300</v>
      </c>
    </row>
    <row r="141" spans="1:5" ht="12.75">
      <c r="A141"/>
      <c r="B141"/>
      <c r="C141" s="6">
        <v>4440</v>
      </c>
      <c r="D141" t="s">
        <v>41</v>
      </c>
      <c r="E141" s="66">
        <v>6701</v>
      </c>
    </row>
    <row r="142" spans="1:5" ht="12.75">
      <c r="A142"/>
      <c r="B142"/>
      <c r="C142" s="6">
        <v>4480</v>
      </c>
      <c r="D142" t="s">
        <v>50</v>
      </c>
      <c r="E142" s="66">
        <v>1000</v>
      </c>
    </row>
    <row r="143" spans="1:5" ht="12.75">
      <c r="A143" s="3"/>
      <c r="B143" s="3"/>
      <c r="C143" s="6">
        <v>4520</v>
      </c>
      <c r="D143" t="s">
        <v>290</v>
      </c>
      <c r="E143" s="66">
        <v>800</v>
      </c>
    </row>
    <row r="144" spans="3:5" ht="12.75">
      <c r="C144" s="6">
        <v>4700</v>
      </c>
      <c r="D144" t="s">
        <v>216</v>
      </c>
      <c r="E144" s="66">
        <v>2150</v>
      </c>
    </row>
    <row r="145" ht="12.75">
      <c r="D145" t="s">
        <v>217</v>
      </c>
    </row>
    <row r="146" spans="3:5" ht="12.75">
      <c r="C146" s="6">
        <v>4710</v>
      </c>
      <c r="D146" t="s">
        <v>387</v>
      </c>
      <c r="E146" s="66">
        <v>1000</v>
      </c>
    </row>
    <row r="147" spans="2:5" ht="12.75">
      <c r="B147" s="6">
        <v>85153</v>
      </c>
      <c r="D147" t="s">
        <v>202</v>
      </c>
      <c r="E147" s="82">
        <f>SUM(E148:E149)</f>
        <v>3000</v>
      </c>
    </row>
    <row r="148" spans="3:5" ht="12.75">
      <c r="C148" s="6">
        <v>4210</v>
      </c>
      <c r="D148" t="s">
        <v>35</v>
      </c>
      <c r="E148" s="66">
        <v>1000</v>
      </c>
    </row>
    <row r="149" spans="3:5" ht="12.75">
      <c r="C149" s="6">
        <v>4300</v>
      </c>
      <c r="D149" t="s">
        <v>38</v>
      </c>
      <c r="E149" s="66">
        <v>2000</v>
      </c>
    </row>
    <row r="150" spans="2:5" ht="12.75">
      <c r="B150" s="6">
        <v>85195</v>
      </c>
      <c r="D150" t="s">
        <v>553</v>
      </c>
      <c r="E150" s="66">
        <f>SUM(E151:E153)</f>
        <v>1500</v>
      </c>
    </row>
    <row r="151" spans="3:5" ht="12.75">
      <c r="C151" s="6">
        <v>4010</v>
      </c>
      <c r="D151" t="s">
        <v>32</v>
      </c>
      <c r="E151" s="66">
        <v>1200</v>
      </c>
    </row>
    <row r="152" spans="3:5" ht="12.75">
      <c r="C152" s="6">
        <v>4110</v>
      </c>
      <c r="D152" t="s">
        <v>34</v>
      </c>
      <c r="E152" s="66">
        <v>200</v>
      </c>
    </row>
    <row r="153" spans="3:5" ht="12.75">
      <c r="C153" s="6">
        <v>4120</v>
      </c>
      <c r="D153" t="s">
        <v>399</v>
      </c>
      <c r="E153" s="66">
        <v>100</v>
      </c>
    </row>
    <row r="154" spans="1:5" s="49" customFormat="1" ht="12.75">
      <c r="A154" s="50">
        <v>855</v>
      </c>
      <c r="B154" s="50"/>
      <c r="C154" s="50"/>
      <c r="D154" s="49" t="s">
        <v>336</v>
      </c>
      <c r="E154" s="82">
        <f>E155+E168</f>
        <v>526632</v>
      </c>
    </row>
    <row r="155" spans="2:5" ht="12.75">
      <c r="B155" s="45">
        <v>85504</v>
      </c>
      <c r="C155" s="45"/>
      <c r="D155" s="51" t="s">
        <v>289</v>
      </c>
      <c r="E155" s="82">
        <f>SUM(E156:E167)</f>
        <v>278141</v>
      </c>
    </row>
    <row r="156" spans="2:5" ht="12.75">
      <c r="B156" s="45"/>
      <c r="C156" s="6">
        <v>3020</v>
      </c>
      <c r="D156" t="s">
        <v>31</v>
      </c>
      <c r="E156" s="84">
        <v>1600</v>
      </c>
    </row>
    <row r="157" spans="2:5" ht="12.75">
      <c r="B157" s="45"/>
      <c r="C157" s="6">
        <v>4010</v>
      </c>
      <c r="D157" t="s">
        <v>32</v>
      </c>
      <c r="E157" s="84">
        <v>196000</v>
      </c>
    </row>
    <row r="158" spans="2:5" ht="12.75">
      <c r="B158" s="45"/>
      <c r="C158" s="6">
        <v>4040</v>
      </c>
      <c r="D158" t="s">
        <v>33</v>
      </c>
      <c r="E158" s="84">
        <v>15204</v>
      </c>
    </row>
    <row r="159" spans="2:5" ht="12.75">
      <c r="B159" s="45"/>
      <c r="C159" s="6">
        <v>4110</v>
      </c>
      <c r="D159" t="s">
        <v>34</v>
      </c>
      <c r="E159" s="84">
        <v>37200</v>
      </c>
    </row>
    <row r="160" spans="2:5" ht="12.75">
      <c r="B160" s="45"/>
      <c r="C160" s="6">
        <v>4120</v>
      </c>
      <c r="D160" t="s">
        <v>399</v>
      </c>
      <c r="E160" s="84">
        <v>4905</v>
      </c>
    </row>
    <row r="161" spans="2:5" ht="12.75">
      <c r="B161" s="45"/>
      <c r="C161" s="6">
        <v>4210</v>
      </c>
      <c r="D161" t="s">
        <v>35</v>
      </c>
      <c r="E161" s="84">
        <v>1280</v>
      </c>
    </row>
    <row r="162" spans="1:5" ht="12.75">
      <c r="A162"/>
      <c r="B162" s="45"/>
      <c r="C162" s="6">
        <v>4260</v>
      </c>
      <c r="D162" t="s">
        <v>36</v>
      </c>
      <c r="E162" s="84">
        <v>3730</v>
      </c>
    </row>
    <row r="163" spans="1:5" ht="12.75">
      <c r="A163"/>
      <c r="B163" s="45"/>
      <c r="C163" s="6">
        <v>4300</v>
      </c>
      <c r="D163" t="s">
        <v>38</v>
      </c>
      <c r="E163" s="84">
        <v>3730</v>
      </c>
    </row>
    <row r="164" spans="1:5" ht="12.75">
      <c r="A164"/>
      <c r="B164" s="45"/>
      <c r="C164" s="6">
        <v>4360</v>
      </c>
      <c r="D164" t="s">
        <v>258</v>
      </c>
      <c r="E164" s="84">
        <v>2880</v>
      </c>
    </row>
    <row r="165" spans="1:5" ht="12.75">
      <c r="A165"/>
      <c r="B165" s="45"/>
      <c r="C165" s="6">
        <v>4410</v>
      </c>
      <c r="D165" t="s">
        <v>39</v>
      </c>
      <c r="E165" s="84">
        <v>3860</v>
      </c>
    </row>
    <row r="166" spans="1:5" ht="12.75">
      <c r="A166"/>
      <c r="B166" s="45"/>
      <c r="C166" s="6">
        <v>4440</v>
      </c>
      <c r="D166" t="s">
        <v>41</v>
      </c>
      <c r="E166" s="84">
        <v>7252</v>
      </c>
    </row>
    <row r="167" spans="1:5" ht="12.75">
      <c r="A167"/>
      <c r="B167" s="45"/>
      <c r="C167" s="6">
        <v>4700</v>
      </c>
      <c r="D167" t="s">
        <v>211</v>
      </c>
      <c r="E167" s="84">
        <v>500</v>
      </c>
    </row>
    <row r="168" spans="1:5" ht="12.75">
      <c r="A168"/>
      <c r="B168" s="28" t="s">
        <v>344</v>
      </c>
      <c r="C168" s="54"/>
      <c r="D168" s="62" t="s">
        <v>288</v>
      </c>
      <c r="E168" s="90">
        <f>E169</f>
        <v>248491</v>
      </c>
    </row>
    <row r="169" spans="1:5" ht="12.75">
      <c r="A169"/>
      <c r="B169" s="53"/>
      <c r="C169" s="54">
        <v>4330</v>
      </c>
      <c r="D169" s="41" t="s">
        <v>294</v>
      </c>
      <c r="E169" s="91">
        <v>248491</v>
      </c>
    </row>
    <row r="170" spans="1:5" ht="12.75">
      <c r="A170"/>
      <c r="B170" s="53"/>
      <c r="C170" s="54"/>
      <c r="D170" s="41" t="s">
        <v>187</v>
      </c>
      <c r="E170" s="91"/>
    </row>
  </sheetData>
  <sheetProtection/>
  <printOptions gridLines="1"/>
  <pageMargins left="0.7874015748031497" right="0.5905511811023623" top="0.984251968503937" bottom="0.984251968503937" header="0.5118110236220472" footer="0.5118110236220472"/>
  <pageSetup horizontalDpi="600" verticalDpi="600" orientation="portrait" paperSize="9" scale="85" r:id="rId1"/>
  <headerFooter alignWithMargins="0">
    <oddHeader>&amp;C&amp;A</oddHeader>
    <oddFooter>&amp;CStrona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807" sqref="D807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807" sqref="D807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513"/>
  <sheetViews>
    <sheetView workbookViewId="0" topLeftCell="A1">
      <selection activeCell="M351" sqref="M351"/>
    </sheetView>
  </sheetViews>
  <sheetFormatPr defaultColWidth="9.00390625" defaultRowHeight="12.75"/>
  <cols>
    <col min="1" max="1" width="5.00390625" style="6" customWidth="1"/>
    <col min="2" max="2" width="6.875" style="6" customWidth="1"/>
    <col min="3" max="3" width="4.875" style="29" customWidth="1"/>
    <col min="4" max="4" width="57.25390625" style="12" customWidth="1"/>
    <col min="5" max="5" width="21.125" style="74" customWidth="1"/>
    <col min="7" max="7" width="15.125" style="0" customWidth="1"/>
  </cols>
  <sheetData>
    <row r="1" spans="1:5" ht="12.75">
      <c r="A1" s="6" t="s">
        <v>66</v>
      </c>
      <c r="E1" s="65" t="s">
        <v>360</v>
      </c>
    </row>
    <row r="2" ht="12.75">
      <c r="E2" s="66" t="s">
        <v>560</v>
      </c>
    </row>
    <row r="3" spans="4:5" ht="15.75">
      <c r="D3" s="36" t="s">
        <v>105</v>
      </c>
      <c r="E3" s="66" t="s">
        <v>136</v>
      </c>
    </row>
    <row r="4" spans="1:5" ht="12.75">
      <c r="A4" s="18"/>
      <c r="B4" s="18"/>
      <c r="C4" s="33"/>
      <c r="D4" s="37"/>
      <c r="E4" s="67" t="s">
        <v>561</v>
      </c>
    </row>
    <row r="5" spans="1:5" ht="13.5" thickBot="1">
      <c r="A5" s="3" t="s">
        <v>0</v>
      </c>
      <c r="B5" s="3" t="s">
        <v>25</v>
      </c>
      <c r="C5" s="28" t="s">
        <v>84</v>
      </c>
      <c r="D5" s="15" t="s">
        <v>85</v>
      </c>
      <c r="E5" s="68" t="s">
        <v>486</v>
      </c>
    </row>
    <row r="6" spans="1:7" ht="12.75">
      <c r="A6" s="1">
        <v>1</v>
      </c>
      <c r="B6" s="1">
        <v>2</v>
      </c>
      <c r="C6" s="26" t="s">
        <v>86</v>
      </c>
      <c r="D6" s="1">
        <v>4</v>
      </c>
      <c r="E6" s="101">
        <v>5</v>
      </c>
      <c r="G6" s="40" t="s">
        <v>111</v>
      </c>
    </row>
    <row r="7" spans="1:7" ht="13.5" thickBot="1">
      <c r="A7" s="20"/>
      <c r="B7" s="20"/>
      <c r="C7" s="31"/>
      <c r="D7" s="42" t="s">
        <v>205</v>
      </c>
      <c r="E7" s="70">
        <f>E38+E72+E98+E119+E161+E190+E311+E177+E14+E255+E66+E26+E235+E21+E249+E185+E9</f>
        <v>145956843.32</v>
      </c>
      <c r="G7" s="80">
        <f>E7+E369+E454+E490+E473+E415+E436</f>
        <v>148120165.32</v>
      </c>
    </row>
    <row r="8" spans="1:5" ht="12.75">
      <c r="A8" s="18"/>
      <c r="B8" s="18"/>
      <c r="C8" s="33"/>
      <c r="D8" s="38" t="s">
        <v>206</v>
      </c>
      <c r="E8" s="71"/>
    </row>
    <row r="9" spans="1:5" ht="12.75">
      <c r="A9" s="46" t="s">
        <v>51</v>
      </c>
      <c r="B9" s="46"/>
      <c r="C9" s="46"/>
      <c r="D9" s="23" t="s">
        <v>114</v>
      </c>
      <c r="E9" s="72">
        <f>E10</f>
        <v>15680.6</v>
      </c>
    </row>
    <row r="10" spans="1:5" ht="12.75">
      <c r="A10" s="103"/>
      <c r="B10" s="103" t="s">
        <v>557</v>
      </c>
      <c r="C10" s="103"/>
      <c r="D10" s="119" t="s">
        <v>549</v>
      </c>
      <c r="E10" s="73">
        <f>E11</f>
        <v>15680.6</v>
      </c>
    </row>
    <row r="11" spans="1:5" ht="12.75">
      <c r="A11" s="28"/>
      <c r="B11" s="103"/>
      <c r="C11" s="28" t="s">
        <v>163</v>
      </c>
      <c r="D11" s="15" t="s">
        <v>100</v>
      </c>
      <c r="E11" s="73">
        <v>15680.6</v>
      </c>
    </row>
    <row r="12" spans="1:5" ht="12.75">
      <c r="A12" s="3"/>
      <c r="B12" s="104"/>
      <c r="C12" s="28"/>
      <c r="D12" s="14" t="s">
        <v>101</v>
      </c>
      <c r="E12" s="73"/>
    </row>
    <row r="13" spans="1:5" ht="12.75">
      <c r="A13" s="18"/>
      <c r="B13" s="125"/>
      <c r="C13" s="33"/>
      <c r="D13" s="19" t="s">
        <v>102</v>
      </c>
      <c r="E13" s="102"/>
    </row>
    <row r="14" spans="1:5" ht="12.75">
      <c r="A14" s="47">
        <v>150</v>
      </c>
      <c r="B14" s="47"/>
      <c r="C14" s="46"/>
      <c r="D14" s="57" t="s">
        <v>292</v>
      </c>
      <c r="E14" s="116">
        <f>E15</f>
        <v>400000</v>
      </c>
    </row>
    <row r="15" spans="1:5" s="63" customFormat="1" ht="12.75">
      <c r="A15" s="104"/>
      <c r="B15" s="104">
        <v>15011</v>
      </c>
      <c r="C15" s="103"/>
      <c r="D15" s="119" t="s">
        <v>293</v>
      </c>
      <c r="E15" s="73">
        <f>SUM(E16:E20)</f>
        <v>400000</v>
      </c>
    </row>
    <row r="16" spans="1:5" ht="12.75">
      <c r="A16" s="3"/>
      <c r="B16" s="3"/>
      <c r="C16" s="29" t="s">
        <v>146</v>
      </c>
      <c r="D16" s="12" t="s">
        <v>88</v>
      </c>
      <c r="E16" s="73">
        <v>300000</v>
      </c>
    </row>
    <row r="17" spans="1:5" ht="12.75">
      <c r="A17" s="3"/>
      <c r="B17" s="3"/>
      <c r="C17" s="28"/>
      <c r="D17" s="15" t="s">
        <v>120</v>
      </c>
      <c r="E17" s="72"/>
    </row>
    <row r="18" spans="1:5" ht="12.75">
      <c r="A18" s="3"/>
      <c r="B18" s="3"/>
      <c r="C18" s="28"/>
      <c r="D18" s="15" t="s">
        <v>121</v>
      </c>
      <c r="E18" s="72"/>
    </row>
    <row r="19" spans="1:5" ht="12.75">
      <c r="A19" s="3"/>
      <c r="B19" s="3"/>
      <c r="C19" s="28"/>
      <c r="D19" s="15" t="s">
        <v>122</v>
      </c>
      <c r="E19" s="73"/>
    </row>
    <row r="20" spans="1:5" ht="12.75">
      <c r="A20" s="18"/>
      <c r="B20" s="18"/>
      <c r="C20" s="33" t="s">
        <v>144</v>
      </c>
      <c r="D20" s="37" t="s">
        <v>83</v>
      </c>
      <c r="E20" s="102">
        <v>100000</v>
      </c>
    </row>
    <row r="21" spans="1:5" s="49" customFormat="1" ht="12.75">
      <c r="A21" s="47">
        <v>400</v>
      </c>
      <c r="B21" s="47"/>
      <c r="C21" s="46"/>
      <c r="D21" s="57" t="s">
        <v>491</v>
      </c>
      <c r="E21" s="116">
        <f>E23</f>
        <v>336600</v>
      </c>
    </row>
    <row r="22" spans="1:5" ht="12.75">
      <c r="A22" s="3"/>
      <c r="B22" s="3"/>
      <c r="C22" s="28"/>
      <c r="D22" s="57" t="s">
        <v>490</v>
      </c>
      <c r="E22" s="73"/>
    </row>
    <row r="23" spans="1:5" ht="12.75">
      <c r="A23" s="3"/>
      <c r="B23" s="3">
        <v>40001</v>
      </c>
      <c r="C23" s="28"/>
      <c r="D23" s="15" t="s">
        <v>492</v>
      </c>
      <c r="E23" s="73">
        <f>E24</f>
        <v>336600</v>
      </c>
    </row>
    <row r="24" spans="1:5" s="63" customFormat="1" ht="12.75">
      <c r="A24" s="104"/>
      <c r="B24" s="104"/>
      <c r="C24" s="122" t="s">
        <v>493</v>
      </c>
      <c r="D24" s="109" t="s">
        <v>494</v>
      </c>
      <c r="E24" s="73">
        <v>336600</v>
      </c>
    </row>
    <row r="25" spans="1:5" s="63" customFormat="1" ht="12.75">
      <c r="A25" s="125"/>
      <c r="B25" s="125"/>
      <c r="C25" s="123"/>
      <c r="D25" s="124" t="s">
        <v>495</v>
      </c>
      <c r="E25" s="102"/>
    </row>
    <row r="26" spans="1:5" ht="12.75">
      <c r="A26" s="47">
        <v>600</v>
      </c>
      <c r="B26" s="47"/>
      <c r="C26" s="46"/>
      <c r="D26" s="57" t="s">
        <v>406</v>
      </c>
      <c r="E26" s="116">
        <f>E33+E27</f>
        <v>2394262</v>
      </c>
    </row>
    <row r="27" spans="1:5" s="63" customFormat="1" ht="12.75">
      <c r="A27" s="104"/>
      <c r="B27" s="104">
        <v>60016</v>
      </c>
      <c r="C27" s="103"/>
      <c r="D27" s="15" t="s">
        <v>29</v>
      </c>
      <c r="E27" s="73">
        <f>SUM(E28:E30)</f>
        <v>1634262</v>
      </c>
    </row>
    <row r="28" spans="1:5" s="63" customFormat="1" ht="12.75">
      <c r="A28" s="104"/>
      <c r="B28" s="104"/>
      <c r="C28" s="28" t="s">
        <v>524</v>
      </c>
      <c r="D28" s="15" t="s">
        <v>525</v>
      </c>
      <c r="E28" s="73">
        <v>200000</v>
      </c>
    </row>
    <row r="29" spans="1:5" s="63" customFormat="1" ht="12.75">
      <c r="A29" s="104"/>
      <c r="B29" s="104"/>
      <c r="C29" s="103"/>
      <c r="D29" s="15" t="s">
        <v>526</v>
      </c>
      <c r="E29" s="73"/>
    </row>
    <row r="30" spans="1:5" s="63" customFormat="1" ht="12.75">
      <c r="A30" s="104"/>
      <c r="B30" s="104"/>
      <c r="C30" s="28" t="s">
        <v>446</v>
      </c>
      <c r="D30" s="15" t="s">
        <v>447</v>
      </c>
      <c r="E30" s="73">
        <v>1434262</v>
      </c>
    </row>
    <row r="31" spans="1:5" s="63" customFormat="1" ht="12.75">
      <c r="A31" s="104"/>
      <c r="B31" s="104"/>
      <c r="C31" s="103"/>
      <c r="D31" s="15" t="s">
        <v>450</v>
      </c>
      <c r="E31" s="73"/>
    </row>
    <row r="32" spans="1:5" s="63" customFormat="1" ht="12.75">
      <c r="A32" s="104"/>
      <c r="B32" s="104"/>
      <c r="C32" s="103"/>
      <c r="D32" s="15" t="s">
        <v>448</v>
      </c>
      <c r="E32" s="73"/>
    </row>
    <row r="33" spans="1:6" s="63" customFormat="1" ht="12.75">
      <c r="A33" s="104"/>
      <c r="B33" s="104">
        <v>60019</v>
      </c>
      <c r="C33" s="103"/>
      <c r="D33" s="119" t="s">
        <v>418</v>
      </c>
      <c r="E33" s="73">
        <f>SUM(E34:E36)</f>
        <v>760000</v>
      </c>
      <c r="F33" s="120"/>
    </row>
    <row r="34" spans="1:6" ht="12.75">
      <c r="A34" s="3"/>
      <c r="B34" s="3"/>
      <c r="C34" s="35" t="s">
        <v>183</v>
      </c>
      <c r="D34" s="44" t="s">
        <v>224</v>
      </c>
      <c r="E34" s="73">
        <v>750000</v>
      </c>
      <c r="F34" s="14"/>
    </row>
    <row r="35" spans="1:6" ht="12.75">
      <c r="A35" s="3"/>
      <c r="B35" s="3"/>
      <c r="C35" s="28"/>
      <c r="D35" s="15" t="s">
        <v>225</v>
      </c>
      <c r="E35" s="73"/>
      <c r="F35" s="14"/>
    </row>
    <row r="36" spans="1:6" ht="12.75">
      <c r="A36" s="3"/>
      <c r="B36" s="3"/>
      <c r="C36" s="28" t="s">
        <v>350</v>
      </c>
      <c r="D36" s="15" t="s">
        <v>351</v>
      </c>
      <c r="E36" s="73">
        <v>10000</v>
      </c>
      <c r="F36" s="14"/>
    </row>
    <row r="37" spans="1:6" ht="12.75">
      <c r="A37" s="18"/>
      <c r="B37" s="18"/>
      <c r="C37" s="33"/>
      <c r="D37" s="37" t="s">
        <v>352</v>
      </c>
      <c r="E37" s="102"/>
      <c r="F37" s="14"/>
    </row>
    <row r="38" spans="1:5" ht="12.75">
      <c r="A38" s="50">
        <v>700</v>
      </c>
      <c r="B38" s="50"/>
      <c r="C38" s="61"/>
      <c r="D38" s="117" t="s">
        <v>87</v>
      </c>
      <c r="E38" s="115">
        <f>E39+E52</f>
        <v>10978202</v>
      </c>
    </row>
    <row r="39" spans="1:5" s="63" customFormat="1" ht="12.75">
      <c r="A39" s="64"/>
      <c r="B39" s="64">
        <v>70005</v>
      </c>
      <c r="C39" s="110"/>
      <c r="D39" s="118" t="s">
        <v>27</v>
      </c>
      <c r="E39" s="121">
        <f>SUM(E40:E51)</f>
        <v>788000</v>
      </c>
    </row>
    <row r="40" spans="3:5" ht="12.75">
      <c r="C40" s="29" t="s">
        <v>145</v>
      </c>
      <c r="D40" s="12" t="s">
        <v>295</v>
      </c>
      <c r="E40" s="74">
        <v>20000</v>
      </c>
    </row>
    <row r="41" spans="3:5" ht="12.75">
      <c r="C41" s="29" t="s">
        <v>296</v>
      </c>
      <c r="D41" s="12" t="s">
        <v>297</v>
      </c>
      <c r="E41" s="74">
        <v>120000</v>
      </c>
    </row>
    <row r="42" spans="3:5" ht="12.75">
      <c r="C42" s="29" t="s">
        <v>146</v>
      </c>
      <c r="D42" s="12" t="s">
        <v>299</v>
      </c>
      <c r="E42" s="74">
        <v>350000</v>
      </c>
    </row>
    <row r="43" ht="12.75">
      <c r="D43" s="12" t="s">
        <v>120</v>
      </c>
    </row>
    <row r="44" ht="12.75">
      <c r="D44" s="12" t="s">
        <v>121</v>
      </c>
    </row>
    <row r="45" ht="12.75">
      <c r="D45" s="12" t="s">
        <v>122</v>
      </c>
    </row>
    <row r="46" spans="3:5" ht="12.75">
      <c r="C46" s="29" t="s">
        <v>194</v>
      </c>
      <c r="D46" s="12" t="s">
        <v>285</v>
      </c>
      <c r="E46" s="74">
        <v>80000</v>
      </c>
    </row>
    <row r="47" ht="12.75">
      <c r="D47" s="12" t="s">
        <v>286</v>
      </c>
    </row>
    <row r="48" spans="1:5" ht="12.75">
      <c r="A48" s="3"/>
      <c r="B48" s="3"/>
      <c r="C48" s="28" t="s">
        <v>147</v>
      </c>
      <c r="D48" s="15" t="s">
        <v>279</v>
      </c>
      <c r="E48" s="75">
        <v>200000</v>
      </c>
    </row>
    <row r="49" spans="1:5" ht="12.75">
      <c r="A49" s="3"/>
      <c r="B49" s="3"/>
      <c r="C49" s="28"/>
      <c r="D49" s="15" t="s">
        <v>280</v>
      </c>
      <c r="E49" s="75"/>
    </row>
    <row r="50" spans="1:5" ht="12.75">
      <c r="A50" s="3"/>
      <c r="B50" s="3"/>
      <c r="C50" s="28" t="s">
        <v>144</v>
      </c>
      <c r="D50" s="15" t="s">
        <v>83</v>
      </c>
      <c r="E50" s="75">
        <v>15000</v>
      </c>
    </row>
    <row r="51" spans="1:5" ht="12.75">
      <c r="A51" s="3"/>
      <c r="B51" s="3"/>
      <c r="C51" s="28" t="s">
        <v>148</v>
      </c>
      <c r="D51" s="15" t="s">
        <v>300</v>
      </c>
      <c r="E51" s="75">
        <v>3000</v>
      </c>
    </row>
    <row r="52" spans="1:5" ht="12.75">
      <c r="A52" s="3"/>
      <c r="B52" s="3">
        <v>70007</v>
      </c>
      <c r="C52" s="28"/>
      <c r="D52" s="15" t="s">
        <v>419</v>
      </c>
      <c r="E52" s="75">
        <f>SUM(E53:E64)</f>
        <v>10190202</v>
      </c>
    </row>
    <row r="53" spans="1:5" ht="12.75">
      <c r="A53" s="3"/>
      <c r="B53" s="3"/>
      <c r="C53" s="29" t="s">
        <v>347</v>
      </c>
      <c r="D53" s="12" t="s">
        <v>451</v>
      </c>
      <c r="E53" s="75">
        <v>50000</v>
      </c>
    </row>
    <row r="54" spans="1:5" ht="12.75">
      <c r="A54" s="3"/>
      <c r="B54" s="3"/>
      <c r="D54" s="12" t="s">
        <v>348</v>
      </c>
      <c r="E54" s="75"/>
    </row>
    <row r="55" spans="1:5" ht="12.75">
      <c r="A55" s="3"/>
      <c r="B55" s="3"/>
      <c r="D55" s="12" t="s">
        <v>349</v>
      </c>
      <c r="E55" s="75"/>
    </row>
    <row r="56" spans="1:5" ht="12.75">
      <c r="A56" s="3"/>
      <c r="B56" s="3"/>
      <c r="C56" s="29" t="s">
        <v>146</v>
      </c>
      <c r="D56" s="12" t="s">
        <v>299</v>
      </c>
      <c r="E56" s="75">
        <v>2000000</v>
      </c>
    </row>
    <row r="57" spans="1:5" ht="12.75">
      <c r="A57" s="3"/>
      <c r="B57" s="3"/>
      <c r="D57" s="12" t="s">
        <v>120</v>
      </c>
      <c r="E57" s="75"/>
    </row>
    <row r="58" spans="1:5" ht="12.75">
      <c r="A58" s="3"/>
      <c r="B58" s="3"/>
      <c r="D58" s="12" t="s">
        <v>121</v>
      </c>
      <c r="E58" s="75"/>
    </row>
    <row r="59" spans="1:5" ht="12.75">
      <c r="A59" s="3"/>
      <c r="B59" s="3"/>
      <c r="D59" s="12" t="s">
        <v>122</v>
      </c>
      <c r="E59" s="75"/>
    </row>
    <row r="60" spans="1:5" ht="12.75">
      <c r="A60" s="3"/>
      <c r="B60" s="3"/>
      <c r="C60" s="28" t="s">
        <v>147</v>
      </c>
      <c r="D60" s="15" t="s">
        <v>279</v>
      </c>
      <c r="E60" s="75">
        <v>800000</v>
      </c>
    </row>
    <row r="61" spans="1:5" ht="12.75">
      <c r="A61" s="3"/>
      <c r="B61" s="3"/>
      <c r="C61" s="28"/>
      <c r="D61" s="15" t="s">
        <v>280</v>
      </c>
      <c r="E61" s="75"/>
    </row>
    <row r="62" spans="1:5" ht="13.5" customHeight="1">
      <c r="A62" s="3"/>
      <c r="B62" s="3"/>
      <c r="C62" s="28" t="s">
        <v>144</v>
      </c>
      <c r="D62" s="15" t="s">
        <v>83</v>
      </c>
      <c r="E62" s="75">
        <v>2480000</v>
      </c>
    </row>
    <row r="63" spans="1:5" ht="12.75">
      <c r="A63" s="3"/>
      <c r="B63" s="3"/>
      <c r="C63" s="28" t="s">
        <v>148</v>
      </c>
      <c r="D63" s="15" t="s">
        <v>300</v>
      </c>
      <c r="E63" s="75">
        <v>60000</v>
      </c>
    </row>
    <row r="64" spans="1:6" s="63" customFormat="1" ht="12.75">
      <c r="A64" s="104"/>
      <c r="B64" s="104"/>
      <c r="C64" s="122" t="s">
        <v>455</v>
      </c>
      <c r="D64" s="109" t="s">
        <v>457</v>
      </c>
      <c r="E64" s="73">
        <v>4800202</v>
      </c>
      <c r="F64" s="120"/>
    </row>
    <row r="65" spans="1:6" s="63" customFormat="1" ht="12.75">
      <c r="A65" s="125"/>
      <c r="B65" s="125"/>
      <c r="C65" s="123"/>
      <c r="D65" s="124" t="s">
        <v>456</v>
      </c>
      <c r="E65" s="102"/>
      <c r="F65" s="120"/>
    </row>
    <row r="66" spans="1:5" ht="12.75">
      <c r="A66" s="47">
        <v>710</v>
      </c>
      <c r="B66" s="47"/>
      <c r="C66" s="46"/>
      <c r="D66" s="57" t="s">
        <v>298</v>
      </c>
      <c r="E66" s="116">
        <f>E67</f>
        <v>308000</v>
      </c>
    </row>
    <row r="67" spans="1:5" s="63" customFormat="1" ht="12.75">
      <c r="A67" s="104"/>
      <c r="B67" s="104">
        <v>71035</v>
      </c>
      <c r="C67" s="103"/>
      <c r="D67" s="119" t="s">
        <v>323</v>
      </c>
      <c r="E67" s="73">
        <f>SUM(E68:E70)</f>
        <v>308000</v>
      </c>
    </row>
    <row r="68" spans="1:5" ht="12.75">
      <c r="A68" s="3"/>
      <c r="B68" s="3"/>
      <c r="C68" s="28" t="s">
        <v>144</v>
      </c>
      <c r="D68" s="15" t="s">
        <v>83</v>
      </c>
      <c r="E68" s="75">
        <v>300000</v>
      </c>
    </row>
    <row r="69" spans="1:5" s="63" customFormat="1" ht="12.75">
      <c r="A69" s="104"/>
      <c r="B69" s="104"/>
      <c r="C69" s="28" t="s">
        <v>535</v>
      </c>
      <c r="D69" s="109" t="s">
        <v>534</v>
      </c>
      <c r="E69" s="73">
        <v>8000</v>
      </c>
    </row>
    <row r="70" spans="1:5" s="63" customFormat="1" ht="12.75">
      <c r="A70" s="104"/>
      <c r="B70" s="104"/>
      <c r="C70" s="103"/>
      <c r="D70" s="109" t="s">
        <v>533</v>
      </c>
      <c r="E70" s="73"/>
    </row>
    <row r="71" spans="1:5" ht="12.75">
      <c r="A71" s="18"/>
      <c r="B71" s="18"/>
      <c r="C71" s="33"/>
      <c r="D71" s="37" t="s">
        <v>532</v>
      </c>
      <c r="E71" s="76"/>
    </row>
    <row r="72" spans="1:5" ht="12.75">
      <c r="A72" s="50">
        <v>750</v>
      </c>
      <c r="B72" s="50"/>
      <c r="C72" s="61"/>
      <c r="D72" s="117" t="s">
        <v>89</v>
      </c>
      <c r="E72" s="115">
        <f>E73+E82+E84</f>
        <v>1076002.74</v>
      </c>
    </row>
    <row r="73" spans="1:5" s="63" customFormat="1" ht="12.75">
      <c r="A73" s="64"/>
      <c r="B73" s="64">
        <v>75011</v>
      </c>
      <c r="C73" s="110"/>
      <c r="D73" s="118" t="s">
        <v>99</v>
      </c>
      <c r="E73" s="121">
        <f>SUM(E74:E80)</f>
        <v>464282.74</v>
      </c>
    </row>
    <row r="74" spans="1:5" ht="12.75">
      <c r="A74" s="3"/>
      <c r="B74" s="3"/>
      <c r="C74" s="28" t="s">
        <v>163</v>
      </c>
      <c r="D74" s="15" t="s">
        <v>100</v>
      </c>
      <c r="E74" s="75">
        <v>463982</v>
      </c>
    </row>
    <row r="75" spans="1:5" ht="12.75">
      <c r="A75" s="3"/>
      <c r="B75" s="3"/>
      <c r="C75" s="28"/>
      <c r="D75" s="14" t="s">
        <v>101</v>
      </c>
      <c r="E75" s="77"/>
    </row>
    <row r="76" spans="1:5" ht="12.75">
      <c r="A76" s="3"/>
      <c r="B76" s="3"/>
      <c r="C76" s="28"/>
      <c r="D76" s="14" t="s">
        <v>102</v>
      </c>
      <c r="E76" s="77"/>
    </row>
    <row r="77" spans="1:5" ht="12.75">
      <c r="A77" s="3"/>
      <c r="B77" s="3"/>
      <c r="C77" s="28" t="s">
        <v>436</v>
      </c>
      <c r="D77" s="14" t="s">
        <v>437</v>
      </c>
      <c r="E77" s="77">
        <v>250.74</v>
      </c>
    </row>
    <row r="78" spans="1:5" ht="12.75">
      <c r="A78" s="3"/>
      <c r="B78" s="3"/>
      <c r="C78" s="28"/>
      <c r="D78" s="41" t="s">
        <v>438</v>
      </c>
      <c r="E78" s="77"/>
    </row>
    <row r="79" spans="1:5" ht="12.75">
      <c r="A79" s="3"/>
      <c r="B79" s="3"/>
      <c r="C79" s="28" t="s">
        <v>174</v>
      </c>
      <c r="D79" s="15" t="s">
        <v>175</v>
      </c>
      <c r="E79" s="77">
        <v>50</v>
      </c>
    </row>
    <row r="80" spans="1:5" ht="12.75">
      <c r="A80" s="3"/>
      <c r="B80" s="3"/>
      <c r="C80" s="28"/>
      <c r="D80" s="15" t="s">
        <v>242</v>
      </c>
      <c r="E80" s="77"/>
    </row>
    <row r="81" spans="1:5" ht="12.75">
      <c r="A81" s="3"/>
      <c r="B81" s="3"/>
      <c r="C81" s="28"/>
      <c r="D81" s="15" t="s">
        <v>176</v>
      </c>
      <c r="E81" s="77"/>
    </row>
    <row r="82" spans="1:5" s="63" customFormat="1" ht="12.75">
      <c r="A82" s="104"/>
      <c r="B82" s="104">
        <v>75023</v>
      </c>
      <c r="C82" s="103"/>
      <c r="D82" s="119" t="s">
        <v>129</v>
      </c>
      <c r="E82" s="73">
        <f>SUM(E83:E83)</f>
        <v>172132</v>
      </c>
    </row>
    <row r="83" spans="1:5" ht="12.75">
      <c r="A83" s="3"/>
      <c r="B83" s="3"/>
      <c r="C83" s="28" t="s">
        <v>144</v>
      </c>
      <c r="D83" s="15" t="s">
        <v>83</v>
      </c>
      <c r="E83" s="75">
        <v>172132</v>
      </c>
    </row>
    <row r="84" spans="1:5" ht="12.75">
      <c r="A84" s="3"/>
      <c r="B84" s="3">
        <v>75095</v>
      </c>
      <c r="C84" s="28"/>
      <c r="D84" s="15" t="s">
        <v>429</v>
      </c>
      <c r="E84" s="75">
        <f>SUM(E85:E94)</f>
        <v>439588</v>
      </c>
    </row>
    <row r="85" spans="1:5" ht="12.75">
      <c r="A85" s="3"/>
      <c r="B85" s="3"/>
      <c r="C85" s="28" t="s">
        <v>527</v>
      </c>
      <c r="D85" s="15" t="s">
        <v>390</v>
      </c>
      <c r="E85" s="75">
        <v>166980</v>
      </c>
    </row>
    <row r="86" spans="1:5" ht="12.75">
      <c r="A86" s="3"/>
      <c r="B86" s="3"/>
      <c r="C86" s="28"/>
      <c r="D86" s="15" t="s">
        <v>391</v>
      </c>
      <c r="E86" s="75"/>
    </row>
    <row r="87" spans="1:5" ht="12.75">
      <c r="A87" s="3"/>
      <c r="B87" s="3"/>
      <c r="C87" s="28"/>
      <c r="D87" s="15" t="s">
        <v>392</v>
      </c>
      <c r="E87" s="75"/>
    </row>
    <row r="88" spans="1:5" ht="12.75">
      <c r="A88" s="3"/>
      <c r="B88" s="3"/>
      <c r="C88" s="28"/>
      <c r="D88" s="15" t="s">
        <v>393</v>
      </c>
      <c r="E88" s="75"/>
    </row>
    <row r="89" spans="1:5" ht="12.75">
      <c r="A89" s="3"/>
      <c r="B89" s="3"/>
      <c r="C89" s="28"/>
      <c r="D89" s="15" t="s">
        <v>204</v>
      </c>
      <c r="E89" s="75"/>
    </row>
    <row r="90" spans="1:5" ht="12.75">
      <c r="A90" s="3"/>
      <c r="B90" s="3"/>
      <c r="C90" s="28" t="s">
        <v>541</v>
      </c>
      <c r="D90" s="58" t="s">
        <v>542</v>
      </c>
      <c r="E90" s="75">
        <v>23472</v>
      </c>
    </row>
    <row r="91" spans="1:5" ht="12.75">
      <c r="A91" s="3"/>
      <c r="B91" s="3"/>
      <c r="C91" s="28"/>
      <c r="D91" s="58" t="s">
        <v>543</v>
      </c>
      <c r="E91" s="75"/>
    </row>
    <row r="92" spans="1:5" ht="12.75">
      <c r="A92" s="3"/>
      <c r="B92" s="3"/>
      <c r="C92" s="28"/>
      <c r="D92" s="58" t="s">
        <v>504</v>
      </c>
      <c r="E92" s="75"/>
    </row>
    <row r="93" spans="1:5" ht="12.75">
      <c r="A93" s="3"/>
      <c r="B93" s="3"/>
      <c r="C93" s="28" t="s">
        <v>389</v>
      </c>
      <c r="D93" s="15" t="s">
        <v>390</v>
      </c>
      <c r="E93" s="75">
        <v>249136</v>
      </c>
    </row>
    <row r="94" spans="1:5" ht="12.75">
      <c r="A94" s="3"/>
      <c r="B94" s="3"/>
      <c r="C94" s="28"/>
      <c r="D94" s="15" t="s">
        <v>391</v>
      </c>
      <c r="E94" s="75"/>
    </row>
    <row r="95" spans="1:5" ht="12.75">
      <c r="A95" s="3"/>
      <c r="B95" s="3"/>
      <c r="C95" s="28"/>
      <c r="D95" s="15" t="s">
        <v>392</v>
      </c>
      <c r="E95" s="75"/>
    </row>
    <row r="96" spans="1:5" ht="12.75">
      <c r="A96" s="3"/>
      <c r="B96" s="3"/>
      <c r="C96" s="28"/>
      <c r="D96" s="15" t="s">
        <v>393</v>
      </c>
      <c r="E96" s="75"/>
    </row>
    <row r="97" spans="1:5" ht="12.75">
      <c r="A97" s="18"/>
      <c r="B97" s="18"/>
      <c r="C97" s="33"/>
      <c r="D97" s="37" t="s">
        <v>204</v>
      </c>
      <c r="E97" s="76"/>
    </row>
    <row r="98" spans="1:5" ht="12.75">
      <c r="A98" s="50">
        <v>751</v>
      </c>
      <c r="B98" s="50"/>
      <c r="C98" s="61"/>
      <c r="D98" s="117" t="s">
        <v>123</v>
      </c>
      <c r="E98" s="82">
        <f>E100+E109+E105+E115</f>
        <v>467829</v>
      </c>
    </row>
    <row r="99" spans="1:5" ht="12.75">
      <c r="A99" s="50"/>
      <c r="B99" s="50"/>
      <c r="C99" s="61"/>
      <c r="D99" s="49" t="s">
        <v>124</v>
      </c>
      <c r="E99" s="66"/>
    </row>
    <row r="100" spans="1:5" s="63" customFormat="1" ht="12.75">
      <c r="A100" s="104"/>
      <c r="B100" s="104">
        <v>75101</v>
      </c>
      <c r="C100" s="103"/>
      <c r="D100" s="120" t="s">
        <v>103</v>
      </c>
      <c r="E100" s="112">
        <f>E102</f>
        <v>5342</v>
      </c>
    </row>
    <row r="101" spans="1:5" ht="12.75">
      <c r="A101" s="3"/>
      <c r="B101" s="3"/>
      <c r="C101" s="28"/>
      <c r="D101" s="15" t="s">
        <v>104</v>
      </c>
      <c r="E101" s="68"/>
    </row>
    <row r="102" spans="1:5" ht="12.75">
      <c r="A102" s="3"/>
      <c r="B102" s="3"/>
      <c r="C102" s="28" t="s">
        <v>163</v>
      </c>
      <c r="D102" s="14" t="s">
        <v>100</v>
      </c>
      <c r="E102" s="77">
        <v>5342</v>
      </c>
    </row>
    <row r="103" spans="1:5" s="14" customFormat="1" ht="12.75">
      <c r="A103" s="3"/>
      <c r="B103" s="3"/>
      <c r="C103" s="28"/>
      <c r="D103" s="14" t="s">
        <v>101</v>
      </c>
      <c r="E103" s="77"/>
    </row>
    <row r="104" spans="1:5" s="14" customFormat="1" ht="12.75">
      <c r="A104" s="3"/>
      <c r="B104" s="3"/>
      <c r="C104" s="28"/>
      <c r="D104" s="15" t="s">
        <v>102</v>
      </c>
      <c r="E104" s="77"/>
    </row>
    <row r="105" spans="1:5" s="14" customFormat="1" ht="12.75">
      <c r="A105" s="3"/>
      <c r="B105" s="3">
        <v>75108</v>
      </c>
      <c r="C105" s="28"/>
      <c r="D105" s="15" t="s">
        <v>545</v>
      </c>
      <c r="E105" s="77">
        <f>E106</f>
        <v>820</v>
      </c>
    </row>
    <row r="106" spans="1:5" s="14" customFormat="1" ht="12.75">
      <c r="A106" s="3"/>
      <c r="B106" s="3"/>
      <c r="C106" s="28" t="s">
        <v>163</v>
      </c>
      <c r="D106" s="14" t="s">
        <v>100</v>
      </c>
      <c r="E106" s="77">
        <v>820</v>
      </c>
    </row>
    <row r="107" spans="1:5" s="14" customFormat="1" ht="12.75">
      <c r="A107" s="3"/>
      <c r="B107" s="3"/>
      <c r="C107" s="28"/>
      <c r="D107" s="14" t="s">
        <v>101</v>
      </c>
      <c r="E107" s="77"/>
    </row>
    <row r="108" spans="1:5" s="14" customFormat="1" ht="12.75">
      <c r="A108" s="3"/>
      <c r="B108" s="3"/>
      <c r="C108" s="28"/>
      <c r="D108" s="15" t="s">
        <v>102</v>
      </c>
      <c r="E108" s="77"/>
    </row>
    <row r="109" spans="1:5" s="14" customFormat="1" ht="12.75">
      <c r="A109" s="3"/>
      <c r="B109" s="3">
        <v>75109</v>
      </c>
      <c r="C109" s="28"/>
      <c r="D109" s="109" t="s">
        <v>512</v>
      </c>
      <c r="E109" s="112">
        <f>E112</f>
        <v>402994</v>
      </c>
    </row>
    <row r="110" spans="1:5" s="14" customFormat="1" ht="12.75">
      <c r="A110" s="3"/>
      <c r="B110" s="3"/>
      <c r="C110" s="28"/>
      <c r="D110" s="109" t="s">
        <v>513</v>
      </c>
      <c r="E110" s="112"/>
    </row>
    <row r="111" spans="1:5" s="14" customFormat="1" ht="12.75">
      <c r="A111" s="3"/>
      <c r="B111" s="3"/>
      <c r="C111" s="28"/>
      <c r="D111" s="109" t="s">
        <v>514</v>
      </c>
      <c r="E111" s="112"/>
    </row>
    <row r="112" spans="1:5" s="14" customFormat="1" ht="12.75">
      <c r="A112" s="3"/>
      <c r="B112" s="3"/>
      <c r="C112" s="28" t="s">
        <v>163</v>
      </c>
      <c r="D112" s="14" t="s">
        <v>100</v>
      </c>
      <c r="E112" s="77">
        <v>402994</v>
      </c>
    </row>
    <row r="113" spans="1:5" s="14" customFormat="1" ht="12.75">
      <c r="A113" s="3"/>
      <c r="B113" s="3"/>
      <c r="C113" s="28"/>
      <c r="D113" s="14" t="s">
        <v>101</v>
      </c>
      <c r="E113" s="77"/>
    </row>
    <row r="114" spans="1:5" s="14" customFormat="1" ht="12.75">
      <c r="A114" s="3"/>
      <c r="B114" s="3"/>
      <c r="C114" s="28"/>
      <c r="D114" s="15" t="s">
        <v>102</v>
      </c>
      <c r="E114" s="77"/>
    </row>
    <row r="115" spans="1:5" s="14" customFormat="1" ht="12.75">
      <c r="A115" s="3"/>
      <c r="B115" s="3">
        <v>75113</v>
      </c>
      <c r="C115" s="28"/>
      <c r="D115" s="15" t="s">
        <v>546</v>
      </c>
      <c r="E115" s="77">
        <f>E116</f>
        <v>58673</v>
      </c>
    </row>
    <row r="116" spans="1:5" s="14" customFormat="1" ht="12.75">
      <c r="A116" s="3"/>
      <c r="B116" s="3"/>
      <c r="C116" s="28" t="s">
        <v>163</v>
      </c>
      <c r="D116" s="14" t="s">
        <v>100</v>
      </c>
      <c r="E116" s="77">
        <v>58673</v>
      </c>
    </row>
    <row r="117" spans="1:5" s="14" customFormat="1" ht="12.75">
      <c r="A117" s="3"/>
      <c r="B117" s="3"/>
      <c r="C117" s="28"/>
      <c r="D117" s="14" t="s">
        <v>101</v>
      </c>
      <c r="E117" s="77"/>
    </row>
    <row r="118" spans="1:5" s="14" customFormat="1" ht="12.75">
      <c r="A118" s="18"/>
      <c r="B118" s="18"/>
      <c r="C118" s="33"/>
      <c r="D118" s="37" t="s">
        <v>102</v>
      </c>
      <c r="E118" s="67"/>
    </row>
    <row r="119" spans="1:5" ht="12.75">
      <c r="A119" s="50">
        <v>756</v>
      </c>
      <c r="B119" s="50"/>
      <c r="C119" s="61"/>
      <c r="D119" s="117" t="s">
        <v>140</v>
      </c>
      <c r="E119" s="115">
        <f>SUM(+E123+E126+E150+E158+E136)</f>
        <v>64440978</v>
      </c>
    </row>
    <row r="120" spans="1:4" ht="12.75">
      <c r="A120" s="50"/>
      <c r="B120" s="50"/>
      <c r="C120" s="61"/>
      <c r="D120" s="117" t="s">
        <v>141</v>
      </c>
    </row>
    <row r="121" spans="1:4" ht="12.75">
      <c r="A121" s="50"/>
      <c r="B121" s="50"/>
      <c r="C121" s="61"/>
      <c r="D121" s="117" t="s">
        <v>142</v>
      </c>
    </row>
    <row r="122" spans="1:4" ht="12.75">
      <c r="A122" s="50"/>
      <c r="B122" s="50"/>
      <c r="C122" s="61"/>
      <c r="D122" s="117" t="s">
        <v>143</v>
      </c>
    </row>
    <row r="123" spans="1:5" s="63" customFormat="1" ht="12.75">
      <c r="A123" s="64"/>
      <c r="B123" s="64">
        <v>75601</v>
      </c>
      <c r="C123" s="110"/>
      <c r="D123" s="118" t="s">
        <v>90</v>
      </c>
      <c r="E123" s="121">
        <f>E124</f>
        <v>150000</v>
      </c>
    </row>
    <row r="124" spans="3:5" ht="12.75">
      <c r="C124" s="29" t="s">
        <v>150</v>
      </c>
      <c r="D124" s="12" t="s">
        <v>301</v>
      </c>
      <c r="E124" s="74">
        <v>150000</v>
      </c>
    </row>
    <row r="125" ht="12.75">
      <c r="D125" s="12" t="s">
        <v>91</v>
      </c>
    </row>
    <row r="126" spans="1:5" s="63" customFormat="1" ht="12.75">
      <c r="A126" s="64"/>
      <c r="B126" s="64">
        <v>75615</v>
      </c>
      <c r="C126" s="110"/>
      <c r="D126" s="118" t="s">
        <v>92</v>
      </c>
      <c r="E126" s="121">
        <f>SUM(E129:E135)</f>
        <v>19351100</v>
      </c>
    </row>
    <row r="127" ht="12.75">
      <c r="D127" s="12" t="s">
        <v>178</v>
      </c>
    </row>
    <row r="128" spans="4:5" ht="12.75">
      <c r="D128" t="s">
        <v>179</v>
      </c>
      <c r="E128" s="66"/>
    </row>
    <row r="129" spans="3:5" ht="12.75">
      <c r="C129" s="29" t="s">
        <v>151</v>
      </c>
      <c r="D129" s="39" t="s">
        <v>302</v>
      </c>
      <c r="E129" s="66">
        <v>18800000</v>
      </c>
    </row>
    <row r="130" spans="3:5" ht="12.75">
      <c r="C130" s="29" t="s">
        <v>152</v>
      </c>
      <c r="D130" s="39" t="s">
        <v>303</v>
      </c>
      <c r="E130" s="66">
        <v>500</v>
      </c>
    </row>
    <row r="131" spans="3:5" ht="12.75">
      <c r="C131" s="29" t="s">
        <v>153</v>
      </c>
      <c r="D131" t="s">
        <v>304</v>
      </c>
      <c r="E131" s="66">
        <v>490000</v>
      </c>
    </row>
    <row r="132" spans="3:5" ht="12.75">
      <c r="C132" s="29" t="s">
        <v>154</v>
      </c>
      <c r="D132" t="s">
        <v>305</v>
      </c>
      <c r="E132" s="66">
        <v>30000</v>
      </c>
    </row>
    <row r="133" spans="3:5" ht="12.75">
      <c r="C133" s="29" t="s">
        <v>350</v>
      </c>
      <c r="D133" t="s">
        <v>351</v>
      </c>
      <c r="E133" s="66">
        <v>600</v>
      </c>
    </row>
    <row r="134" spans="4:5" ht="12.75">
      <c r="D134" t="s">
        <v>352</v>
      </c>
      <c r="E134" s="66"/>
    </row>
    <row r="135" spans="1:5" ht="12.75">
      <c r="A135" s="3"/>
      <c r="B135" s="3"/>
      <c r="C135" s="28" t="s">
        <v>155</v>
      </c>
      <c r="D135" s="14" t="s">
        <v>432</v>
      </c>
      <c r="E135" s="77">
        <v>30000</v>
      </c>
    </row>
    <row r="136" spans="1:5" s="63" customFormat="1" ht="12.75">
      <c r="A136" s="104"/>
      <c r="B136" s="104">
        <v>75616</v>
      </c>
      <c r="C136" s="103"/>
      <c r="D136" s="62" t="s">
        <v>180</v>
      </c>
      <c r="E136" s="112">
        <f>SUM(E139:E149)</f>
        <v>8783450</v>
      </c>
    </row>
    <row r="137" spans="1:5" ht="12.75">
      <c r="A137" s="3"/>
      <c r="B137" s="3"/>
      <c r="C137" s="28"/>
      <c r="D137" s="41" t="s">
        <v>181</v>
      </c>
      <c r="E137" s="77"/>
    </row>
    <row r="138" spans="1:5" ht="12.75">
      <c r="A138" s="3"/>
      <c r="B138" s="3"/>
      <c r="C138" s="28"/>
      <c r="D138" s="41" t="s">
        <v>182</v>
      </c>
      <c r="E138" s="77"/>
    </row>
    <row r="139" spans="1:5" ht="12.75">
      <c r="A139" s="3"/>
      <c r="B139" s="3"/>
      <c r="C139" s="29" t="s">
        <v>151</v>
      </c>
      <c r="D139" s="39" t="s">
        <v>302</v>
      </c>
      <c r="E139" s="77">
        <v>6700000</v>
      </c>
    </row>
    <row r="140" spans="1:5" ht="12.75">
      <c r="A140" s="3"/>
      <c r="B140" s="3"/>
      <c r="C140" s="29" t="s">
        <v>152</v>
      </c>
      <c r="D140" s="39" t="s">
        <v>303</v>
      </c>
      <c r="E140" s="77">
        <v>56000</v>
      </c>
    </row>
    <row r="141" spans="1:5" ht="12.75">
      <c r="A141" s="3"/>
      <c r="B141" s="3"/>
      <c r="C141" s="28" t="s">
        <v>156</v>
      </c>
      <c r="D141" s="41" t="s">
        <v>308</v>
      </c>
      <c r="E141" s="77">
        <v>450</v>
      </c>
    </row>
    <row r="142" spans="1:5" ht="12.75">
      <c r="A142" s="3"/>
      <c r="B142" s="3"/>
      <c r="C142" s="29" t="s">
        <v>153</v>
      </c>
      <c r="D142" t="s">
        <v>304</v>
      </c>
      <c r="E142" s="77">
        <v>410000</v>
      </c>
    </row>
    <row r="143" spans="1:5" ht="12.75">
      <c r="A143" s="3"/>
      <c r="B143" s="3"/>
      <c r="C143" s="28" t="s">
        <v>157</v>
      </c>
      <c r="D143" s="14" t="s">
        <v>309</v>
      </c>
      <c r="E143" s="77">
        <v>150000</v>
      </c>
    </row>
    <row r="144" spans="1:5" ht="12.75">
      <c r="A144" s="3"/>
      <c r="B144" s="3"/>
      <c r="C144" s="28" t="s">
        <v>420</v>
      </c>
      <c r="D144" s="41" t="s">
        <v>421</v>
      </c>
      <c r="E144" s="77">
        <v>25000</v>
      </c>
    </row>
    <row r="145" spans="1:5" ht="12.75">
      <c r="A145" s="3"/>
      <c r="B145" s="3"/>
      <c r="C145" s="29" t="s">
        <v>154</v>
      </c>
      <c r="D145" t="s">
        <v>305</v>
      </c>
      <c r="E145" s="77">
        <v>1400000</v>
      </c>
    </row>
    <row r="146" spans="1:5" ht="12.75">
      <c r="A146" s="3"/>
      <c r="B146" s="3"/>
      <c r="C146" s="29" t="s">
        <v>350</v>
      </c>
      <c r="D146" t="s">
        <v>351</v>
      </c>
      <c r="E146" s="77">
        <v>12000</v>
      </c>
    </row>
    <row r="147" spans="1:5" ht="12.75">
      <c r="A147" s="3"/>
      <c r="B147" s="3"/>
      <c r="D147" t="s">
        <v>352</v>
      </c>
      <c r="E147" s="77"/>
    </row>
    <row r="148" spans="1:5" ht="12.75">
      <c r="A148" s="3"/>
      <c r="B148" s="3"/>
      <c r="C148" s="28" t="s">
        <v>155</v>
      </c>
      <c r="D148" s="14" t="s">
        <v>307</v>
      </c>
      <c r="E148" s="77">
        <v>30000</v>
      </c>
    </row>
    <row r="149" spans="1:5" ht="12.75">
      <c r="A149" s="3"/>
      <c r="B149" s="3"/>
      <c r="C149" s="28"/>
      <c r="D149" s="41" t="s">
        <v>306</v>
      </c>
      <c r="E149" s="77"/>
    </row>
    <row r="150" spans="1:5" s="63" customFormat="1" ht="12.75">
      <c r="A150" s="64"/>
      <c r="B150" s="64">
        <v>75618</v>
      </c>
      <c r="C150" s="110"/>
      <c r="D150" s="118" t="s">
        <v>130</v>
      </c>
      <c r="E150" s="121">
        <f>SUM(E152:E157)</f>
        <v>1450000</v>
      </c>
    </row>
    <row r="151" ht="12.75">
      <c r="D151" s="12" t="s">
        <v>131</v>
      </c>
    </row>
    <row r="152" spans="3:5" ht="12.75">
      <c r="C152" s="29" t="s">
        <v>422</v>
      </c>
      <c r="D152" s="12" t="s">
        <v>423</v>
      </c>
      <c r="E152" s="74">
        <v>200000</v>
      </c>
    </row>
    <row r="153" ht="12.75">
      <c r="D153" s="12" t="s">
        <v>424</v>
      </c>
    </row>
    <row r="154" spans="3:5" ht="12.75">
      <c r="C154" s="29" t="s">
        <v>158</v>
      </c>
      <c r="D154" s="12" t="s">
        <v>93</v>
      </c>
      <c r="E154" s="74">
        <v>480000</v>
      </c>
    </row>
    <row r="155" spans="3:5" ht="12.75">
      <c r="C155" s="29" t="s">
        <v>159</v>
      </c>
      <c r="D155" s="12" t="s">
        <v>132</v>
      </c>
      <c r="E155" s="74">
        <v>700000</v>
      </c>
    </row>
    <row r="156" spans="1:5" ht="12.75">
      <c r="A156" s="43"/>
      <c r="B156" s="43"/>
      <c r="C156" s="35" t="s">
        <v>183</v>
      </c>
      <c r="D156" s="44" t="s">
        <v>224</v>
      </c>
      <c r="E156" s="78">
        <v>70000</v>
      </c>
    </row>
    <row r="157" ht="12.75">
      <c r="D157" s="12" t="s">
        <v>225</v>
      </c>
    </row>
    <row r="158" spans="1:5" s="63" customFormat="1" ht="12.75">
      <c r="A158" s="104"/>
      <c r="B158" s="104">
        <v>75621</v>
      </c>
      <c r="C158" s="103"/>
      <c r="D158" s="119" t="s">
        <v>408</v>
      </c>
      <c r="E158" s="73">
        <f>SUM(E159:E160)</f>
        <v>34706428</v>
      </c>
    </row>
    <row r="159" spans="1:5" ht="12.75">
      <c r="A159" s="3"/>
      <c r="B159" s="3"/>
      <c r="C159" s="28" t="s">
        <v>160</v>
      </c>
      <c r="D159" s="15" t="s">
        <v>90</v>
      </c>
      <c r="E159" s="75">
        <v>31188314</v>
      </c>
    </row>
    <row r="160" spans="1:5" ht="12.75">
      <c r="A160" s="18"/>
      <c r="B160" s="18"/>
      <c r="C160" s="33" t="s">
        <v>161</v>
      </c>
      <c r="D160" s="37" t="s">
        <v>310</v>
      </c>
      <c r="E160" s="76">
        <v>3518114</v>
      </c>
    </row>
    <row r="161" spans="1:5" ht="12.75">
      <c r="A161" s="50">
        <v>758</v>
      </c>
      <c r="B161" s="50"/>
      <c r="C161" s="61"/>
      <c r="D161" s="117" t="s">
        <v>94</v>
      </c>
      <c r="E161" s="115">
        <f>E162+E170+E175+E168+E165</f>
        <v>34003035</v>
      </c>
    </row>
    <row r="162" spans="1:5" s="63" customFormat="1" ht="12.75">
      <c r="A162" s="64"/>
      <c r="B162" s="64">
        <v>75801</v>
      </c>
      <c r="C162" s="110"/>
      <c r="D162" s="118" t="s">
        <v>95</v>
      </c>
      <c r="E162" s="121">
        <f>E164</f>
        <v>29562583</v>
      </c>
    </row>
    <row r="163" ht="12.75">
      <c r="D163" s="12" t="s">
        <v>96</v>
      </c>
    </row>
    <row r="164" spans="3:5" ht="12.75">
      <c r="C164" s="29" t="s">
        <v>162</v>
      </c>
      <c r="D164" s="12" t="s">
        <v>97</v>
      </c>
      <c r="E164" s="74">
        <v>29562583</v>
      </c>
    </row>
    <row r="165" spans="2:5" ht="12.75">
      <c r="B165" s="6">
        <v>75806</v>
      </c>
      <c r="D165" s="12" t="s">
        <v>528</v>
      </c>
      <c r="E165" s="74">
        <f>E167</f>
        <v>1579847</v>
      </c>
    </row>
    <row r="166" ht="12.75">
      <c r="D166" s="12" t="s">
        <v>96</v>
      </c>
    </row>
    <row r="167" spans="3:5" ht="12.75">
      <c r="C167" s="29" t="s">
        <v>162</v>
      </c>
      <c r="D167" s="12" t="s">
        <v>97</v>
      </c>
      <c r="E167" s="74">
        <v>1579847</v>
      </c>
    </row>
    <row r="168" spans="2:5" ht="12.75">
      <c r="B168" s="6">
        <v>75807</v>
      </c>
      <c r="D168" s="12" t="s">
        <v>458</v>
      </c>
      <c r="E168" s="74">
        <f>E169</f>
        <v>874312</v>
      </c>
    </row>
    <row r="169" spans="3:5" ht="12.75">
      <c r="C169" s="29" t="s">
        <v>162</v>
      </c>
      <c r="D169" s="12" t="s">
        <v>97</v>
      </c>
      <c r="E169" s="74">
        <v>874312</v>
      </c>
    </row>
    <row r="170" spans="1:5" s="63" customFormat="1" ht="12.75">
      <c r="A170" s="104"/>
      <c r="B170" s="104">
        <v>75814</v>
      </c>
      <c r="C170" s="103"/>
      <c r="D170" s="119" t="s">
        <v>98</v>
      </c>
      <c r="E170" s="73">
        <f>SUM(E171:E173)</f>
        <v>1678922</v>
      </c>
    </row>
    <row r="171" spans="1:5" ht="12.75">
      <c r="A171" s="3"/>
      <c r="B171" s="3"/>
      <c r="C171" s="28" t="s">
        <v>148</v>
      </c>
      <c r="D171" s="15" t="s">
        <v>311</v>
      </c>
      <c r="E171" s="75">
        <v>250000</v>
      </c>
    </row>
    <row r="172" spans="1:5" ht="12.75">
      <c r="A172" s="3"/>
      <c r="B172" s="3"/>
      <c r="C172" s="28" t="s">
        <v>434</v>
      </c>
      <c r="D172" s="15" t="s">
        <v>537</v>
      </c>
      <c r="E172" s="75">
        <v>108922</v>
      </c>
    </row>
    <row r="173" spans="1:5" ht="12.75">
      <c r="A173" s="3"/>
      <c r="B173" s="3"/>
      <c r="C173" s="28" t="s">
        <v>436</v>
      </c>
      <c r="D173" s="14" t="s">
        <v>437</v>
      </c>
      <c r="E173" s="75">
        <v>1320000</v>
      </c>
    </row>
    <row r="174" spans="1:5" ht="12.75">
      <c r="A174" s="3"/>
      <c r="B174" s="3"/>
      <c r="C174" s="28"/>
      <c r="D174" s="41" t="s">
        <v>438</v>
      </c>
      <c r="E174" s="75"/>
    </row>
    <row r="175" spans="1:5" s="63" customFormat="1" ht="12.75">
      <c r="A175" s="104"/>
      <c r="B175" s="104">
        <v>75831</v>
      </c>
      <c r="C175" s="103"/>
      <c r="D175" s="119" t="s">
        <v>240</v>
      </c>
      <c r="E175" s="73">
        <f>E176</f>
        <v>307371</v>
      </c>
    </row>
    <row r="176" spans="1:5" ht="12.75">
      <c r="A176" s="18"/>
      <c r="B176" s="18"/>
      <c r="C176" s="33" t="s">
        <v>162</v>
      </c>
      <c r="D176" s="37" t="s">
        <v>97</v>
      </c>
      <c r="E176" s="76">
        <v>307371</v>
      </c>
    </row>
    <row r="177" spans="1:5" ht="12.75">
      <c r="A177" s="47">
        <v>801</v>
      </c>
      <c r="B177" s="47"/>
      <c r="C177" s="46"/>
      <c r="D177" s="57" t="s">
        <v>263</v>
      </c>
      <c r="E177" s="116">
        <f>E178</f>
        <v>5396487</v>
      </c>
    </row>
    <row r="178" spans="1:5" s="63" customFormat="1" ht="12.75">
      <c r="A178" s="104"/>
      <c r="B178" s="104">
        <v>80104</v>
      </c>
      <c r="C178" s="103"/>
      <c r="D178" s="119" t="s">
        <v>267</v>
      </c>
      <c r="E178" s="73">
        <f>SUM(E179:E184)</f>
        <v>5396487</v>
      </c>
    </row>
    <row r="179" spans="1:5" ht="12.75">
      <c r="A179" s="3"/>
      <c r="B179" s="3"/>
      <c r="C179" s="29" t="s">
        <v>144</v>
      </c>
      <c r="D179" s="12" t="s">
        <v>83</v>
      </c>
      <c r="E179" s="75">
        <v>650000</v>
      </c>
    </row>
    <row r="180" spans="1:5" ht="12.75">
      <c r="A180" s="3"/>
      <c r="B180" s="3"/>
      <c r="C180" s="28" t="s">
        <v>170</v>
      </c>
      <c r="D180" s="15" t="s">
        <v>353</v>
      </c>
      <c r="E180" s="75">
        <v>3246487</v>
      </c>
    </row>
    <row r="181" spans="1:5" ht="12.75">
      <c r="A181" s="3"/>
      <c r="B181" s="3"/>
      <c r="C181" s="28"/>
      <c r="D181" s="15" t="s">
        <v>171</v>
      </c>
      <c r="E181" s="75"/>
    </row>
    <row r="182" spans="1:5" ht="12.75">
      <c r="A182" s="3"/>
      <c r="B182" s="3"/>
      <c r="C182" s="28" t="s">
        <v>281</v>
      </c>
      <c r="D182" s="15" t="s">
        <v>282</v>
      </c>
      <c r="E182" s="75">
        <v>1500000</v>
      </c>
    </row>
    <row r="183" spans="1:5" ht="12.75">
      <c r="A183" s="3"/>
      <c r="B183" s="3"/>
      <c r="C183" s="28"/>
      <c r="D183" s="15" t="s">
        <v>283</v>
      </c>
      <c r="E183" s="75"/>
    </row>
    <row r="184" spans="1:5" ht="12.75">
      <c r="A184" s="18"/>
      <c r="B184" s="18"/>
      <c r="C184" s="33"/>
      <c r="D184" s="37" t="s">
        <v>284</v>
      </c>
      <c r="E184" s="76"/>
    </row>
    <row r="185" spans="1:5" s="49" customFormat="1" ht="12.75">
      <c r="A185" s="47">
        <v>851</v>
      </c>
      <c r="B185" s="47"/>
      <c r="C185" s="46"/>
      <c r="D185" s="57" t="s">
        <v>547</v>
      </c>
      <c r="E185" s="116">
        <f>E186</f>
        <v>1500</v>
      </c>
    </row>
    <row r="186" spans="1:5" ht="12.75">
      <c r="A186" s="3"/>
      <c r="B186" s="3">
        <v>85195</v>
      </c>
      <c r="C186" s="28"/>
      <c r="D186" s="15" t="s">
        <v>429</v>
      </c>
      <c r="E186" s="75">
        <f>E187</f>
        <v>1500</v>
      </c>
    </row>
    <row r="187" spans="1:5" ht="12.75">
      <c r="A187" s="3"/>
      <c r="B187" s="3"/>
      <c r="C187" s="28" t="s">
        <v>163</v>
      </c>
      <c r="D187" s="15" t="s">
        <v>100</v>
      </c>
      <c r="E187" s="75">
        <v>1500</v>
      </c>
    </row>
    <row r="188" spans="1:5" ht="12.75">
      <c r="A188" s="3"/>
      <c r="B188" s="3"/>
      <c r="C188" s="28"/>
      <c r="D188" s="15" t="s">
        <v>101</v>
      </c>
      <c r="E188" s="75"/>
    </row>
    <row r="189" spans="1:5" ht="12.75">
      <c r="A189" s="18"/>
      <c r="B189" s="18"/>
      <c r="C189" s="33"/>
      <c r="D189" s="37" t="s">
        <v>102</v>
      </c>
      <c r="E189" s="76"/>
    </row>
    <row r="190" spans="1:5" ht="12.75">
      <c r="A190" s="50">
        <v>852</v>
      </c>
      <c r="B190" s="50"/>
      <c r="C190" s="61"/>
      <c r="D190" s="117" t="s">
        <v>165</v>
      </c>
      <c r="E190" s="116">
        <f>E200+E191+E195+E206+E217+E229+E211+E226</f>
        <v>3184131.98</v>
      </c>
    </row>
    <row r="191" spans="1:5" s="63" customFormat="1" ht="12.75">
      <c r="A191" s="64"/>
      <c r="B191" s="64">
        <v>85203</v>
      </c>
      <c r="C191" s="110"/>
      <c r="D191" s="118" t="s">
        <v>133</v>
      </c>
      <c r="E191" s="73">
        <f>SUM(E192:E194)</f>
        <v>680008.75</v>
      </c>
    </row>
    <row r="192" spans="3:5" ht="12.75">
      <c r="C192" s="29" t="s">
        <v>163</v>
      </c>
      <c r="D192" s="12" t="s">
        <v>100</v>
      </c>
      <c r="E192" s="75">
        <v>680008.75</v>
      </c>
    </row>
    <row r="193" spans="4:5" ht="12.75">
      <c r="D193" s="12" t="s">
        <v>101</v>
      </c>
      <c r="E193" s="75"/>
    </row>
    <row r="194" spans="4:5" ht="12.75">
      <c r="D194" s="12" t="s">
        <v>102</v>
      </c>
      <c r="E194" s="75"/>
    </row>
    <row r="195" spans="2:5" s="63" customFormat="1" ht="12" customHeight="1">
      <c r="B195" s="64">
        <v>85213</v>
      </c>
      <c r="C195" s="110"/>
      <c r="D195" s="118" t="s">
        <v>110</v>
      </c>
      <c r="E195" s="73">
        <f>SUM(E198:E199)</f>
        <v>60000</v>
      </c>
    </row>
    <row r="196" spans="1:5" ht="12.75">
      <c r="A196"/>
      <c r="D196" s="12" t="s">
        <v>383</v>
      </c>
      <c r="E196" s="75"/>
    </row>
    <row r="197" spans="1:5" ht="12.75">
      <c r="A197"/>
      <c r="D197" s="12" t="s">
        <v>384</v>
      </c>
      <c r="E197" s="75"/>
    </row>
    <row r="198" spans="3:5" ht="12.75">
      <c r="C198" s="28" t="s">
        <v>170</v>
      </c>
      <c r="D198" s="15" t="s">
        <v>353</v>
      </c>
      <c r="E198" s="75">
        <v>60000</v>
      </c>
    </row>
    <row r="199" spans="3:5" ht="12.75">
      <c r="C199" s="28"/>
      <c r="D199" s="15" t="s">
        <v>171</v>
      </c>
      <c r="E199" s="75"/>
    </row>
    <row r="200" spans="1:5" s="63" customFormat="1" ht="12.75">
      <c r="A200" s="104"/>
      <c r="B200" s="64">
        <v>85214</v>
      </c>
      <c r="C200" s="110"/>
      <c r="D200" s="118" t="s">
        <v>385</v>
      </c>
      <c r="E200" s="73">
        <f>SUM(E202:E204)</f>
        <v>376496.17</v>
      </c>
    </row>
    <row r="201" spans="1:5" ht="12.75">
      <c r="A201" s="3"/>
      <c r="D201" s="12" t="s">
        <v>200</v>
      </c>
      <c r="E201" s="75"/>
    </row>
    <row r="202" spans="1:5" ht="12.75">
      <c r="A202" s="3"/>
      <c r="B202" s="3"/>
      <c r="C202" s="28" t="s">
        <v>170</v>
      </c>
      <c r="D202" s="15" t="s">
        <v>353</v>
      </c>
      <c r="E202" s="75">
        <v>375000</v>
      </c>
    </row>
    <row r="203" spans="1:5" ht="12" customHeight="1">
      <c r="A203" s="3"/>
      <c r="B203" s="3"/>
      <c r="C203" s="28"/>
      <c r="D203" s="15" t="s">
        <v>171</v>
      </c>
      <c r="E203" s="75"/>
    </row>
    <row r="204" spans="1:5" ht="12" customHeight="1">
      <c r="A204" s="3"/>
      <c r="B204" s="3"/>
      <c r="C204" s="28" t="s">
        <v>436</v>
      </c>
      <c r="D204" s="14" t="s">
        <v>437</v>
      </c>
      <c r="E204" s="75">
        <v>1496.17</v>
      </c>
    </row>
    <row r="205" spans="1:5" ht="12" customHeight="1">
      <c r="A205" s="3"/>
      <c r="B205" s="3"/>
      <c r="C205" s="28"/>
      <c r="D205" s="41" t="s">
        <v>438</v>
      </c>
      <c r="E205" s="75"/>
    </row>
    <row r="206" spans="1:5" s="63" customFormat="1" ht="12.75">
      <c r="A206" s="104"/>
      <c r="B206" s="104">
        <v>85216</v>
      </c>
      <c r="C206" s="103"/>
      <c r="D206" s="119" t="s">
        <v>239</v>
      </c>
      <c r="E206" s="73">
        <f>SUM(E207:E209)</f>
        <v>633686.16</v>
      </c>
    </row>
    <row r="207" spans="1:5" ht="12.75">
      <c r="A207" s="3"/>
      <c r="B207" s="3"/>
      <c r="C207" s="28" t="s">
        <v>170</v>
      </c>
      <c r="D207" s="15" t="s">
        <v>353</v>
      </c>
      <c r="E207" s="75">
        <v>632500</v>
      </c>
    </row>
    <row r="208" spans="1:5" ht="12.75">
      <c r="A208" s="3"/>
      <c r="B208" s="3"/>
      <c r="C208" s="28"/>
      <c r="D208" s="15" t="s">
        <v>171</v>
      </c>
      <c r="E208" s="75"/>
    </row>
    <row r="209" spans="1:5" ht="12.75">
      <c r="A209" s="3"/>
      <c r="B209" s="3"/>
      <c r="C209" s="28" t="s">
        <v>436</v>
      </c>
      <c r="D209" s="14" t="s">
        <v>437</v>
      </c>
      <c r="E209" s="75">
        <v>1186.16</v>
      </c>
    </row>
    <row r="210" spans="1:5" ht="12.75">
      <c r="A210" s="3"/>
      <c r="B210" s="3"/>
      <c r="C210" s="28"/>
      <c r="D210" s="41" t="s">
        <v>438</v>
      </c>
      <c r="E210" s="75"/>
    </row>
    <row r="211" spans="1:5" ht="12.75">
      <c r="A211" s="3"/>
      <c r="B211" s="3">
        <v>85219</v>
      </c>
      <c r="C211" s="28"/>
      <c r="D211" s="15" t="s">
        <v>46</v>
      </c>
      <c r="E211" s="75">
        <f>SUM(E212:E215)</f>
        <v>193783</v>
      </c>
    </row>
    <row r="212" spans="1:5" ht="12.75">
      <c r="A212" s="3"/>
      <c r="B212" s="3"/>
      <c r="C212" s="29" t="s">
        <v>163</v>
      </c>
      <c r="D212" s="12" t="s">
        <v>100</v>
      </c>
      <c r="E212" s="75">
        <v>12000</v>
      </c>
    </row>
    <row r="213" spans="1:5" ht="12.75">
      <c r="A213" s="3"/>
      <c r="B213" s="3"/>
      <c r="C213" s="28"/>
      <c r="D213" s="15" t="s">
        <v>101</v>
      </c>
      <c r="E213" s="75"/>
    </row>
    <row r="214" spans="1:5" ht="12.75">
      <c r="A214" s="3"/>
      <c r="B214" s="3"/>
      <c r="C214" s="28"/>
      <c r="D214" s="15" t="s">
        <v>102</v>
      </c>
      <c r="E214" s="75"/>
    </row>
    <row r="215" spans="1:5" ht="12.75">
      <c r="A215" s="3"/>
      <c r="B215" s="3"/>
      <c r="C215" s="28" t="s">
        <v>170</v>
      </c>
      <c r="D215" s="15" t="s">
        <v>353</v>
      </c>
      <c r="E215" s="75">
        <v>181783</v>
      </c>
    </row>
    <row r="216" spans="1:5" ht="12.75">
      <c r="A216" s="3"/>
      <c r="B216" s="3"/>
      <c r="C216" s="28"/>
      <c r="D216" s="15" t="s">
        <v>171</v>
      </c>
      <c r="E216" s="75"/>
    </row>
    <row r="217" spans="1:5" s="63" customFormat="1" ht="12.75">
      <c r="A217" s="104"/>
      <c r="B217" s="104">
        <v>85228</v>
      </c>
      <c r="C217" s="103"/>
      <c r="D217" s="119" t="s">
        <v>266</v>
      </c>
      <c r="E217" s="73">
        <f>SUM(E218:E224)</f>
        <v>454465.29</v>
      </c>
    </row>
    <row r="218" spans="1:5" ht="12.75">
      <c r="A218" s="3"/>
      <c r="B218" s="3"/>
      <c r="C218" s="29" t="s">
        <v>163</v>
      </c>
      <c r="D218" s="12" t="s">
        <v>100</v>
      </c>
      <c r="E218" s="75">
        <v>388467</v>
      </c>
    </row>
    <row r="219" spans="1:5" ht="12.75">
      <c r="A219" s="3"/>
      <c r="B219" s="3"/>
      <c r="C219" s="28"/>
      <c r="D219" s="15" t="s">
        <v>101</v>
      </c>
      <c r="E219" s="75"/>
    </row>
    <row r="220" spans="1:5" ht="14.25" customHeight="1">
      <c r="A220" s="3"/>
      <c r="B220" s="3"/>
      <c r="C220" s="28"/>
      <c r="D220" s="15" t="s">
        <v>102</v>
      </c>
      <c r="E220" s="75"/>
    </row>
    <row r="221" spans="1:5" ht="14.25" customHeight="1">
      <c r="A221" s="3"/>
      <c r="B221" s="3"/>
      <c r="C221" s="28" t="s">
        <v>170</v>
      </c>
      <c r="D221" s="15" t="s">
        <v>353</v>
      </c>
      <c r="E221" s="75">
        <v>65398.29</v>
      </c>
    </row>
    <row r="222" spans="1:5" ht="14.25" customHeight="1">
      <c r="A222" s="3"/>
      <c r="B222" s="3"/>
      <c r="C222" s="28"/>
      <c r="D222" s="15" t="s">
        <v>171</v>
      </c>
      <c r="E222" s="75"/>
    </row>
    <row r="223" spans="1:5" ht="12.75">
      <c r="A223" s="3"/>
      <c r="B223" s="3"/>
      <c r="C223" s="28" t="s">
        <v>174</v>
      </c>
      <c r="D223" s="15" t="s">
        <v>175</v>
      </c>
      <c r="E223" s="75">
        <v>600</v>
      </c>
    </row>
    <row r="224" spans="1:5" ht="12.75">
      <c r="A224" s="3"/>
      <c r="B224" s="3"/>
      <c r="C224" s="28"/>
      <c r="D224" s="15" t="s">
        <v>242</v>
      </c>
      <c r="E224" s="75"/>
    </row>
    <row r="225" spans="1:5" ht="12.75">
      <c r="A225" s="3"/>
      <c r="B225" s="3"/>
      <c r="C225" s="28"/>
      <c r="D225" s="15" t="s">
        <v>176</v>
      </c>
      <c r="E225" s="75"/>
    </row>
    <row r="226" spans="1:5" ht="12.75">
      <c r="A226" s="3"/>
      <c r="B226" s="3">
        <v>85230</v>
      </c>
      <c r="C226" s="28"/>
      <c r="D226" s="15" t="s">
        <v>345</v>
      </c>
      <c r="E226" s="75">
        <f>E227</f>
        <v>83468.61</v>
      </c>
    </row>
    <row r="227" spans="1:5" ht="12.75">
      <c r="A227" s="3"/>
      <c r="B227" s="3"/>
      <c r="C227" s="28" t="s">
        <v>170</v>
      </c>
      <c r="D227" s="15" t="s">
        <v>353</v>
      </c>
      <c r="E227" s="75">
        <v>83468.61</v>
      </c>
    </row>
    <row r="228" spans="1:5" ht="12.75">
      <c r="A228" s="3"/>
      <c r="B228" s="3"/>
      <c r="C228" s="28"/>
      <c r="D228" s="15" t="s">
        <v>171</v>
      </c>
      <c r="E228" s="75"/>
    </row>
    <row r="229" spans="1:5" ht="12.75">
      <c r="A229" s="3"/>
      <c r="B229" s="3">
        <v>85295</v>
      </c>
      <c r="C229" s="28"/>
      <c r="D229" s="15" t="s">
        <v>429</v>
      </c>
      <c r="E229" s="75">
        <f>SUM(E230:E234)</f>
        <v>702224</v>
      </c>
    </row>
    <row r="230" spans="1:5" ht="12.75">
      <c r="A230" s="3"/>
      <c r="B230" s="3"/>
      <c r="C230" s="28" t="s">
        <v>163</v>
      </c>
      <c r="D230" s="15" t="s">
        <v>100</v>
      </c>
      <c r="E230" s="75">
        <v>661424</v>
      </c>
    </row>
    <row r="231" spans="1:5" ht="12.75">
      <c r="A231" s="3"/>
      <c r="B231" s="3"/>
      <c r="C231" s="28"/>
      <c r="D231" s="15" t="s">
        <v>101</v>
      </c>
      <c r="E231" s="75"/>
    </row>
    <row r="232" spans="1:5" ht="12.75">
      <c r="A232" s="3"/>
      <c r="B232" s="3"/>
      <c r="C232" s="28"/>
      <c r="D232" s="15" t="s">
        <v>102</v>
      </c>
      <c r="E232" s="75"/>
    </row>
    <row r="233" spans="1:5" ht="12.75">
      <c r="A233" s="3"/>
      <c r="B233" s="3"/>
      <c r="C233" s="122" t="s">
        <v>493</v>
      </c>
      <c r="D233" s="109" t="s">
        <v>494</v>
      </c>
      <c r="E233" s="75">
        <v>40800</v>
      </c>
    </row>
    <row r="234" spans="1:5" ht="12.75">
      <c r="A234" s="18"/>
      <c r="B234" s="18"/>
      <c r="C234" s="123"/>
      <c r="D234" s="124" t="s">
        <v>495</v>
      </c>
      <c r="E234" s="76"/>
    </row>
    <row r="235" spans="1:5" s="49" customFormat="1" ht="12.75">
      <c r="A235" s="47">
        <v>853</v>
      </c>
      <c r="B235" s="47"/>
      <c r="C235" s="46"/>
      <c r="D235" s="57" t="s">
        <v>433</v>
      </c>
      <c r="E235" s="116">
        <f>E236</f>
        <v>243242</v>
      </c>
    </row>
    <row r="236" spans="1:5" ht="12.75">
      <c r="A236" s="3"/>
      <c r="B236" s="3">
        <v>85395</v>
      </c>
      <c r="C236" s="28"/>
      <c r="D236" s="15" t="s">
        <v>429</v>
      </c>
      <c r="E236" s="75">
        <f>SUM(E237:E247)</f>
        <v>243242</v>
      </c>
    </row>
    <row r="237" spans="1:5" ht="12.75">
      <c r="A237" s="3"/>
      <c r="B237" s="3"/>
      <c r="C237" s="28" t="s">
        <v>527</v>
      </c>
      <c r="D237" s="15" t="s">
        <v>390</v>
      </c>
      <c r="E237" s="75">
        <v>77940</v>
      </c>
    </row>
    <row r="238" spans="1:5" ht="12.75">
      <c r="A238" s="3"/>
      <c r="B238" s="3"/>
      <c r="C238" s="28"/>
      <c r="D238" s="15" t="s">
        <v>391</v>
      </c>
      <c r="E238" s="75"/>
    </row>
    <row r="239" spans="1:5" ht="12.75">
      <c r="A239" s="3"/>
      <c r="B239" s="3"/>
      <c r="C239" s="28"/>
      <c r="D239" s="15" t="s">
        <v>392</v>
      </c>
      <c r="E239" s="75"/>
    </row>
    <row r="240" spans="1:5" ht="12.75">
      <c r="A240" s="3"/>
      <c r="B240" s="3"/>
      <c r="C240" s="28"/>
      <c r="D240" s="15" t="s">
        <v>393</v>
      </c>
      <c r="E240" s="75"/>
    </row>
    <row r="241" spans="1:5" ht="12.75">
      <c r="A241" s="3"/>
      <c r="B241" s="3"/>
      <c r="C241" s="28"/>
      <c r="D241" s="15" t="s">
        <v>204</v>
      </c>
      <c r="E241" s="75"/>
    </row>
    <row r="242" spans="1:5" ht="12.75">
      <c r="A242" s="3"/>
      <c r="B242" s="3"/>
      <c r="C242" s="28" t="s">
        <v>540</v>
      </c>
      <c r="D242" s="15" t="s">
        <v>390</v>
      </c>
      <c r="E242" s="75">
        <v>22270</v>
      </c>
    </row>
    <row r="243" spans="1:5" ht="12.75">
      <c r="A243" s="3"/>
      <c r="B243" s="3"/>
      <c r="C243" s="28"/>
      <c r="D243" s="15" t="s">
        <v>391</v>
      </c>
      <c r="E243" s="75"/>
    </row>
    <row r="244" spans="1:5" ht="12.75">
      <c r="A244" s="3"/>
      <c r="B244" s="3"/>
      <c r="C244" s="28"/>
      <c r="D244" s="15" t="s">
        <v>392</v>
      </c>
      <c r="E244" s="75"/>
    </row>
    <row r="245" spans="1:5" ht="12.75">
      <c r="A245" s="3"/>
      <c r="B245" s="3"/>
      <c r="C245" s="28"/>
      <c r="D245" s="15" t="s">
        <v>393</v>
      </c>
      <c r="E245" s="75"/>
    </row>
    <row r="246" spans="1:5" ht="12.75">
      <c r="A246" s="3"/>
      <c r="B246" s="3"/>
      <c r="C246" s="28"/>
      <c r="D246" s="15" t="s">
        <v>204</v>
      </c>
      <c r="E246" s="75"/>
    </row>
    <row r="247" spans="1:5" ht="12.75">
      <c r="A247" s="3"/>
      <c r="B247" s="3"/>
      <c r="C247" s="28" t="s">
        <v>436</v>
      </c>
      <c r="D247" s="14" t="s">
        <v>437</v>
      </c>
      <c r="E247" s="75">
        <v>143032</v>
      </c>
    </row>
    <row r="248" spans="1:5" ht="12.75">
      <c r="A248" s="18"/>
      <c r="B248" s="18"/>
      <c r="C248" s="33"/>
      <c r="D248" s="126" t="s">
        <v>438</v>
      </c>
      <c r="E248" s="76"/>
    </row>
    <row r="249" spans="1:5" s="63" customFormat="1" ht="12.75">
      <c r="A249" s="47">
        <v>854</v>
      </c>
      <c r="B249" s="104"/>
      <c r="C249" s="103"/>
      <c r="D249" s="129" t="s">
        <v>515</v>
      </c>
      <c r="E249" s="116">
        <f>E250</f>
        <v>8200</v>
      </c>
    </row>
    <row r="250" spans="1:5" s="63" customFormat="1" ht="12.75">
      <c r="A250" s="104"/>
      <c r="B250" s="104">
        <v>85415</v>
      </c>
      <c r="C250" s="103"/>
      <c r="D250" s="107" t="s">
        <v>338</v>
      </c>
      <c r="E250" s="73">
        <f>SUM(E251:E254)</f>
        <v>8200</v>
      </c>
    </row>
    <row r="251" spans="1:5" s="63" customFormat="1" ht="12.75">
      <c r="A251" s="104"/>
      <c r="B251" s="104"/>
      <c r="C251" s="28" t="s">
        <v>434</v>
      </c>
      <c r="D251" s="15" t="s">
        <v>537</v>
      </c>
      <c r="E251" s="73">
        <v>200</v>
      </c>
    </row>
    <row r="252" spans="1:5" s="63" customFormat="1" ht="12.75">
      <c r="A252" s="104"/>
      <c r="B252" s="104"/>
      <c r="C252" s="28" t="s">
        <v>170</v>
      </c>
      <c r="D252" s="15" t="s">
        <v>353</v>
      </c>
      <c r="E252" s="73">
        <v>8000</v>
      </c>
    </row>
    <row r="253" spans="1:5" s="63" customFormat="1" ht="12.75">
      <c r="A253" s="104"/>
      <c r="B253" s="104"/>
      <c r="C253" s="28"/>
      <c r="D253" s="15" t="s">
        <v>171</v>
      </c>
      <c r="E253" s="73"/>
    </row>
    <row r="254" spans="1:5" s="63" customFormat="1" ht="12.75">
      <c r="A254" s="125"/>
      <c r="B254" s="125"/>
      <c r="C254" s="33" t="s">
        <v>516</v>
      </c>
      <c r="D254" s="126" t="s">
        <v>517</v>
      </c>
      <c r="E254" s="102">
        <v>0</v>
      </c>
    </row>
    <row r="255" spans="1:5" ht="12.75">
      <c r="A255" s="47">
        <v>855</v>
      </c>
      <c r="B255" s="47"/>
      <c r="C255" s="46"/>
      <c r="D255" s="57" t="s">
        <v>331</v>
      </c>
      <c r="E255" s="116">
        <f>E256+E265+J278+E289+E297+E285</f>
        <v>10802508</v>
      </c>
    </row>
    <row r="256" spans="1:5" s="63" customFormat="1" ht="12.75">
      <c r="A256" s="104"/>
      <c r="B256" s="64">
        <v>85501</v>
      </c>
      <c r="C256" s="103"/>
      <c r="D256" s="109" t="s">
        <v>328</v>
      </c>
      <c r="E256" s="73">
        <f>SUM(E257:E261)</f>
        <v>35000</v>
      </c>
    </row>
    <row r="257" spans="1:5" ht="12.75">
      <c r="A257" s="3"/>
      <c r="C257" s="29" t="s">
        <v>241</v>
      </c>
      <c r="D257" s="12" t="s">
        <v>313</v>
      </c>
      <c r="E257" s="75">
        <v>5100</v>
      </c>
    </row>
    <row r="258" spans="1:5" ht="12.75">
      <c r="A258" s="3"/>
      <c r="D258" s="12" t="s">
        <v>312</v>
      </c>
      <c r="E258" s="75"/>
    </row>
    <row r="259" spans="1:5" ht="12.75">
      <c r="A259" s="3"/>
      <c r="D259" s="12" t="s">
        <v>251</v>
      </c>
      <c r="E259" s="75"/>
    </row>
    <row r="260" spans="1:5" ht="12.75">
      <c r="A260" s="3"/>
      <c r="D260" s="12" t="s">
        <v>252</v>
      </c>
      <c r="E260" s="75"/>
    </row>
    <row r="261" spans="1:5" ht="12.75">
      <c r="A261" s="3"/>
      <c r="B261" s="3"/>
      <c r="C261" s="28" t="s">
        <v>243</v>
      </c>
      <c r="D261" s="15" t="s">
        <v>409</v>
      </c>
      <c r="E261" s="75">
        <v>29900</v>
      </c>
    </row>
    <row r="262" spans="1:5" ht="12.75">
      <c r="A262" s="3"/>
      <c r="B262" s="3"/>
      <c r="C262" s="28"/>
      <c r="D262" s="15" t="s">
        <v>410</v>
      </c>
      <c r="E262" s="75"/>
    </row>
    <row r="263" spans="1:5" ht="12.75">
      <c r="A263" s="3"/>
      <c r="B263" s="3"/>
      <c r="C263" s="28"/>
      <c r="D263" s="15" t="s">
        <v>411</v>
      </c>
      <c r="E263" s="75"/>
    </row>
    <row r="264" spans="1:5" ht="12.75">
      <c r="A264" s="3"/>
      <c r="B264" s="3"/>
      <c r="C264" s="28"/>
      <c r="D264" s="15" t="s">
        <v>412</v>
      </c>
      <c r="E264" s="75"/>
    </row>
    <row r="265" spans="1:5" s="63" customFormat="1" ht="12.75">
      <c r="A265" s="104"/>
      <c r="B265" s="104">
        <v>85502</v>
      </c>
      <c r="C265" s="103"/>
      <c r="D265" s="118" t="s">
        <v>232</v>
      </c>
      <c r="E265" s="73">
        <f>SUM(E268:E281)</f>
        <v>9609219</v>
      </c>
    </row>
    <row r="266" spans="1:5" ht="12.75">
      <c r="A266" s="3"/>
      <c r="B266" s="3"/>
      <c r="C266" s="28"/>
      <c r="D266" s="12" t="s">
        <v>233</v>
      </c>
      <c r="E266" s="75"/>
    </row>
    <row r="267" spans="1:5" ht="12.75">
      <c r="A267" s="3"/>
      <c r="B267" s="3"/>
      <c r="C267" s="28"/>
      <c r="D267" s="12" t="s">
        <v>234</v>
      </c>
      <c r="E267" s="75"/>
    </row>
    <row r="268" spans="1:5" ht="12.75">
      <c r="A268" s="3"/>
      <c r="B268" s="3"/>
      <c r="C268" s="29" t="s">
        <v>241</v>
      </c>
      <c r="D268" s="12" t="s">
        <v>313</v>
      </c>
      <c r="E268" s="75">
        <v>15000</v>
      </c>
    </row>
    <row r="269" spans="1:5" ht="12.75">
      <c r="A269" s="3"/>
      <c r="B269" s="3"/>
      <c r="D269" s="12" t="s">
        <v>312</v>
      </c>
      <c r="E269" s="75"/>
    </row>
    <row r="270" spans="1:5" ht="12.75">
      <c r="A270" s="3"/>
      <c r="B270" s="3"/>
      <c r="D270" s="12" t="s">
        <v>251</v>
      </c>
      <c r="E270" s="75"/>
    </row>
    <row r="271" spans="1:5" ht="12.75">
      <c r="A271" s="3"/>
      <c r="B271" s="3"/>
      <c r="D271" s="12" t="s">
        <v>252</v>
      </c>
      <c r="E271" s="75"/>
    </row>
    <row r="272" spans="1:5" ht="12.75">
      <c r="A272" s="3"/>
      <c r="B272" s="3"/>
      <c r="C272" s="28" t="s">
        <v>434</v>
      </c>
      <c r="D272" s="15" t="s">
        <v>537</v>
      </c>
      <c r="E272" s="75">
        <v>212</v>
      </c>
    </row>
    <row r="273" spans="1:5" ht="12.75">
      <c r="A273" s="3"/>
      <c r="B273" s="3"/>
      <c r="C273" s="29" t="s">
        <v>163</v>
      </c>
      <c r="D273" s="12" t="s">
        <v>100</v>
      </c>
      <c r="E273" s="75">
        <v>9146007</v>
      </c>
    </row>
    <row r="274" spans="1:5" ht="12.75">
      <c r="A274" s="3"/>
      <c r="B274" s="3"/>
      <c r="D274" s="12" t="s">
        <v>101</v>
      </c>
      <c r="E274" s="75"/>
    </row>
    <row r="275" spans="1:5" ht="12.75">
      <c r="A275" s="3"/>
      <c r="B275" s="3"/>
      <c r="D275" s="12" t="s">
        <v>102</v>
      </c>
      <c r="E275" s="75"/>
    </row>
    <row r="276" spans="1:5" ht="12.75">
      <c r="A276" s="3"/>
      <c r="B276" s="3"/>
      <c r="C276" s="28" t="s">
        <v>436</v>
      </c>
      <c r="D276" s="14" t="s">
        <v>437</v>
      </c>
      <c r="E276" s="75">
        <v>300000</v>
      </c>
    </row>
    <row r="277" spans="1:5" ht="12.75">
      <c r="A277" s="3"/>
      <c r="B277" s="3"/>
      <c r="C277" s="28"/>
      <c r="D277" s="41" t="s">
        <v>438</v>
      </c>
      <c r="E277" s="75"/>
    </row>
    <row r="278" spans="1:5" ht="12.75">
      <c r="A278" s="3"/>
      <c r="B278" s="3"/>
      <c r="C278" s="28" t="s">
        <v>174</v>
      </c>
      <c r="D278" s="15" t="s">
        <v>175</v>
      </c>
      <c r="E278" s="75">
        <v>100000</v>
      </c>
    </row>
    <row r="279" spans="1:5" ht="12.75">
      <c r="A279" s="3"/>
      <c r="B279" s="3"/>
      <c r="C279" s="28"/>
      <c r="D279" s="15" t="s">
        <v>242</v>
      </c>
      <c r="E279" s="75"/>
    </row>
    <row r="280" spans="1:5" ht="12.75">
      <c r="A280" s="3"/>
      <c r="B280" s="3"/>
      <c r="C280" s="28"/>
      <c r="D280" s="15" t="s">
        <v>176</v>
      </c>
      <c r="E280" s="75"/>
    </row>
    <row r="281" spans="1:5" ht="12.75">
      <c r="A281" s="3"/>
      <c r="B281" s="3"/>
      <c r="C281" s="28" t="s">
        <v>243</v>
      </c>
      <c r="D281" s="15" t="s">
        <v>253</v>
      </c>
      <c r="E281" s="75">
        <v>48000</v>
      </c>
    </row>
    <row r="282" spans="1:5" ht="12.75">
      <c r="A282" s="3"/>
      <c r="B282" s="3"/>
      <c r="C282" s="28"/>
      <c r="D282" s="15" t="s">
        <v>254</v>
      </c>
      <c r="E282" s="75"/>
    </row>
    <row r="283" spans="1:5" ht="12.75">
      <c r="A283" s="3"/>
      <c r="B283" s="3"/>
      <c r="C283" s="28"/>
      <c r="D283" s="15" t="s">
        <v>378</v>
      </c>
      <c r="E283" s="75"/>
    </row>
    <row r="284" spans="1:5" ht="12.75">
      <c r="A284" s="3"/>
      <c r="B284" s="3"/>
      <c r="C284" s="28"/>
      <c r="D284" s="15" t="s">
        <v>364</v>
      </c>
      <c r="E284" s="75"/>
    </row>
    <row r="285" spans="1:5" ht="12.75">
      <c r="A285" s="3"/>
      <c r="B285" s="3">
        <v>85503</v>
      </c>
      <c r="C285" s="28"/>
      <c r="D285" s="15" t="s">
        <v>343</v>
      </c>
      <c r="E285" s="75">
        <f>E286</f>
        <v>1265</v>
      </c>
    </row>
    <row r="286" spans="1:5" ht="12.75">
      <c r="A286" s="3"/>
      <c r="B286" s="3"/>
      <c r="C286" s="29" t="s">
        <v>163</v>
      </c>
      <c r="D286" s="12" t="s">
        <v>100</v>
      </c>
      <c r="E286" s="75">
        <v>1265</v>
      </c>
    </row>
    <row r="287" spans="1:5" ht="12.75">
      <c r="A287" s="3"/>
      <c r="B287" s="3"/>
      <c r="D287" s="12" t="s">
        <v>101</v>
      </c>
      <c r="E287" s="75"/>
    </row>
    <row r="288" spans="1:5" ht="12.75">
      <c r="A288" s="3"/>
      <c r="B288" s="3"/>
      <c r="D288" s="12" t="s">
        <v>102</v>
      </c>
      <c r="E288" s="75"/>
    </row>
    <row r="289" spans="1:5" s="63" customFormat="1" ht="12.75">
      <c r="A289" s="104"/>
      <c r="B289" s="104">
        <v>85513</v>
      </c>
      <c r="C289" s="103"/>
      <c r="D289" s="119" t="s">
        <v>368</v>
      </c>
      <c r="E289" s="73">
        <f>E294</f>
        <v>179167</v>
      </c>
    </row>
    <row r="290" spans="1:5" ht="12.75">
      <c r="A290" s="3"/>
      <c r="B290" s="3"/>
      <c r="C290" s="28"/>
      <c r="D290" s="15" t="s">
        <v>369</v>
      </c>
      <c r="E290" s="75"/>
    </row>
    <row r="291" spans="1:5" ht="12.75">
      <c r="A291" s="3"/>
      <c r="B291" s="3"/>
      <c r="C291" s="28"/>
      <c r="D291" s="15" t="s">
        <v>370</v>
      </c>
      <c r="E291" s="75"/>
    </row>
    <row r="292" spans="1:5" ht="12.75">
      <c r="A292" s="3"/>
      <c r="B292" s="3"/>
      <c r="C292" s="28"/>
      <c r="D292" s="15" t="s">
        <v>371</v>
      </c>
      <c r="E292" s="75"/>
    </row>
    <row r="293" spans="1:5" ht="12.75">
      <c r="A293" s="3"/>
      <c r="B293" s="3"/>
      <c r="C293" s="28"/>
      <c r="D293" s="15" t="s">
        <v>372</v>
      </c>
      <c r="E293" s="75"/>
    </row>
    <row r="294" spans="1:5" ht="12.75">
      <c r="A294" s="3"/>
      <c r="B294" s="3"/>
      <c r="C294" s="29" t="s">
        <v>163</v>
      </c>
      <c r="D294" s="12" t="s">
        <v>100</v>
      </c>
      <c r="E294" s="75">
        <v>179167</v>
      </c>
    </row>
    <row r="295" spans="1:5" ht="12.75">
      <c r="A295" s="3"/>
      <c r="B295" s="3"/>
      <c r="C295" s="28"/>
      <c r="D295" s="15" t="s">
        <v>101</v>
      </c>
      <c r="E295" s="75"/>
    </row>
    <row r="296" spans="1:5" ht="12.75">
      <c r="A296" s="3"/>
      <c r="B296" s="3"/>
      <c r="C296" s="28"/>
      <c r="D296" s="15" t="s">
        <v>102</v>
      </c>
      <c r="E296" s="75"/>
    </row>
    <row r="297" spans="1:5" s="63" customFormat="1" ht="12.75">
      <c r="A297" s="104"/>
      <c r="B297" s="104">
        <v>85516</v>
      </c>
      <c r="C297" s="103"/>
      <c r="D297" s="119" t="s">
        <v>388</v>
      </c>
      <c r="E297" s="73">
        <f>SUM(E298:E307)</f>
        <v>977857</v>
      </c>
    </row>
    <row r="298" spans="1:5" ht="12.75">
      <c r="A298" s="3"/>
      <c r="B298" s="3"/>
      <c r="C298" s="28" t="s">
        <v>281</v>
      </c>
      <c r="D298" s="15" t="s">
        <v>282</v>
      </c>
      <c r="E298" s="75">
        <v>50000</v>
      </c>
    </row>
    <row r="299" spans="1:5" ht="12.75">
      <c r="A299" s="3"/>
      <c r="B299" s="3"/>
      <c r="C299" s="28"/>
      <c r="D299" s="15" t="s">
        <v>283</v>
      </c>
      <c r="E299" s="75"/>
    </row>
    <row r="300" spans="1:5" ht="12.75">
      <c r="A300" s="3"/>
      <c r="B300" s="3"/>
      <c r="C300" s="28"/>
      <c r="D300" s="15" t="s">
        <v>284</v>
      </c>
      <c r="E300" s="75"/>
    </row>
    <row r="301" spans="1:5" ht="12.75">
      <c r="A301" s="3"/>
      <c r="B301" s="3"/>
      <c r="C301" s="28" t="s">
        <v>389</v>
      </c>
      <c r="D301" s="15" t="s">
        <v>390</v>
      </c>
      <c r="E301" s="75">
        <v>806895</v>
      </c>
    </row>
    <row r="302" spans="1:5" ht="12.75">
      <c r="A302" s="3"/>
      <c r="B302" s="3"/>
      <c r="C302" s="28"/>
      <c r="D302" s="15" t="s">
        <v>391</v>
      </c>
      <c r="E302" s="75"/>
    </row>
    <row r="303" spans="1:5" ht="12.75">
      <c r="A303" s="3"/>
      <c r="B303" s="3"/>
      <c r="C303" s="28"/>
      <c r="D303" s="15" t="s">
        <v>392</v>
      </c>
      <c r="E303" s="75"/>
    </row>
    <row r="304" spans="1:5" ht="12.75">
      <c r="A304" s="3"/>
      <c r="B304" s="3"/>
      <c r="C304" s="28"/>
      <c r="D304" s="15" t="s">
        <v>393</v>
      </c>
      <c r="E304" s="75"/>
    </row>
    <row r="305" spans="1:5" ht="12.75">
      <c r="A305" s="3"/>
      <c r="B305" s="3"/>
      <c r="C305" s="28"/>
      <c r="D305" s="15" t="s">
        <v>204</v>
      </c>
      <c r="E305" s="75"/>
    </row>
    <row r="306" spans="1:5" ht="12.75">
      <c r="A306" s="3"/>
      <c r="B306" s="3"/>
      <c r="C306" s="28" t="s">
        <v>394</v>
      </c>
      <c r="D306" s="15" t="s">
        <v>390</v>
      </c>
      <c r="E306" s="75">
        <v>120962</v>
      </c>
    </row>
    <row r="307" spans="1:5" ht="12.75">
      <c r="A307" s="3"/>
      <c r="B307" s="3"/>
      <c r="C307" s="28"/>
      <c r="D307" s="15" t="s">
        <v>391</v>
      </c>
      <c r="E307" s="75"/>
    </row>
    <row r="308" spans="1:5" ht="12.75">
      <c r="A308" s="3"/>
      <c r="B308" s="3"/>
      <c r="C308" s="28"/>
      <c r="D308" s="15" t="s">
        <v>392</v>
      </c>
      <c r="E308" s="75"/>
    </row>
    <row r="309" spans="1:5" ht="12.75">
      <c r="A309" s="3"/>
      <c r="B309" s="3"/>
      <c r="C309" s="28"/>
      <c r="D309" s="15" t="s">
        <v>393</v>
      </c>
      <c r="E309" s="75"/>
    </row>
    <row r="310" spans="1:5" ht="12.75">
      <c r="A310" s="18"/>
      <c r="B310" s="18"/>
      <c r="C310" s="33"/>
      <c r="D310" s="37" t="s">
        <v>204</v>
      </c>
      <c r="E310" s="76"/>
    </row>
    <row r="311" spans="1:5" ht="12.75">
      <c r="A311" s="3">
        <v>900</v>
      </c>
      <c r="B311" s="47"/>
      <c r="C311" s="46"/>
      <c r="D311" s="57" t="s">
        <v>244</v>
      </c>
      <c r="E311" s="116">
        <f>E335+E312+E327+E338+E319+E331</f>
        <v>11900185</v>
      </c>
    </row>
    <row r="312" spans="1:5" s="63" customFormat="1" ht="12.75">
      <c r="A312" s="104"/>
      <c r="B312" s="104">
        <v>90002</v>
      </c>
      <c r="C312" s="103"/>
      <c r="D312" s="119" t="s">
        <v>314</v>
      </c>
      <c r="E312" s="73">
        <f>SUM(E313:E317)</f>
        <v>8410000</v>
      </c>
    </row>
    <row r="313" spans="1:5" ht="12.75">
      <c r="A313" s="3"/>
      <c r="B313" s="3"/>
      <c r="C313" s="35" t="s">
        <v>183</v>
      </c>
      <c r="D313" s="44" t="s">
        <v>224</v>
      </c>
      <c r="E313" s="75">
        <v>8400000</v>
      </c>
    </row>
    <row r="314" spans="1:5" ht="12.75">
      <c r="A314" s="3"/>
      <c r="B314" s="3"/>
      <c r="C314" s="28"/>
      <c r="D314" s="15" t="s">
        <v>225</v>
      </c>
      <c r="E314" s="75"/>
    </row>
    <row r="315" spans="1:5" ht="12.75">
      <c r="A315" s="3"/>
      <c r="B315" s="3"/>
      <c r="C315" s="28" t="s">
        <v>350</v>
      </c>
      <c r="D315" s="15" t="s">
        <v>351</v>
      </c>
      <c r="E315" s="75">
        <v>4000</v>
      </c>
    </row>
    <row r="316" spans="1:5" ht="12.75">
      <c r="A316" s="3"/>
      <c r="B316" s="3"/>
      <c r="C316" s="28"/>
      <c r="D316" s="15" t="s">
        <v>352</v>
      </c>
      <c r="E316" s="75"/>
    </row>
    <row r="317" spans="1:5" ht="12.75">
      <c r="A317" s="3"/>
      <c r="B317" s="3"/>
      <c r="C317" s="28" t="s">
        <v>155</v>
      </c>
      <c r="D317" s="14" t="s">
        <v>307</v>
      </c>
      <c r="E317" s="75">
        <v>6000</v>
      </c>
    </row>
    <row r="318" spans="1:5" ht="12.75">
      <c r="A318" s="3"/>
      <c r="B318" s="3"/>
      <c r="C318" s="28"/>
      <c r="D318" s="41" t="s">
        <v>306</v>
      </c>
      <c r="E318" s="75"/>
    </row>
    <row r="319" spans="1:5" ht="12.75">
      <c r="A319" s="3"/>
      <c r="B319" s="3">
        <v>90004</v>
      </c>
      <c r="C319" s="28"/>
      <c r="D319" s="58" t="s">
        <v>77</v>
      </c>
      <c r="E319" s="75">
        <f>SUM(E320:E323)</f>
        <v>1317407</v>
      </c>
    </row>
    <row r="320" spans="1:5" ht="12.75">
      <c r="A320" s="3"/>
      <c r="B320" s="3"/>
      <c r="C320" s="28" t="s">
        <v>541</v>
      </c>
      <c r="D320" s="58" t="s">
        <v>542</v>
      </c>
      <c r="E320" s="75">
        <v>19800</v>
      </c>
    </row>
    <row r="321" spans="1:5" ht="12.75">
      <c r="A321" s="3"/>
      <c r="B321" s="3"/>
      <c r="C321" s="28"/>
      <c r="D321" s="58" t="s">
        <v>543</v>
      </c>
      <c r="E321" s="75"/>
    </row>
    <row r="322" spans="1:5" ht="12.75">
      <c r="A322" s="3"/>
      <c r="B322" s="3"/>
      <c r="C322" s="28"/>
      <c r="D322" s="58" t="s">
        <v>504</v>
      </c>
      <c r="E322" s="75"/>
    </row>
    <row r="323" spans="1:5" ht="12.75">
      <c r="A323" s="3"/>
      <c r="B323" s="3"/>
      <c r="C323" s="28" t="s">
        <v>389</v>
      </c>
      <c r="D323" s="15" t="s">
        <v>390</v>
      </c>
      <c r="E323" s="75">
        <v>1297607</v>
      </c>
    </row>
    <row r="324" spans="1:5" ht="12.75">
      <c r="A324" s="3"/>
      <c r="B324" s="3"/>
      <c r="C324" s="28"/>
      <c r="D324" s="15" t="s">
        <v>391</v>
      </c>
      <c r="E324" s="75"/>
    </row>
    <row r="325" spans="1:5" ht="12.75">
      <c r="A325" s="3"/>
      <c r="B325" s="3"/>
      <c r="C325" s="28"/>
      <c r="D325" s="15" t="s">
        <v>392</v>
      </c>
      <c r="E325" s="75"/>
    </row>
    <row r="326" spans="1:5" ht="12.75">
      <c r="A326" s="3"/>
      <c r="B326" s="3"/>
      <c r="C326" s="28"/>
      <c r="D326" s="15" t="s">
        <v>393</v>
      </c>
      <c r="E326" s="75"/>
    </row>
    <row r="327" spans="1:5" s="63" customFormat="1" ht="12.75">
      <c r="A327" s="104"/>
      <c r="B327" s="104">
        <v>90005</v>
      </c>
      <c r="C327" s="28"/>
      <c r="D327" s="15" t="s">
        <v>204</v>
      </c>
      <c r="E327" s="73">
        <f>SUM(E328:E328)</f>
        <v>35000</v>
      </c>
    </row>
    <row r="328" spans="1:5" ht="12.75">
      <c r="A328" s="3"/>
      <c r="B328" s="3"/>
      <c r="C328" s="28" t="s">
        <v>413</v>
      </c>
      <c r="D328" s="15" t="s">
        <v>414</v>
      </c>
      <c r="E328" s="75">
        <v>35000</v>
      </c>
    </row>
    <row r="329" spans="1:5" ht="12.75">
      <c r="A329" s="3"/>
      <c r="B329" s="3"/>
      <c r="C329" s="28"/>
      <c r="D329" s="15" t="s">
        <v>415</v>
      </c>
      <c r="E329" s="75"/>
    </row>
    <row r="330" spans="1:5" ht="12.75">
      <c r="A330" s="3"/>
      <c r="B330" s="3"/>
      <c r="C330" s="28"/>
      <c r="D330" s="15" t="s">
        <v>416</v>
      </c>
      <c r="E330" s="75"/>
    </row>
    <row r="331" spans="1:5" ht="12.75">
      <c r="A331" s="3"/>
      <c r="B331" s="3">
        <v>90013</v>
      </c>
      <c r="C331" s="28"/>
      <c r="D331" s="15" t="s">
        <v>544</v>
      </c>
      <c r="E331" s="75">
        <f>E332</f>
        <v>29990</v>
      </c>
    </row>
    <row r="332" spans="1:5" ht="12.75">
      <c r="A332" s="3"/>
      <c r="B332" s="3"/>
      <c r="C332" s="28" t="s">
        <v>541</v>
      </c>
      <c r="D332" s="58" t="s">
        <v>542</v>
      </c>
      <c r="E332" s="75">
        <v>29990</v>
      </c>
    </row>
    <row r="333" spans="1:5" ht="12.75">
      <c r="A333" s="3"/>
      <c r="B333" s="3"/>
      <c r="C333" s="28"/>
      <c r="D333" s="58" t="s">
        <v>543</v>
      </c>
      <c r="E333" s="75"/>
    </row>
    <row r="334" spans="1:5" ht="12.75">
      <c r="A334" s="3"/>
      <c r="B334" s="3"/>
      <c r="C334" s="28"/>
      <c r="D334" s="58" t="s">
        <v>504</v>
      </c>
      <c r="E334" s="75"/>
    </row>
    <row r="335" spans="1:5" s="63" customFormat="1" ht="12.75">
      <c r="A335" s="104"/>
      <c r="B335" s="104">
        <v>90019</v>
      </c>
      <c r="C335" s="103"/>
      <c r="D335" s="119" t="s">
        <v>264</v>
      </c>
      <c r="E335" s="73">
        <f>E337</f>
        <v>50000</v>
      </c>
    </row>
    <row r="336" spans="1:5" ht="12.75">
      <c r="A336" s="3"/>
      <c r="B336" s="3"/>
      <c r="C336" s="28"/>
      <c r="D336" s="15" t="s">
        <v>265</v>
      </c>
      <c r="E336" s="75"/>
    </row>
    <row r="337" spans="1:5" ht="12.75">
      <c r="A337" s="3"/>
      <c r="B337" s="3"/>
      <c r="C337" s="28" t="s">
        <v>222</v>
      </c>
      <c r="D337" s="15" t="s">
        <v>223</v>
      </c>
      <c r="E337" s="75">
        <v>50000</v>
      </c>
    </row>
    <row r="338" spans="1:5" ht="12.75">
      <c r="A338" s="3"/>
      <c r="B338" s="3">
        <v>90095</v>
      </c>
      <c r="C338" s="28"/>
      <c r="D338" s="15" t="s">
        <v>429</v>
      </c>
      <c r="E338" s="75">
        <f>SUM(E339:E350)</f>
        <v>2057788</v>
      </c>
    </row>
    <row r="339" spans="1:5" ht="12.75">
      <c r="A339" s="3"/>
      <c r="B339" s="3"/>
      <c r="C339" s="28" t="s">
        <v>459</v>
      </c>
      <c r="D339" s="15" t="s">
        <v>390</v>
      </c>
      <c r="E339" s="75">
        <v>30891</v>
      </c>
    </row>
    <row r="340" spans="1:5" ht="12.75">
      <c r="A340" s="3"/>
      <c r="B340" s="3"/>
      <c r="C340" s="28"/>
      <c r="D340" s="15" t="s">
        <v>391</v>
      </c>
      <c r="E340" s="75"/>
    </row>
    <row r="341" spans="1:5" ht="12.75">
      <c r="A341" s="3"/>
      <c r="B341" s="3"/>
      <c r="C341" s="28"/>
      <c r="D341" s="15" t="s">
        <v>392</v>
      </c>
      <c r="E341" s="75"/>
    </row>
    <row r="342" spans="1:5" ht="12.75">
      <c r="A342" s="3"/>
      <c r="B342" s="3"/>
      <c r="C342" s="28"/>
      <c r="D342" s="15" t="s">
        <v>393</v>
      </c>
      <c r="E342" s="75"/>
    </row>
    <row r="343" spans="1:5" ht="12.75">
      <c r="A343" s="3"/>
      <c r="B343" s="3"/>
      <c r="C343" s="28"/>
      <c r="D343" s="15" t="s">
        <v>204</v>
      </c>
      <c r="E343" s="75"/>
    </row>
    <row r="344" spans="1:5" ht="12.75">
      <c r="A344" s="3"/>
      <c r="B344" s="3"/>
      <c r="C344" s="28" t="s">
        <v>413</v>
      </c>
      <c r="D344" s="15" t="s">
        <v>414</v>
      </c>
      <c r="E344" s="75">
        <v>86670</v>
      </c>
    </row>
    <row r="345" spans="1:5" ht="12.75">
      <c r="A345" s="3"/>
      <c r="B345" s="3"/>
      <c r="C345" s="28"/>
      <c r="D345" s="15" t="s">
        <v>415</v>
      </c>
      <c r="E345" s="75"/>
    </row>
    <row r="346" spans="1:5" ht="12.75">
      <c r="A346" s="3"/>
      <c r="B346" s="3"/>
      <c r="C346" s="28"/>
      <c r="D346" s="15" t="s">
        <v>416</v>
      </c>
      <c r="E346" s="75"/>
    </row>
    <row r="347" spans="1:5" ht="12.75">
      <c r="A347" s="3"/>
      <c r="B347" s="3"/>
      <c r="C347" s="28" t="s">
        <v>460</v>
      </c>
      <c r="D347" s="15" t="s">
        <v>414</v>
      </c>
      <c r="E347" s="75">
        <v>140227</v>
      </c>
    </row>
    <row r="348" spans="1:5" ht="12.75">
      <c r="A348" s="3"/>
      <c r="B348" s="3"/>
      <c r="C348" s="28"/>
      <c r="D348" s="15" t="s">
        <v>415</v>
      </c>
      <c r="E348" s="75"/>
    </row>
    <row r="349" spans="1:5" ht="12.75">
      <c r="A349" s="3"/>
      <c r="B349" s="3"/>
      <c r="C349" s="28"/>
      <c r="D349" s="15" t="s">
        <v>416</v>
      </c>
      <c r="E349" s="75"/>
    </row>
    <row r="350" spans="1:5" ht="12.75">
      <c r="A350" s="3"/>
      <c r="B350" s="3"/>
      <c r="C350" s="122" t="s">
        <v>455</v>
      </c>
      <c r="D350" s="109" t="s">
        <v>457</v>
      </c>
      <c r="E350" s="75">
        <v>1800000</v>
      </c>
    </row>
    <row r="351" spans="1:5" ht="12.75">
      <c r="A351" s="3"/>
      <c r="B351" s="3"/>
      <c r="C351" s="122"/>
      <c r="D351" s="109" t="s">
        <v>456</v>
      </c>
      <c r="E351" s="75"/>
    </row>
    <row r="352" spans="1:5" ht="12.75">
      <c r="A352" s="3"/>
      <c r="B352" s="3"/>
      <c r="C352" s="28"/>
      <c r="D352" s="15"/>
      <c r="E352" s="75"/>
    </row>
    <row r="353" spans="1:5" ht="12.75">
      <c r="A353" s="3"/>
      <c r="B353" s="3"/>
      <c r="C353" s="28"/>
      <c r="D353" s="15"/>
      <c r="E353" s="75"/>
    </row>
    <row r="354" spans="1:5" ht="12.75">
      <c r="A354" s="3"/>
      <c r="B354" s="3"/>
      <c r="C354" s="28"/>
      <c r="D354" s="15"/>
      <c r="E354" s="75"/>
    </row>
    <row r="355" spans="1:5" ht="12.75">
      <c r="A355" s="3"/>
      <c r="B355" s="3"/>
      <c r="C355" s="28"/>
      <c r="D355" s="15"/>
      <c r="E355" s="75"/>
    </row>
    <row r="356" spans="3:4" ht="13.5" customHeight="1">
      <c r="C356" s="28"/>
      <c r="D356" s="15"/>
    </row>
    <row r="357" spans="3:4" ht="13.5" customHeight="1">
      <c r="C357" s="28"/>
      <c r="D357" s="14"/>
    </row>
    <row r="358" spans="3:4" ht="13.5" customHeight="1">
      <c r="C358" s="28"/>
      <c r="D358" s="41"/>
    </row>
    <row r="359" spans="3:4" ht="13.5" customHeight="1">
      <c r="C359" s="28"/>
      <c r="D359" s="15"/>
    </row>
    <row r="360" spans="3:4" ht="13.5" customHeight="1">
      <c r="C360" s="28"/>
      <c r="D360" s="15"/>
    </row>
    <row r="361" spans="3:4" ht="13.5" customHeight="1">
      <c r="C361" s="28"/>
      <c r="D361" s="15"/>
    </row>
    <row r="362" spans="4:5" ht="12.75">
      <c r="D362"/>
      <c r="E362" s="79" t="s">
        <v>16</v>
      </c>
    </row>
    <row r="363" spans="4:5" ht="12.75">
      <c r="D363"/>
      <c r="E363" s="66" t="s">
        <v>555</v>
      </c>
    </row>
    <row r="364" spans="4:5" ht="12.75">
      <c r="D364" s="7" t="s">
        <v>487</v>
      </c>
      <c r="E364" s="66" t="s">
        <v>136</v>
      </c>
    </row>
    <row r="365" spans="4:5" ht="12.75">
      <c r="D365" s="7" t="s">
        <v>13</v>
      </c>
      <c r="E365" s="67" t="s">
        <v>556</v>
      </c>
    </row>
    <row r="366" spans="4:5" ht="12.75">
      <c r="D366"/>
      <c r="E366" s="77"/>
    </row>
    <row r="367" spans="4:5" ht="12.75">
      <c r="D367" t="s">
        <v>10</v>
      </c>
      <c r="E367" s="66"/>
    </row>
    <row r="368" spans="1:5" ht="12.75">
      <c r="A368" s="1" t="s">
        <v>0</v>
      </c>
      <c r="B368" s="1" t="s">
        <v>25</v>
      </c>
      <c r="C368" s="26" t="s">
        <v>6</v>
      </c>
      <c r="D368" s="1" t="s">
        <v>7</v>
      </c>
      <c r="E368" s="69" t="s">
        <v>8</v>
      </c>
    </row>
    <row r="369" spans="1:5" ht="13.5" customHeight="1">
      <c r="A369" s="50">
        <v>852</v>
      </c>
      <c r="B369" s="50"/>
      <c r="C369" s="61"/>
      <c r="D369" s="49" t="s">
        <v>164</v>
      </c>
      <c r="E369" s="82">
        <f>E393+E397+E387+E372+E380+E370</f>
        <v>615570</v>
      </c>
    </row>
    <row r="370" spans="2:5" ht="13.5" customHeight="1">
      <c r="B370" s="50">
        <v>85202</v>
      </c>
      <c r="C370" s="61"/>
      <c r="D370" s="118" t="s">
        <v>169</v>
      </c>
      <c r="E370" s="116">
        <f>E371</f>
        <v>235000</v>
      </c>
    </row>
    <row r="371" spans="3:5" ht="13.5" customHeight="1">
      <c r="C371" s="29" t="s">
        <v>144</v>
      </c>
      <c r="D371" s="12" t="s">
        <v>83</v>
      </c>
      <c r="E371" s="75">
        <v>235000</v>
      </c>
    </row>
    <row r="372" spans="2:5" ht="13.5" customHeight="1">
      <c r="B372" s="50">
        <v>85213</v>
      </c>
      <c r="C372" s="61"/>
      <c r="D372" s="118" t="s">
        <v>110</v>
      </c>
      <c r="E372" s="82">
        <f>E375</f>
        <v>560</v>
      </c>
    </row>
    <row r="373" spans="4:5" ht="13.5" customHeight="1">
      <c r="D373" s="12" t="s">
        <v>383</v>
      </c>
      <c r="E373" s="66"/>
    </row>
    <row r="374" spans="4:5" ht="13.5" customHeight="1">
      <c r="D374" s="12" t="s">
        <v>384</v>
      </c>
      <c r="E374" s="66"/>
    </row>
    <row r="375" spans="3:5" ht="13.5" customHeight="1">
      <c r="C375" s="28" t="s">
        <v>243</v>
      </c>
      <c r="D375" s="15" t="s">
        <v>253</v>
      </c>
      <c r="E375" s="66">
        <v>560</v>
      </c>
    </row>
    <row r="376" spans="3:5" ht="13.5" customHeight="1">
      <c r="C376" s="28"/>
      <c r="D376" s="15" t="s">
        <v>254</v>
      </c>
      <c r="E376" s="66"/>
    </row>
    <row r="377" spans="3:5" ht="13.5" customHeight="1">
      <c r="C377" s="28"/>
      <c r="D377" s="15" t="s">
        <v>255</v>
      </c>
      <c r="E377" s="66"/>
    </row>
    <row r="378" spans="3:5" ht="13.5" customHeight="1">
      <c r="C378" s="28"/>
      <c r="D378" s="15" t="s">
        <v>256</v>
      </c>
      <c r="E378" s="66"/>
    </row>
    <row r="379" spans="3:5" ht="13.5" customHeight="1">
      <c r="C379" s="28"/>
      <c r="D379" s="15" t="s">
        <v>257</v>
      </c>
      <c r="E379" s="66"/>
    </row>
    <row r="380" spans="2:5" ht="13.5" customHeight="1">
      <c r="B380" s="50">
        <v>85214</v>
      </c>
      <c r="C380" s="61"/>
      <c r="D380" s="118" t="s">
        <v>385</v>
      </c>
      <c r="E380" s="82">
        <f>E382</f>
        <v>4500</v>
      </c>
    </row>
    <row r="381" spans="4:5" ht="13.5" customHeight="1">
      <c r="D381" s="12" t="s">
        <v>386</v>
      </c>
      <c r="E381" s="66"/>
    </row>
    <row r="382" spans="3:5" ht="13.5" customHeight="1">
      <c r="C382" s="28" t="s">
        <v>243</v>
      </c>
      <c r="D382" s="15" t="s">
        <v>253</v>
      </c>
      <c r="E382" s="66">
        <v>4500</v>
      </c>
    </row>
    <row r="383" spans="3:5" ht="13.5" customHeight="1">
      <c r="C383" s="28"/>
      <c r="D383" s="15" t="s">
        <v>254</v>
      </c>
      <c r="E383" s="66"/>
    </row>
    <row r="384" spans="3:5" ht="13.5" customHeight="1">
      <c r="C384" s="28"/>
      <c r="D384" s="15" t="s">
        <v>255</v>
      </c>
      <c r="E384" s="66"/>
    </row>
    <row r="385" spans="3:5" ht="13.5" customHeight="1">
      <c r="C385" s="28"/>
      <c r="D385" s="15" t="s">
        <v>256</v>
      </c>
      <c r="E385" s="66"/>
    </row>
    <row r="386" spans="3:5" ht="13.5" customHeight="1">
      <c r="C386" s="28"/>
      <c r="D386" s="15" t="s">
        <v>257</v>
      </c>
      <c r="E386" s="66"/>
    </row>
    <row r="387" spans="2:5" ht="13.5" customHeight="1">
      <c r="B387" s="47">
        <v>85216</v>
      </c>
      <c r="C387" s="46"/>
      <c r="D387" s="119" t="s">
        <v>239</v>
      </c>
      <c r="E387" s="82">
        <f>E388</f>
        <v>10000</v>
      </c>
    </row>
    <row r="388" spans="2:5" ht="13.5" customHeight="1">
      <c r="B388" s="3"/>
      <c r="C388" s="28" t="s">
        <v>243</v>
      </c>
      <c r="D388" s="15" t="s">
        <v>253</v>
      </c>
      <c r="E388" s="66">
        <v>10000</v>
      </c>
    </row>
    <row r="389" spans="2:5" ht="13.5" customHeight="1">
      <c r="B389" s="3"/>
      <c r="C389" s="28"/>
      <c r="D389" s="15" t="s">
        <v>254</v>
      </c>
      <c r="E389" s="66"/>
    </row>
    <row r="390" spans="3:5" ht="13.5" customHeight="1">
      <c r="C390" s="28"/>
      <c r="D390" s="15" t="s">
        <v>255</v>
      </c>
      <c r="E390" s="66"/>
    </row>
    <row r="391" spans="3:5" ht="13.5" customHeight="1">
      <c r="C391" s="28"/>
      <c r="D391" s="15" t="s">
        <v>256</v>
      </c>
      <c r="E391" s="66"/>
    </row>
    <row r="392" spans="3:5" ht="13.5" customHeight="1">
      <c r="C392" s="28"/>
      <c r="D392" s="15" t="s">
        <v>257</v>
      </c>
      <c r="E392" s="66"/>
    </row>
    <row r="393" spans="2:5" ht="12.75">
      <c r="B393" s="47">
        <v>85219</v>
      </c>
      <c r="C393" s="46"/>
      <c r="D393" s="119" t="s">
        <v>46</v>
      </c>
      <c r="E393" s="82">
        <f>SUM(E394:E396)</f>
        <v>5510</v>
      </c>
    </row>
    <row r="394" spans="3:5" ht="12.75">
      <c r="C394" s="29" t="s">
        <v>144</v>
      </c>
      <c r="D394" s="12" t="s">
        <v>83</v>
      </c>
      <c r="E394" s="66">
        <v>200</v>
      </c>
    </row>
    <row r="395" spans="3:5" ht="12.75">
      <c r="C395" s="29" t="s">
        <v>538</v>
      </c>
      <c r="D395" s="12" t="s">
        <v>539</v>
      </c>
      <c r="E395" s="66">
        <v>4310</v>
      </c>
    </row>
    <row r="396" spans="3:5" ht="12.75">
      <c r="C396" s="28" t="s">
        <v>149</v>
      </c>
      <c r="D396" s="15" t="s">
        <v>109</v>
      </c>
      <c r="E396" s="66">
        <v>1000</v>
      </c>
    </row>
    <row r="397" spans="1:5" ht="12.75">
      <c r="A397"/>
      <c r="B397" s="50">
        <v>85228</v>
      </c>
      <c r="C397" s="61"/>
      <c r="D397" s="63" t="s">
        <v>3</v>
      </c>
      <c r="E397" s="82">
        <f>E398</f>
        <v>360000</v>
      </c>
    </row>
    <row r="398" spans="1:5" ht="12.75">
      <c r="A398"/>
      <c r="C398" s="29" t="s">
        <v>144</v>
      </c>
      <c r="D398" s="12" t="s">
        <v>83</v>
      </c>
      <c r="E398" s="74">
        <v>360000</v>
      </c>
    </row>
    <row r="399" spans="1:5" ht="12.75">
      <c r="A399"/>
      <c r="B399" s="3"/>
      <c r="C399" s="28"/>
      <c r="D399" s="15"/>
      <c r="E399" s="75"/>
    </row>
    <row r="400" spans="1:5" ht="12.75">
      <c r="A400"/>
      <c r="B400" s="3"/>
      <c r="C400" s="28"/>
      <c r="D400" s="15"/>
      <c r="E400" s="75"/>
    </row>
    <row r="401" spans="1:5" ht="12.75">
      <c r="A401"/>
      <c r="B401" s="3"/>
      <c r="C401" s="28"/>
      <c r="D401" s="15"/>
      <c r="E401" s="75"/>
    </row>
    <row r="402" spans="1:5" ht="12.75">
      <c r="A402"/>
      <c r="B402" s="3"/>
      <c r="C402" s="28"/>
      <c r="D402" s="15"/>
      <c r="E402" s="75"/>
    </row>
    <row r="403" spans="1:5" ht="12.75">
      <c r="A403"/>
      <c r="B403" s="3"/>
      <c r="C403" s="28"/>
      <c r="D403" s="15"/>
      <c r="E403" s="75"/>
    </row>
    <row r="404" spans="1:5" ht="12.75">
      <c r="A404"/>
      <c r="B404" s="3"/>
      <c r="C404" s="28"/>
      <c r="D404" s="15"/>
      <c r="E404" s="75"/>
    </row>
    <row r="405" spans="1:5" ht="12.75">
      <c r="A405"/>
      <c r="E405" s="75"/>
    </row>
    <row r="406" spans="1:5" ht="12.75">
      <c r="A406"/>
      <c r="E406" s="75"/>
    </row>
    <row r="407" spans="1:3" ht="12.75">
      <c r="A407"/>
      <c r="B407" s="3"/>
      <c r="C407" s="28"/>
    </row>
    <row r="408" spans="4:5" ht="12.75">
      <c r="D408"/>
      <c r="E408" s="79" t="s">
        <v>18</v>
      </c>
    </row>
    <row r="409" spans="4:5" ht="12.75">
      <c r="D409"/>
      <c r="E409" s="66" t="s">
        <v>501</v>
      </c>
    </row>
    <row r="410" spans="4:5" ht="12.75">
      <c r="D410" s="7" t="s">
        <v>487</v>
      </c>
      <c r="E410" s="66" t="s">
        <v>136</v>
      </c>
    </row>
    <row r="411" spans="4:5" ht="12.75">
      <c r="D411" s="7" t="s">
        <v>4</v>
      </c>
      <c r="E411" s="67" t="s">
        <v>502</v>
      </c>
    </row>
    <row r="412" spans="4:5" ht="12.75">
      <c r="D412"/>
      <c r="E412" s="77"/>
    </row>
    <row r="413" spans="4:5" ht="12.75">
      <c r="D413" t="s">
        <v>10</v>
      </c>
      <c r="E413" s="66"/>
    </row>
    <row r="414" spans="1:5" ht="12.75">
      <c r="A414" s="1" t="s">
        <v>0</v>
      </c>
      <c r="B414" s="1" t="s">
        <v>25</v>
      </c>
      <c r="C414" s="26" t="s">
        <v>6</v>
      </c>
      <c r="D414" s="1" t="s">
        <v>7</v>
      </c>
      <c r="E414" s="69" t="s">
        <v>8</v>
      </c>
    </row>
    <row r="415" spans="1:5" ht="12.75">
      <c r="A415" s="45">
        <v>926</v>
      </c>
      <c r="B415" s="45"/>
      <c r="C415" s="45"/>
      <c r="D415" s="51" t="s">
        <v>272</v>
      </c>
      <c r="E415" s="115">
        <f>E416</f>
        <v>1300000</v>
      </c>
    </row>
    <row r="416" spans="2:5" ht="12.75">
      <c r="B416" s="6">
        <v>92604</v>
      </c>
      <c r="C416" s="6"/>
      <c r="D416" t="s">
        <v>49</v>
      </c>
      <c r="E416" s="115">
        <f>SUM(E417:E421)</f>
        <v>1300000</v>
      </c>
    </row>
    <row r="417" spans="3:5" ht="12.75">
      <c r="C417" s="29" t="s">
        <v>146</v>
      </c>
      <c r="D417" s="12" t="s">
        <v>299</v>
      </c>
      <c r="E417" s="74">
        <v>150000</v>
      </c>
    </row>
    <row r="418" ht="12.75">
      <c r="D418" s="12" t="s">
        <v>120</v>
      </c>
    </row>
    <row r="419" ht="12.75">
      <c r="D419" s="12" t="s">
        <v>121</v>
      </c>
    </row>
    <row r="420" ht="12.75">
      <c r="D420" s="12" t="s">
        <v>122</v>
      </c>
    </row>
    <row r="421" spans="3:5" ht="12.75">
      <c r="C421" s="29" t="s">
        <v>144</v>
      </c>
      <c r="D421" s="12" t="s">
        <v>83</v>
      </c>
      <c r="E421" s="74">
        <v>1150000</v>
      </c>
    </row>
    <row r="425" spans="3:4" ht="12.75">
      <c r="C425" s="28"/>
      <c r="D425" s="15"/>
    </row>
    <row r="429" spans="4:5" ht="12.75">
      <c r="D429"/>
      <c r="E429" s="79" t="s">
        <v>17</v>
      </c>
    </row>
    <row r="430" spans="4:5" ht="12.75">
      <c r="D430"/>
      <c r="E430" s="66" t="s">
        <v>501</v>
      </c>
    </row>
    <row r="431" spans="4:5" ht="12.75">
      <c r="D431" s="7" t="s">
        <v>487</v>
      </c>
      <c r="E431" s="66" t="s">
        <v>136</v>
      </c>
    </row>
    <row r="432" spans="4:5" ht="12.75">
      <c r="D432" s="7" t="s">
        <v>14</v>
      </c>
      <c r="E432" s="67" t="s">
        <v>502</v>
      </c>
    </row>
    <row r="433" spans="4:5" ht="12.75">
      <c r="D433"/>
      <c r="E433" s="77"/>
    </row>
    <row r="434" spans="4:5" ht="12.75">
      <c r="D434" t="s">
        <v>10</v>
      </c>
      <c r="E434" s="66"/>
    </row>
    <row r="435" spans="1:5" ht="12.75">
      <c r="A435" s="1" t="s">
        <v>0</v>
      </c>
      <c r="B435" s="1" t="s">
        <v>25</v>
      </c>
      <c r="C435" s="26" t="s">
        <v>6</v>
      </c>
      <c r="D435" s="1" t="s">
        <v>7</v>
      </c>
      <c r="E435" s="69" t="s">
        <v>8</v>
      </c>
    </row>
    <row r="436" spans="1:5" ht="12.75">
      <c r="A436" s="45">
        <v>855</v>
      </c>
      <c r="B436" s="45"/>
      <c r="C436" s="45"/>
      <c r="D436" t="s">
        <v>331</v>
      </c>
      <c r="E436" s="115">
        <f>E437</f>
        <v>220931</v>
      </c>
    </row>
    <row r="437" spans="2:5" ht="12.75">
      <c r="B437" s="3">
        <v>85516</v>
      </c>
      <c r="C437" s="28"/>
      <c r="D437" s="15" t="s">
        <v>388</v>
      </c>
      <c r="E437" s="115">
        <f>SUM(E438:E438)</f>
        <v>220931</v>
      </c>
    </row>
    <row r="438" spans="3:5" ht="12.75">
      <c r="C438" s="29" t="s">
        <v>144</v>
      </c>
      <c r="D438" s="12" t="s">
        <v>83</v>
      </c>
      <c r="E438" s="74">
        <v>220931</v>
      </c>
    </row>
    <row r="440" spans="1:4" ht="12.75">
      <c r="A440"/>
      <c r="B440" s="3"/>
      <c r="C440" s="28"/>
      <c r="D440" s="15"/>
    </row>
    <row r="441" spans="1:4" ht="12.75">
      <c r="A441"/>
      <c r="B441" s="3"/>
      <c r="C441" s="28"/>
      <c r="D441" s="15"/>
    </row>
    <row r="442" spans="1:4" ht="12.75">
      <c r="A442"/>
      <c r="B442" s="3"/>
      <c r="C442" s="28"/>
      <c r="D442" s="15"/>
    </row>
    <row r="443" spans="1:4" ht="12.75">
      <c r="A443"/>
      <c r="B443"/>
      <c r="C443" s="28"/>
      <c r="D443" s="15"/>
    </row>
    <row r="447" spans="4:5" ht="12.75">
      <c r="D447"/>
      <c r="E447" s="79" t="s">
        <v>15</v>
      </c>
    </row>
    <row r="448" spans="4:5" ht="12.75">
      <c r="D448"/>
      <c r="E448" s="66" t="s">
        <v>501</v>
      </c>
    </row>
    <row r="449" spans="4:5" ht="12.75">
      <c r="D449" s="7" t="s">
        <v>487</v>
      </c>
      <c r="E449" s="66" t="s">
        <v>136</v>
      </c>
    </row>
    <row r="450" spans="4:5" ht="12.75">
      <c r="D450" s="50" t="s">
        <v>9</v>
      </c>
      <c r="E450" s="67" t="s">
        <v>502</v>
      </c>
    </row>
    <row r="451" spans="4:5" ht="12.75">
      <c r="D451"/>
      <c r="E451" s="77"/>
    </row>
    <row r="452" spans="4:5" ht="12.75">
      <c r="D452" t="s">
        <v>10</v>
      </c>
      <c r="E452" s="66"/>
    </row>
    <row r="453" spans="1:5" ht="12.75">
      <c r="A453" s="1" t="s">
        <v>0</v>
      </c>
      <c r="B453" s="1" t="s">
        <v>25</v>
      </c>
      <c r="C453" s="26" t="s">
        <v>6</v>
      </c>
      <c r="D453" s="1" t="s">
        <v>7</v>
      </c>
      <c r="E453" s="69" t="s">
        <v>8</v>
      </c>
    </row>
    <row r="454" spans="1:5" ht="12.75">
      <c r="A454" s="45">
        <v>750</v>
      </c>
      <c r="B454" s="45"/>
      <c r="C454" s="45"/>
      <c r="D454" t="s">
        <v>330</v>
      </c>
      <c r="E454" s="115">
        <f>E455</f>
        <v>7000</v>
      </c>
    </row>
    <row r="455" spans="1:5" ht="12.75">
      <c r="A455" s="45"/>
      <c r="B455" s="45">
        <v>75085</v>
      </c>
      <c r="C455" s="45"/>
      <c r="D455" t="s">
        <v>329</v>
      </c>
      <c r="E455" s="115">
        <f>SUM(E456:E459)</f>
        <v>7000</v>
      </c>
    </row>
    <row r="456" spans="1:5" ht="12.75">
      <c r="A456" s="45"/>
      <c r="B456" s="45"/>
      <c r="C456" s="29" t="s">
        <v>146</v>
      </c>
      <c r="D456" s="12" t="s">
        <v>299</v>
      </c>
      <c r="E456" s="74">
        <v>7000</v>
      </c>
    </row>
    <row r="457" spans="1:4" ht="12.75">
      <c r="A457" s="45"/>
      <c r="B457" s="45"/>
      <c r="D457" s="12" t="s">
        <v>120</v>
      </c>
    </row>
    <row r="458" spans="1:4" ht="12.75">
      <c r="A458" s="45"/>
      <c r="B458" s="45"/>
      <c r="D458" s="12" t="s">
        <v>121</v>
      </c>
    </row>
    <row r="459" spans="1:4" ht="12.75">
      <c r="A459" s="45"/>
      <c r="B459" s="45"/>
      <c r="D459" s="12" t="s">
        <v>122</v>
      </c>
    </row>
    <row r="460" spans="3:4" ht="12.75">
      <c r="C460" s="28"/>
      <c r="D460" s="15"/>
    </row>
    <row r="461" spans="3:4" ht="12.75">
      <c r="C461" s="28"/>
      <c r="D461" s="15"/>
    </row>
    <row r="462" spans="3:4" ht="12.75">
      <c r="C462" s="28"/>
      <c r="D462" s="15"/>
    </row>
    <row r="466" spans="4:5" ht="12.75">
      <c r="D466"/>
      <c r="E466" s="79" t="s">
        <v>119</v>
      </c>
    </row>
    <row r="467" spans="4:5" ht="12.75">
      <c r="D467"/>
      <c r="E467" s="66" t="s">
        <v>555</v>
      </c>
    </row>
    <row r="468" spans="4:5" ht="12.75">
      <c r="D468" s="7" t="s">
        <v>449</v>
      </c>
      <c r="E468" s="66" t="s">
        <v>136</v>
      </c>
    </row>
    <row r="469" spans="4:5" ht="12.75">
      <c r="D469" s="50" t="s">
        <v>363</v>
      </c>
      <c r="E469" s="67" t="s">
        <v>556</v>
      </c>
    </row>
    <row r="470" spans="4:5" ht="12.75">
      <c r="D470"/>
      <c r="E470" s="77"/>
    </row>
    <row r="471" spans="4:5" ht="12.75">
      <c r="D471" t="s">
        <v>10</v>
      </c>
      <c r="E471" s="66"/>
    </row>
    <row r="472" spans="1:5" ht="12.75">
      <c r="A472" s="1" t="s">
        <v>0</v>
      </c>
      <c r="B472" s="1" t="s">
        <v>25</v>
      </c>
      <c r="C472" s="26" t="s">
        <v>6</v>
      </c>
      <c r="D472" s="1" t="s">
        <v>7</v>
      </c>
      <c r="E472" s="69" t="s">
        <v>8</v>
      </c>
    </row>
    <row r="473" spans="1:5" ht="12.75">
      <c r="A473" s="3">
        <v>801</v>
      </c>
      <c r="B473" s="3"/>
      <c r="C473" s="28"/>
      <c r="D473" s="15" t="s">
        <v>263</v>
      </c>
      <c r="E473" s="115">
        <f>E474</f>
        <v>19789</v>
      </c>
    </row>
    <row r="474" spans="1:5" ht="12.75">
      <c r="A474" s="45"/>
      <c r="B474" s="3">
        <v>80101</v>
      </c>
      <c r="C474" s="28"/>
      <c r="D474" s="15" t="s">
        <v>2</v>
      </c>
      <c r="E474" s="115">
        <f>SUM(E475:E478)</f>
        <v>19789</v>
      </c>
    </row>
    <row r="475" spans="1:5" ht="12.75">
      <c r="A475" s="45"/>
      <c r="B475" s="45"/>
      <c r="C475" s="28" t="s">
        <v>434</v>
      </c>
      <c r="D475" s="15" t="s">
        <v>537</v>
      </c>
      <c r="E475" s="74">
        <v>19789</v>
      </c>
    </row>
    <row r="476" spans="1:4" ht="12.75">
      <c r="A476" s="45"/>
      <c r="B476" s="45"/>
      <c r="C476" s="28"/>
      <c r="D476" s="15"/>
    </row>
    <row r="477" spans="1:4" ht="12.75">
      <c r="A477" s="45"/>
      <c r="B477" s="45"/>
      <c r="C477" s="28"/>
      <c r="D477" s="15"/>
    </row>
    <row r="478" spans="1:4" ht="12.75">
      <c r="A478" s="45"/>
      <c r="B478" s="45"/>
      <c r="C478" s="28"/>
      <c r="D478" s="15"/>
    </row>
    <row r="483" spans="4:5" ht="12.75">
      <c r="D483"/>
      <c r="E483" s="79" t="s">
        <v>362</v>
      </c>
    </row>
    <row r="484" spans="4:5" ht="12.75">
      <c r="D484"/>
      <c r="E484" s="66" t="s">
        <v>555</v>
      </c>
    </row>
    <row r="485" spans="4:5" ht="12.75">
      <c r="D485" s="7" t="s">
        <v>449</v>
      </c>
      <c r="E485" s="66" t="s">
        <v>136</v>
      </c>
    </row>
    <row r="486" spans="4:5" ht="12.75">
      <c r="D486" s="50" t="s">
        <v>361</v>
      </c>
      <c r="E486" s="67" t="s">
        <v>556</v>
      </c>
    </row>
    <row r="487" spans="4:5" ht="12.75">
      <c r="D487"/>
      <c r="E487" s="77"/>
    </row>
    <row r="488" spans="4:5" ht="12.75">
      <c r="D488" t="s">
        <v>10</v>
      </c>
      <c r="E488" s="66"/>
    </row>
    <row r="489" spans="1:5" ht="12.75">
      <c r="A489" s="1" t="s">
        <v>0</v>
      </c>
      <c r="B489" s="1" t="s">
        <v>25</v>
      </c>
      <c r="C489" s="26" t="s">
        <v>6</v>
      </c>
      <c r="D489" s="1" t="s">
        <v>7</v>
      </c>
      <c r="E489" s="69" t="s">
        <v>8</v>
      </c>
    </row>
    <row r="490" spans="1:5" ht="12.75">
      <c r="A490" s="3">
        <v>801</v>
      </c>
      <c r="B490" s="3"/>
      <c r="C490" s="28"/>
      <c r="D490" s="15" t="s">
        <v>263</v>
      </c>
      <c r="E490" s="115">
        <f>E491</f>
        <v>32</v>
      </c>
    </row>
    <row r="491" spans="1:5" ht="12.75">
      <c r="A491" s="45"/>
      <c r="B491" s="3">
        <v>80101</v>
      </c>
      <c r="C491" s="28"/>
      <c r="D491" s="15" t="s">
        <v>2</v>
      </c>
      <c r="E491" s="115">
        <f>SUM(E492:E495)</f>
        <v>32</v>
      </c>
    </row>
    <row r="492" spans="1:5" ht="12.75">
      <c r="A492" s="45"/>
      <c r="B492" s="45"/>
      <c r="C492" s="28" t="s">
        <v>434</v>
      </c>
      <c r="D492" s="15" t="s">
        <v>537</v>
      </c>
      <c r="E492" s="74">
        <v>32</v>
      </c>
    </row>
    <row r="493" spans="1:4" ht="12.75">
      <c r="A493" s="45"/>
      <c r="B493" s="45"/>
      <c r="C493" s="28"/>
      <c r="D493" s="15"/>
    </row>
    <row r="494" spans="1:4" ht="12.75">
      <c r="A494" s="45"/>
      <c r="B494" s="45"/>
      <c r="C494" s="28"/>
      <c r="D494" s="15"/>
    </row>
    <row r="495" spans="1:4" ht="12.75">
      <c r="A495" s="45"/>
      <c r="B495" s="45"/>
      <c r="C495" s="28"/>
      <c r="D495" s="15"/>
    </row>
    <row r="496" spans="3:4" ht="12.75">
      <c r="C496" s="28"/>
      <c r="D496" s="15"/>
    </row>
    <row r="500" spans="4:5" ht="12.75">
      <c r="D500"/>
      <c r="E500" s="79" t="s">
        <v>19</v>
      </c>
    </row>
    <row r="501" spans="4:5" ht="12.75">
      <c r="D501"/>
      <c r="E501" s="66" t="s">
        <v>417</v>
      </c>
    </row>
    <row r="502" spans="4:5" ht="12.75">
      <c r="D502" s="7" t="s">
        <v>449</v>
      </c>
      <c r="E502" s="66" t="s">
        <v>136</v>
      </c>
    </row>
    <row r="503" spans="4:5" ht="12.75">
      <c r="D503" s="7" t="s">
        <v>12</v>
      </c>
      <c r="E503" s="66" t="s">
        <v>367</v>
      </c>
    </row>
    <row r="504" spans="4:5" ht="12.75">
      <c r="D504"/>
      <c r="E504" s="77"/>
    </row>
    <row r="505" spans="4:5" ht="12.75">
      <c r="D505" t="s">
        <v>10</v>
      </c>
      <c r="E505" s="66"/>
    </row>
    <row r="506" spans="1:5" ht="12.75">
      <c r="A506" s="1" t="s">
        <v>0</v>
      </c>
      <c r="B506" s="1" t="s">
        <v>25</v>
      </c>
      <c r="C506" s="26" t="s">
        <v>6</v>
      </c>
      <c r="D506" s="1" t="s">
        <v>7</v>
      </c>
      <c r="E506" s="69" t="s">
        <v>8</v>
      </c>
    </row>
    <row r="507" spans="1:5" ht="12.75">
      <c r="A507" s="6">
        <v>852</v>
      </c>
      <c r="D507" s="12" t="s">
        <v>165</v>
      </c>
      <c r="E507" s="115">
        <f>E508</f>
        <v>0</v>
      </c>
    </row>
    <row r="508" spans="2:5" ht="12.75">
      <c r="B508" s="6">
        <v>85203</v>
      </c>
      <c r="D508" s="12" t="s">
        <v>133</v>
      </c>
      <c r="E508" s="115">
        <f>E509</f>
        <v>0</v>
      </c>
    </row>
    <row r="509" spans="3:4" ht="12.75">
      <c r="C509" s="28" t="s">
        <v>243</v>
      </c>
      <c r="D509" s="15" t="s">
        <v>253</v>
      </c>
    </row>
    <row r="510" spans="3:4" ht="12.75">
      <c r="C510" s="28"/>
      <c r="D510" s="15" t="s">
        <v>254</v>
      </c>
    </row>
    <row r="511" spans="3:4" ht="12.75">
      <c r="C511" s="28"/>
      <c r="D511" s="15" t="s">
        <v>255</v>
      </c>
    </row>
    <row r="512" spans="3:4" ht="12.75">
      <c r="C512" s="28"/>
      <c r="D512" s="15" t="s">
        <v>256</v>
      </c>
    </row>
    <row r="513" spans="3:4" ht="12.75">
      <c r="C513" s="28"/>
      <c r="D513" s="15" t="s">
        <v>257</v>
      </c>
    </row>
  </sheetData>
  <sheetProtection/>
  <printOptions gridLines="1"/>
  <pageMargins left="0.7480314960629921" right="0.5511811023622047" top="0.984251968503937" bottom="0.984251968503937" header="0.5118110236220472" footer="0.5118110236220472"/>
  <pageSetup horizontalDpi="600" verticalDpi="600" orientation="portrait" paperSize="9" scale="95" r:id="rId1"/>
  <headerFooter alignWithMargins="0">
    <oddHeader>&amp;C&amp;A</oddHeader>
    <oddFooter>&amp;CStrona &amp;P</oddFooter>
  </headerFooter>
  <colBreaks count="1" manualBreakCount="1">
    <brk id="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575"/>
  <sheetViews>
    <sheetView tabSelected="1" zoomScale="130" zoomScaleNormal="130" zoomScalePageLayoutView="0" workbookViewId="0" topLeftCell="A531">
      <selection activeCell="D579" sqref="D579"/>
    </sheetView>
  </sheetViews>
  <sheetFormatPr defaultColWidth="9.00390625" defaultRowHeight="12.75"/>
  <cols>
    <col min="1" max="1" width="4.25390625" style="32" customWidth="1"/>
    <col min="2" max="2" width="6.375" style="32" customWidth="1"/>
    <col min="3" max="3" width="6.00390625" style="6" customWidth="1"/>
    <col min="4" max="4" width="48.00390625" style="0" customWidth="1"/>
    <col min="5" max="5" width="22.875" style="86" customWidth="1"/>
  </cols>
  <sheetData>
    <row r="1" spans="1:10" ht="12.75">
      <c r="A1" s="30"/>
      <c r="B1" s="31"/>
      <c r="C1" s="20"/>
      <c r="D1" s="16" t="s">
        <v>23</v>
      </c>
      <c r="E1" s="85" t="s">
        <v>219</v>
      </c>
      <c r="F1" s="3"/>
      <c r="G1" s="3"/>
      <c r="H1" s="3"/>
      <c r="I1" s="14"/>
      <c r="J1" s="9"/>
    </row>
    <row r="2" spans="1:10" ht="12.75">
      <c r="A2" s="21"/>
      <c r="B2" s="28"/>
      <c r="C2" s="3"/>
      <c r="D2" s="14" t="s">
        <v>30</v>
      </c>
      <c r="E2" s="66" t="s">
        <v>563</v>
      </c>
      <c r="F2" s="3"/>
      <c r="G2" s="3"/>
      <c r="H2" s="3"/>
      <c r="I2" s="14"/>
      <c r="J2" s="9"/>
    </row>
    <row r="3" spans="1:10" ht="12.75">
      <c r="A3" s="21"/>
      <c r="B3" s="28"/>
      <c r="C3" s="3"/>
      <c r="D3" s="14"/>
      <c r="E3" s="66" t="s">
        <v>136</v>
      </c>
      <c r="F3" s="3"/>
      <c r="G3" s="3"/>
      <c r="H3" s="3"/>
      <c r="I3" s="14"/>
      <c r="J3" s="9"/>
    </row>
    <row r="4" spans="1:10" ht="12.75">
      <c r="A4" s="21"/>
      <c r="B4" s="28"/>
      <c r="C4" s="3"/>
      <c r="D4" s="14"/>
      <c r="E4" s="67" t="s">
        <v>562</v>
      </c>
      <c r="F4" s="3"/>
      <c r="G4" s="3"/>
      <c r="H4" s="3"/>
      <c r="I4" s="14"/>
      <c r="J4" s="9"/>
    </row>
    <row r="5" spans="1:10" ht="12.75">
      <c r="A5" s="25" t="s">
        <v>24</v>
      </c>
      <c r="B5" s="26" t="s">
        <v>25</v>
      </c>
      <c r="C5" s="1"/>
      <c r="D5" s="1" t="s">
        <v>26</v>
      </c>
      <c r="E5" s="87" t="s">
        <v>488</v>
      </c>
      <c r="F5" s="3"/>
      <c r="G5" s="3"/>
      <c r="H5" s="3"/>
      <c r="I5" s="3"/>
      <c r="J5" s="10"/>
    </row>
    <row r="6" spans="1:10" ht="12.75">
      <c r="A6" s="22" t="s">
        <v>53</v>
      </c>
      <c r="B6" s="27"/>
      <c r="C6" s="13"/>
      <c r="D6" s="34" t="s">
        <v>64</v>
      </c>
      <c r="E6" s="88">
        <f>SUM(+E7+E14+E50+E40+E60)</f>
        <v>15205316.2</v>
      </c>
      <c r="F6" s="14"/>
      <c r="G6" s="14"/>
      <c r="H6" s="14"/>
      <c r="I6" s="14"/>
      <c r="J6" s="9"/>
    </row>
    <row r="7" spans="1:10" ht="12.75">
      <c r="A7" s="21"/>
      <c r="B7" s="46" t="s">
        <v>57</v>
      </c>
      <c r="C7" s="47"/>
      <c r="D7" s="59" t="s">
        <v>214</v>
      </c>
      <c r="E7" s="90">
        <f>SUM(E8:E13)</f>
        <v>569000</v>
      </c>
      <c r="F7" s="14"/>
      <c r="G7" s="14"/>
      <c r="H7" s="14"/>
      <c r="I7" s="14"/>
      <c r="J7" s="9"/>
    </row>
    <row r="8" spans="1:10" ht="12.75">
      <c r="A8" s="21"/>
      <c r="B8" s="28"/>
      <c r="C8" s="3">
        <v>3030</v>
      </c>
      <c r="D8" s="14" t="s">
        <v>44</v>
      </c>
      <c r="E8" s="86">
        <v>530000</v>
      </c>
      <c r="F8" s="14"/>
      <c r="G8" s="14"/>
      <c r="H8" s="14"/>
      <c r="I8" s="14"/>
      <c r="J8" s="9"/>
    </row>
    <row r="9" spans="1:10" ht="12.75">
      <c r="A9" s="21"/>
      <c r="B9" s="28"/>
      <c r="C9" s="3">
        <v>4210</v>
      </c>
      <c r="D9" s="14" t="s">
        <v>35</v>
      </c>
      <c r="E9" s="86">
        <v>7000</v>
      </c>
      <c r="F9" s="14"/>
      <c r="G9" s="14"/>
      <c r="H9" s="14"/>
      <c r="I9" s="14"/>
      <c r="J9" s="9"/>
    </row>
    <row r="10" spans="1:10" ht="12.75">
      <c r="A10" s="21"/>
      <c r="B10" s="28"/>
      <c r="C10" s="3">
        <v>4220</v>
      </c>
      <c r="D10" s="41" t="s">
        <v>43</v>
      </c>
      <c r="E10" s="86">
        <v>4000</v>
      </c>
      <c r="F10" s="14"/>
      <c r="G10" s="14"/>
      <c r="H10" s="14"/>
      <c r="I10" s="14"/>
      <c r="J10" s="9"/>
    </row>
    <row r="11" spans="1:10" ht="12.75">
      <c r="A11" s="21"/>
      <c r="B11" s="28"/>
      <c r="C11" s="6">
        <v>4270</v>
      </c>
      <c r="D11" t="s">
        <v>37</v>
      </c>
      <c r="E11" s="86">
        <v>2000</v>
      </c>
      <c r="F11" s="14"/>
      <c r="G11" s="14"/>
      <c r="H11" s="14"/>
      <c r="I11" s="14"/>
      <c r="J11" s="9"/>
    </row>
    <row r="12" spans="1:10" ht="12.75">
      <c r="A12" s="21"/>
      <c r="B12" s="28"/>
      <c r="C12" s="3">
        <v>4300</v>
      </c>
      <c r="D12" s="14" t="s">
        <v>38</v>
      </c>
      <c r="E12" s="86">
        <v>25000</v>
      </c>
      <c r="F12" s="14"/>
      <c r="G12" s="14"/>
      <c r="H12" s="14"/>
      <c r="I12" s="14"/>
      <c r="J12" s="9"/>
    </row>
    <row r="13" spans="1:10" ht="12.75">
      <c r="A13" s="21"/>
      <c r="B13" s="28"/>
      <c r="C13" s="6">
        <v>4360</v>
      </c>
      <c r="D13" t="s">
        <v>258</v>
      </c>
      <c r="E13" s="86">
        <v>1000</v>
      </c>
      <c r="F13" s="14"/>
      <c r="G13" s="14"/>
      <c r="H13" s="14"/>
      <c r="I13" s="14"/>
      <c r="J13" s="9"/>
    </row>
    <row r="14" spans="1:10" ht="12.75">
      <c r="A14" s="21"/>
      <c r="B14" s="46" t="s">
        <v>58</v>
      </c>
      <c r="C14" s="47"/>
      <c r="D14" s="59" t="s">
        <v>59</v>
      </c>
      <c r="E14" s="90">
        <f>SUM(E15:E39)</f>
        <v>13021863</v>
      </c>
      <c r="F14" s="14"/>
      <c r="G14" s="14"/>
      <c r="H14" s="14"/>
      <c r="I14" s="14"/>
      <c r="J14" s="9"/>
    </row>
    <row r="15" spans="1:10" ht="12.75">
      <c r="A15" s="21"/>
      <c r="B15" s="28"/>
      <c r="C15" s="6">
        <v>3020</v>
      </c>
      <c r="D15" t="s">
        <v>339</v>
      </c>
      <c r="E15" s="86">
        <v>157000</v>
      </c>
      <c r="F15" s="14"/>
      <c r="G15" s="14"/>
      <c r="H15" s="14"/>
      <c r="I15" s="14"/>
      <c r="J15" s="9"/>
    </row>
    <row r="16" spans="1:10" ht="12.75">
      <c r="A16" s="21"/>
      <c r="B16" s="28"/>
      <c r="C16" s="6">
        <v>4010</v>
      </c>
      <c r="D16" t="s">
        <v>32</v>
      </c>
      <c r="E16" s="86">
        <v>8737293</v>
      </c>
      <c r="F16" s="14"/>
      <c r="G16" s="14"/>
      <c r="H16" s="14"/>
      <c r="I16" s="14"/>
      <c r="J16" s="9"/>
    </row>
    <row r="17" spans="1:10" ht="12.75">
      <c r="A17" s="21"/>
      <c r="B17" s="28"/>
      <c r="C17" s="6">
        <v>4040</v>
      </c>
      <c r="D17" t="s">
        <v>33</v>
      </c>
      <c r="E17" s="86">
        <v>575500</v>
      </c>
      <c r="F17" s="14"/>
      <c r="G17" s="14"/>
      <c r="H17" s="14"/>
      <c r="I17" s="14"/>
      <c r="J17" s="9"/>
    </row>
    <row r="18" spans="1:10" ht="12.75">
      <c r="A18" s="21"/>
      <c r="B18" s="28"/>
      <c r="C18" s="6">
        <v>4110</v>
      </c>
      <c r="D18" t="s">
        <v>34</v>
      </c>
      <c r="E18" s="86">
        <v>1480960</v>
      </c>
      <c r="F18" s="14"/>
      <c r="G18" s="14"/>
      <c r="H18" s="14"/>
      <c r="I18" s="14"/>
      <c r="J18" s="9"/>
    </row>
    <row r="19" spans="1:10" ht="12.75">
      <c r="A19" s="21"/>
      <c r="B19" s="28"/>
      <c r="C19" s="6">
        <v>4120</v>
      </c>
      <c r="D19" t="s">
        <v>399</v>
      </c>
      <c r="E19" s="86">
        <v>184692</v>
      </c>
      <c r="F19" s="14"/>
      <c r="G19" s="14"/>
      <c r="H19" s="14"/>
      <c r="I19" s="14"/>
      <c r="J19" s="9"/>
    </row>
    <row r="20" spans="1:10" ht="12.75">
      <c r="A20" s="21"/>
      <c r="B20" s="28"/>
      <c r="C20" s="3">
        <v>4170</v>
      </c>
      <c r="D20" s="14" t="s">
        <v>189</v>
      </c>
      <c r="E20" s="86">
        <v>129350</v>
      </c>
      <c r="F20" s="14"/>
      <c r="G20" s="14"/>
      <c r="H20" s="14"/>
      <c r="I20" s="14"/>
      <c r="J20" s="9"/>
    </row>
    <row r="21" spans="1:10" ht="12.75">
      <c r="A21" s="21"/>
      <c r="B21" s="28"/>
      <c r="C21" s="6">
        <v>4210</v>
      </c>
      <c r="D21" t="s">
        <v>35</v>
      </c>
      <c r="E21" s="86">
        <v>160000</v>
      </c>
      <c r="F21" s="14"/>
      <c r="G21" s="14"/>
      <c r="H21" s="14"/>
      <c r="I21" s="14"/>
      <c r="J21" s="9"/>
    </row>
    <row r="22" spans="1:10" ht="12.75">
      <c r="A22" s="21"/>
      <c r="B22" s="28"/>
      <c r="C22" s="3">
        <v>4220</v>
      </c>
      <c r="D22" s="41" t="s">
        <v>43</v>
      </c>
      <c r="E22" s="86">
        <v>10000</v>
      </c>
      <c r="F22" s="14"/>
      <c r="G22" s="14"/>
      <c r="H22" s="14"/>
      <c r="I22" s="14"/>
      <c r="J22" s="9"/>
    </row>
    <row r="23" spans="1:10" ht="12.75">
      <c r="A23" s="21"/>
      <c r="B23" s="28"/>
      <c r="C23" s="6">
        <v>4260</v>
      </c>
      <c r="D23" t="s">
        <v>36</v>
      </c>
      <c r="E23" s="86">
        <v>485000</v>
      </c>
      <c r="F23" s="14"/>
      <c r="G23" s="14"/>
      <c r="H23" s="14"/>
      <c r="I23" s="14"/>
      <c r="J23" s="9"/>
    </row>
    <row r="24" spans="1:10" ht="12.75">
      <c r="A24" s="24"/>
      <c r="B24" s="17"/>
      <c r="C24" s="6">
        <v>4270</v>
      </c>
      <c r="D24" t="s">
        <v>37</v>
      </c>
      <c r="E24" s="86">
        <v>60000</v>
      </c>
      <c r="F24" s="14"/>
      <c r="G24" s="14"/>
      <c r="H24" s="14"/>
      <c r="I24" s="14"/>
      <c r="J24" s="9"/>
    </row>
    <row r="25" spans="1:5" ht="12.75">
      <c r="A25" s="24"/>
      <c r="B25" s="17"/>
      <c r="C25" s="6">
        <v>4280</v>
      </c>
      <c r="D25" t="s">
        <v>208</v>
      </c>
      <c r="E25" s="86">
        <v>15000</v>
      </c>
    </row>
    <row r="26" spans="1:5" ht="12.75">
      <c r="A26" s="24"/>
      <c r="B26" s="28"/>
      <c r="C26" s="6">
        <v>4300</v>
      </c>
      <c r="D26" t="s">
        <v>38</v>
      </c>
      <c r="E26" s="86">
        <v>500993</v>
      </c>
    </row>
    <row r="27" spans="1:5" ht="12.75">
      <c r="A27" s="17"/>
      <c r="B27" s="28"/>
      <c r="C27" s="6">
        <v>4360</v>
      </c>
      <c r="D27" t="s">
        <v>258</v>
      </c>
      <c r="E27" s="86">
        <v>90000</v>
      </c>
    </row>
    <row r="28" spans="1:5" ht="12.75">
      <c r="A28" s="28"/>
      <c r="B28" s="28"/>
      <c r="C28" s="6">
        <v>4410</v>
      </c>
      <c r="D28" t="s">
        <v>39</v>
      </c>
      <c r="E28" s="86">
        <v>42000</v>
      </c>
    </row>
    <row r="29" spans="1:5" ht="12.75">
      <c r="A29" s="28"/>
      <c r="B29" s="28"/>
      <c r="C29" s="6">
        <v>4420</v>
      </c>
      <c r="D29" t="s">
        <v>60</v>
      </c>
      <c r="E29" s="86">
        <v>5000</v>
      </c>
    </row>
    <row r="30" spans="1:5" ht="12.75">
      <c r="A30" s="21"/>
      <c r="B30" s="28"/>
      <c r="C30" s="6">
        <v>4430</v>
      </c>
      <c r="D30" t="s">
        <v>40</v>
      </c>
      <c r="E30" s="86">
        <v>100000</v>
      </c>
    </row>
    <row r="31" spans="1:5" ht="12.75">
      <c r="A31" s="21"/>
      <c r="B31" s="28"/>
      <c r="C31" s="6">
        <v>4440</v>
      </c>
      <c r="D31" t="s">
        <v>61</v>
      </c>
      <c r="E31" s="86">
        <v>249168</v>
      </c>
    </row>
    <row r="32" spans="1:5" ht="12.75">
      <c r="A32" s="21"/>
      <c r="B32" s="28"/>
      <c r="C32" s="6">
        <v>4530</v>
      </c>
      <c r="D32" t="s">
        <v>215</v>
      </c>
      <c r="E32" s="86">
        <v>5000</v>
      </c>
    </row>
    <row r="33" spans="1:5" ht="12.75">
      <c r="A33" s="21"/>
      <c r="B33" s="28"/>
      <c r="C33" s="6">
        <v>4560</v>
      </c>
      <c r="D33" s="58" t="s">
        <v>262</v>
      </c>
      <c r="E33" s="86">
        <v>7</v>
      </c>
    </row>
    <row r="34" spans="1:4" ht="12.75">
      <c r="A34" s="21"/>
      <c r="B34" s="28"/>
      <c r="D34" s="58" t="s">
        <v>260</v>
      </c>
    </row>
    <row r="35" spans="1:4" ht="12.75">
      <c r="A35" s="21"/>
      <c r="B35" s="28"/>
      <c r="D35" s="15" t="s">
        <v>261</v>
      </c>
    </row>
    <row r="36" spans="1:4" ht="12.75">
      <c r="A36" s="21"/>
      <c r="B36" s="28"/>
      <c r="D36" s="15" t="s">
        <v>271</v>
      </c>
    </row>
    <row r="37" spans="1:5" ht="12.75">
      <c r="A37" s="21"/>
      <c r="B37" s="28"/>
      <c r="C37" s="6">
        <v>4700</v>
      </c>
      <c r="D37" t="s">
        <v>326</v>
      </c>
      <c r="E37" s="86">
        <v>13000</v>
      </c>
    </row>
    <row r="38" spans="1:5" ht="12.75">
      <c r="A38" s="21"/>
      <c r="B38" s="28"/>
      <c r="C38" s="6">
        <v>4710</v>
      </c>
      <c r="D38" t="s">
        <v>387</v>
      </c>
      <c r="E38" s="86">
        <v>21900</v>
      </c>
    </row>
    <row r="39" spans="1:5" ht="12.75">
      <c r="A39" s="21"/>
      <c r="B39" s="28"/>
      <c r="C39" s="6">
        <v>6060</v>
      </c>
      <c r="D39" t="s">
        <v>62</v>
      </c>
      <c r="E39" s="86">
        <v>0</v>
      </c>
    </row>
    <row r="40" spans="1:5" ht="12.75">
      <c r="A40" s="21"/>
      <c r="B40" s="46" t="s">
        <v>58</v>
      </c>
      <c r="C40" s="47"/>
      <c r="D40" s="59" t="s">
        <v>59</v>
      </c>
      <c r="E40" s="90">
        <f>SUM(E42:E49)</f>
        <v>319424</v>
      </c>
    </row>
    <row r="41" spans="1:4" ht="12.75">
      <c r="A41" s="21"/>
      <c r="B41" s="28"/>
      <c r="D41" s="113" t="s">
        <v>428</v>
      </c>
    </row>
    <row r="42" spans="1:5" ht="12.75">
      <c r="A42" s="21"/>
      <c r="B42" s="28"/>
      <c r="C42" s="6">
        <v>3020</v>
      </c>
      <c r="D42" t="s">
        <v>339</v>
      </c>
      <c r="E42" s="86">
        <v>3000</v>
      </c>
    </row>
    <row r="43" spans="1:6" ht="12.75">
      <c r="A43" s="21"/>
      <c r="B43" s="28"/>
      <c r="C43" s="6">
        <v>4010</v>
      </c>
      <c r="D43" t="s">
        <v>32</v>
      </c>
      <c r="E43" s="86">
        <v>232907</v>
      </c>
      <c r="F43" s="32"/>
    </row>
    <row r="44" spans="1:5" ht="12.75">
      <c r="A44" s="21"/>
      <c r="B44" s="28"/>
      <c r="C44" s="6">
        <v>4040</v>
      </c>
      <c r="D44" t="s">
        <v>33</v>
      </c>
      <c r="E44" s="86">
        <v>18000</v>
      </c>
    </row>
    <row r="45" spans="1:5" ht="12.75">
      <c r="A45" s="21"/>
      <c r="B45" s="28"/>
      <c r="C45" s="6">
        <v>4110</v>
      </c>
      <c r="D45" t="s">
        <v>34</v>
      </c>
      <c r="E45" s="86">
        <v>43630</v>
      </c>
    </row>
    <row r="46" spans="1:5" ht="12.75">
      <c r="A46" s="21"/>
      <c r="B46" s="28"/>
      <c r="C46" s="6">
        <v>4120</v>
      </c>
      <c r="D46" t="s">
        <v>399</v>
      </c>
      <c r="E46" s="86">
        <v>6218</v>
      </c>
    </row>
    <row r="47" spans="1:5" ht="12.75">
      <c r="A47" s="21"/>
      <c r="B47" s="28"/>
      <c r="C47" s="6">
        <v>4440</v>
      </c>
      <c r="D47" t="s">
        <v>61</v>
      </c>
      <c r="E47" s="86">
        <v>9669</v>
      </c>
    </row>
    <row r="48" spans="1:5" ht="12.75">
      <c r="A48" s="21"/>
      <c r="B48" s="28"/>
      <c r="C48" s="6">
        <v>4700</v>
      </c>
      <c r="D48" t="s">
        <v>326</v>
      </c>
      <c r="E48" s="86">
        <v>2000</v>
      </c>
    </row>
    <row r="49" spans="1:5" ht="12.75">
      <c r="A49" s="21"/>
      <c r="B49" s="28"/>
      <c r="C49" s="6">
        <v>4710</v>
      </c>
      <c r="D49" t="s">
        <v>387</v>
      </c>
      <c r="E49" s="86">
        <v>4000</v>
      </c>
    </row>
    <row r="50" spans="1:5" ht="12.75">
      <c r="A50" s="21"/>
      <c r="B50" s="46" t="s">
        <v>63</v>
      </c>
      <c r="C50" s="50"/>
      <c r="D50" s="49" t="s">
        <v>1</v>
      </c>
      <c r="E50" s="90">
        <f>SUM(E51:E59)</f>
        <v>748590.2</v>
      </c>
    </row>
    <row r="51" spans="1:5" ht="12.75">
      <c r="A51" s="21"/>
      <c r="B51" s="28"/>
      <c r="C51" s="6">
        <v>2900</v>
      </c>
      <c r="D51" t="s">
        <v>356</v>
      </c>
      <c r="E51" s="86">
        <v>1000</v>
      </c>
    </row>
    <row r="52" spans="1:4" ht="12.75">
      <c r="A52" s="21"/>
      <c r="B52" s="28"/>
      <c r="D52" t="s">
        <v>357</v>
      </c>
    </row>
    <row r="53" spans="1:4" ht="12.75">
      <c r="A53" s="21"/>
      <c r="B53" s="28"/>
      <c r="D53" t="s">
        <v>358</v>
      </c>
    </row>
    <row r="54" spans="1:4" ht="12.75">
      <c r="A54" s="21"/>
      <c r="B54" s="28"/>
      <c r="D54" t="s">
        <v>359</v>
      </c>
    </row>
    <row r="55" spans="1:5" ht="12.75">
      <c r="A55" s="21"/>
      <c r="B55" s="28"/>
      <c r="C55" s="3">
        <v>3030</v>
      </c>
      <c r="D55" s="14" t="s">
        <v>44</v>
      </c>
      <c r="E55" s="86">
        <v>30100</v>
      </c>
    </row>
    <row r="56" spans="1:5" ht="12.75">
      <c r="A56" s="21"/>
      <c r="B56" s="28"/>
      <c r="C56" s="6">
        <v>4210</v>
      </c>
      <c r="D56" t="s">
        <v>35</v>
      </c>
      <c r="E56" s="86">
        <v>4000</v>
      </c>
    </row>
    <row r="57" spans="1:5" ht="12.75">
      <c r="A57" s="21"/>
      <c r="B57" s="28"/>
      <c r="C57" s="6">
        <v>4220</v>
      </c>
      <c r="D57" s="2" t="s">
        <v>43</v>
      </c>
      <c r="E57" s="86">
        <v>2000</v>
      </c>
    </row>
    <row r="58" spans="1:5" ht="12.75">
      <c r="A58" s="21"/>
      <c r="B58" s="28"/>
      <c r="C58" s="6">
        <v>4300</v>
      </c>
      <c r="D58" t="s">
        <v>113</v>
      </c>
      <c r="E58" s="86">
        <v>6490.2</v>
      </c>
    </row>
    <row r="59" spans="1:5" ht="12.75">
      <c r="A59" s="21"/>
      <c r="B59" s="28"/>
      <c r="C59" s="64">
        <v>6059</v>
      </c>
      <c r="D59" s="11" t="s">
        <v>207</v>
      </c>
      <c r="E59" s="86">
        <v>705000</v>
      </c>
    </row>
    <row r="60" spans="1:5" ht="12.75">
      <c r="A60" s="21"/>
      <c r="B60" s="46" t="s">
        <v>63</v>
      </c>
      <c r="C60" s="50"/>
      <c r="D60" s="49" t="s">
        <v>529</v>
      </c>
      <c r="E60" s="90">
        <f>SUM(E61:E68)</f>
        <v>546439</v>
      </c>
    </row>
    <row r="61" spans="1:5" ht="12.75">
      <c r="A61" s="21"/>
      <c r="B61" s="28"/>
      <c r="C61" s="6">
        <v>4217</v>
      </c>
      <c r="D61" t="s">
        <v>35</v>
      </c>
      <c r="E61" s="86">
        <v>104420</v>
      </c>
    </row>
    <row r="62" spans="1:5" ht="12.75">
      <c r="A62" s="21"/>
      <c r="B62" s="28"/>
      <c r="C62" s="64">
        <v>4219</v>
      </c>
      <c r="D62" t="s">
        <v>35</v>
      </c>
      <c r="E62" s="86">
        <v>35185</v>
      </c>
    </row>
    <row r="63" spans="1:5" ht="12.75">
      <c r="A63" s="21"/>
      <c r="B63" s="28"/>
      <c r="C63" s="64">
        <v>4307</v>
      </c>
      <c r="D63" t="s">
        <v>113</v>
      </c>
      <c r="E63" s="86">
        <v>23000</v>
      </c>
    </row>
    <row r="64" spans="1:5" ht="12.75">
      <c r="A64" s="21"/>
      <c r="B64" s="28"/>
      <c r="C64" s="64">
        <v>4309</v>
      </c>
      <c r="D64" t="s">
        <v>113</v>
      </c>
      <c r="E64" s="86">
        <v>7750</v>
      </c>
    </row>
    <row r="65" spans="1:5" ht="12.75">
      <c r="A65" s="21"/>
      <c r="B65" s="28"/>
      <c r="C65" s="64">
        <v>4707</v>
      </c>
      <c r="D65" t="s">
        <v>326</v>
      </c>
      <c r="E65" s="86">
        <v>39560</v>
      </c>
    </row>
    <row r="66" spans="1:5" ht="12.75">
      <c r="A66" s="21"/>
      <c r="B66" s="28"/>
      <c r="C66" s="64">
        <v>4709</v>
      </c>
      <c r="D66" t="s">
        <v>326</v>
      </c>
      <c r="E66" s="86">
        <v>3440</v>
      </c>
    </row>
    <row r="67" spans="1:5" ht="12.75">
      <c r="A67" s="21"/>
      <c r="B67" s="28"/>
      <c r="C67" s="64">
        <v>6067</v>
      </c>
      <c r="D67" t="s">
        <v>62</v>
      </c>
      <c r="E67" s="86">
        <v>249136</v>
      </c>
    </row>
    <row r="68" spans="1:5" ht="12.75">
      <c r="A68" s="21"/>
      <c r="B68" s="28"/>
      <c r="C68" s="64">
        <v>6069</v>
      </c>
      <c r="D68" t="s">
        <v>62</v>
      </c>
      <c r="E68" s="86">
        <v>83948</v>
      </c>
    </row>
    <row r="69" spans="1:5" ht="12.75">
      <c r="A69" s="22" t="s">
        <v>53</v>
      </c>
      <c r="B69" s="27"/>
      <c r="C69" s="13"/>
      <c r="D69" s="34" t="s">
        <v>190</v>
      </c>
      <c r="E69" s="88">
        <f>E70+E77</f>
        <v>464232.74</v>
      </c>
    </row>
    <row r="70" spans="1:5" ht="12.75">
      <c r="A70" s="21"/>
      <c r="B70" s="46" t="s">
        <v>65</v>
      </c>
      <c r="C70" s="47"/>
      <c r="D70" s="59" t="s">
        <v>99</v>
      </c>
      <c r="E70" s="90">
        <f>SUM(E71:E76)</f>
        <v>463982</v>
      </c>
    </row>
    <row r="71" spans="1:5" ht="12.75">
      <c r="A71" s="21"/>
      <c r="B71" s="28"/>
      <c r="C71" s="6">
        <v>4010</v>
      </c>
      <c r="D71" t="s">
        <v>32</v>
      </c>
      <c r="E71" s="86">
        <v>332136</v>
      </c>
    </row>
    <row r="72" spans="1:5" ht="12.75">
      <c r="A72" s="28"/>
      <c r="B72" s="28"/>
      <c r="C72" s="6">
        <v>4040</v>
      </c>
      <c r="D72" t="s">
        <v>33</v>
      </c>
      <c r="E72" s="86">
        <v>42358</v>
      </c>
    </row>
    <row r="73" spans="1:5" ht="12.75">
      <c r="A73" s="28"/>
      <c r="B73" s="28"/>
      <c r="C73" s="6">
        <v>4110</v>
      </c>
      <c r="D73" t="s">
        <v>34</v>
      </c>
      <c r="E73" s="86">
        <v>56173</v>
      </c>
    </row>
    <row r="74" spans="1:5" ht="12.75">
      <c r="A74" s="28"/>
      <c r="B74" s="28"/>
      <c r="C74" s="6">
        <v>4120</v>
      </c>
      <c r="D74" t="s">
        <v>399</v>
      </c>
      <c r="E74" s="86">
        <v>7951</v>
      </c>
    </row>
    <row r="75" spans="1:5" ht="12.75">
      <c r="A75" s="28"/>
      <c r="B75" s="28"/>
      <c r="C75" s="6">
        <v>4440</v>
      </c>
      <c r="D75" t="s">
        <v>61</v>
      </c>
      <c r="E75" s="86">
        <v>22964</v>
      </c>
    </row>
    <row r="76" spans="1:5" ht="12.75">
      <c r="A76" s="28"/>
      <c r="B76" s="28"/>
      <c r="C76" s="6">
        <v>4710</v>
      </c>
      <c r="D76" t="s">
        <v>387</v>
      </c>
      <c r="E76" s="86">
        <v>2400</v>
      </c>
    </row>
    <row r="77" spans="1:5" ht="12.75">
      <c r="A77" s="28"/>
      <c r="B77" s="46" t="s">
        <v>65</v>
      </c>
      <c r="C77" s="47"/>
      <c r="D77" s="59" t="s">
        <v>531</v>
      </c>
      <c r="E77" s="90">
        <f>E78</f>
        <v>250.74</v>
      </c>
    </row>
    <row r="78" spans="1:5" ht="12.75">
      <c r="A78" s="28"/>
      <c r="B78" s="28"/>
      <c r="C78" s="6">
        <v>4740</v>
      </c>
      <c r="D78" s="107" t="s">
        <v>442</v>
      </c>
      <c r="E78" s="86">
        <v>250.74</v>
      </c>
    </row>
    <row r="79" spans="1:4" ht="12.75">
      <c r="A79" s="28"/>
      <c r="B79" s="28"/>
      <c r="D79" s="107" t="s">
        <v>441</v>
      </c>
    </row>
    <row r="80" spans="1:2" ht="12.75">
      <c r="A80" s="28"/>
      <c r="B80" s="28"/>
    </row>
    <row r="81" spans="1:5" ht="12.75">
      <c r="A81" s="22" t="s">
        <v>54</v>
      </c>
      <c r="B81" s="27"/>
      <c r="C81" s="13"/>
      <c r="D81" s="34" t="s">
        <v>73</v>
      </c>
      <c r="E81" s="90">
        <f>E82</f>
        <v>274611</v>
      </c>
    </row>
    <row r="82" spans="1:5" ht="12.75">
      <c r="A82" s="60"/>
      <c r="B82" s="46" t="s">
        <v>268</v>
      </c>
      <c r="C82" s="47"/>
      <c r="D82" s="59" t="s">
        <v>269</v>
      </c>
      <c r="E82" s="90">
        <f>SUM(E83:E90)</f>
        <v>274611</v>
      </c>
    </row>
    <row r="83" spans="1:5" ht="12.75">
      <c r="A83" s="53"/>
      <c r="B83" s="46"/>
      <c r="C83" s="6">
        <v>3020</v>
      </c>
      <c r="D83" t="s">
        <v>339</v>
      </c>
      <c r="E83" s="98">
        <v>3000</v>
      </c>
    </row>
    <row r="84" spans="1:5" ht="12.75">
      <c r="A84" s="28"/>
      <c r="B84" s="28"/>
      <c r="C84" s="6">
        <v>4010</v>
      </c>
      <c r="D84" t="s">
        <v>32</v>
      </c>
      <c r="E84" s="86">
        <v>183406</v>
      </c>
    </row>
    <row r="85" spans="1:5" ht="12.75">
      <c r="A85" s="28"/>
      <c r="B85" s="28"/>
      <c r="C85" s="6">
        <v>4040</v>
      </c>
      <c r="D85" t="s">
        <v>33</v>
      </c>
      <c r="E85" s="86">
        <v>16204</v>
      </c>
    </row>
    <row r="86" spans="1:5" ht="12.75">
      <c r="A86" s="28"/>
      <c r="B86" s="28"/>
      <c r="C86" s="6">
        <v>4110</v>
      </c>
      <c r="D86" t="s">
        <v>34</v>
      </c>
      <c r="E86" s="86">
        <v>38832</v>
      </c>
    </row>
    <row r="87" spans="1:5" ht="12.75">
      <c r="A87" s="28"/>
      <c r="B87" s="28"/>
      <c r="C87" s="6">
        <v>4120</v>
      </c>
      <c r="D87" t="s">
        <v>399</v>
      </c>
      <c r="E87" s="86">
        <v>5500</v>
      </c>
    </row>
    <row r="88" spans="1:5" ht="12.75">
      <c r="A88" s="28"/>
      <c r="B88" s="28"/>
      <c r="C88" s="6">
        <v>4260</v>
      </c>
      <c r="D88" t="s">
        <v>36</v>
      </c>
      <c r="E88" s="86">
        <v>8000</v>
      </c>
    </row>
    <row r="89" spans="1:5" ht="12.75">
      <c r="A89" s="28"/>
      <c r="B89" s="28"/>
      <c r="C89" s="6">
        <v>4300</v>
      </c>
      <c r="D89" t="s">
        <v>113</v>
      </c>
      <c r="E89" s="86">
        <v>10000</v>
      </c>
    </row>
    <row r="90" spans="1:5" ht="12.75">
      <c r="A90" s="28"/>
      <c r="B90" s="28"/>
      <c r="C90" s="6">
        <v>4440</v>
      </c>
      <c r="D90" t="s">
        <v>61</v>
      </c>
      <c r="E90" s="86">
        <v>9669</v>
      </c>
    </row>
    <row r="91" spans="1:5" ht="13.5" customHeight="1">
      <c r="A91" s="27" t="s">
        <v>69</v>
      </c>
      <c r="B91" s="27"/>
      <c r="C91" s="7"/>
      <c r="D91" s="5" t="s">
        <v>125</v>
      </c>
      <c r="E91" s="88">
        <f>SUM(E93+E101+E99+E112)</f>
        <v>467829</v>
      </c>
    </row>
    <row r="92" spans="1:5" ht="12.75">
      <c r="A92" s="27"/>
      <c r="B92" s="27"/>
      <c r="C92" s="7"/>
      <c r="D92" s="5" t="s">
        <v>126</v>
      </c>
      <c r="E92" s="88"/>
    </row>
    <row r="93" spans="1:5" ht="12.75">
      <c r="A93" s="28"/>
      <c r="B93" s="46" t="s">
        <v>70</v>
      </c>
      <c r="C93" s="50"/>
      <c r="D93" s="49" t="s">
        <v>71</v>
      </c>
      <c r="E93" s="90">
        <f>SUM(E95:E98)</f>
        <v>5342</v>
      </c>
    </row>
    <row r="94" spans="1:4" ht="12.75">
      <c r="A94" s="28"/>
      <c r="B94" s="28"/>
      <c r="D94" s="49" t="s">
        <v>72</v>
      </c>
    </row>
    <row r="95" spans="1:5" ht="12.75">
      <c r="A95" s="28"/>
      <c r="B95" s="28"/>
      <c r="C95" s="6">
        <v>4110</v>
      </c>
      <c r="D95" t="s">
        <v>34</v>
      </c>
      <c r="E95" s="86">
        <v>722</v>
      </c>
    </row>
    <row r="96" spans="1:5" ht="12.75">
      <c r="A96" s="28"/>
      <c r="B96" s="28"/>
      <c r="C96" s="6">
        <v>4120</v>
      </c>
      <c r="D96" t="s">
        <v>399</v>
      </c>
      <c r="E96" s="86">
        <v>103</v>
      </c>
    </row>
    <row r="97" spans="1:5" ht="12.75">
      <c r="A97" s="28"/>
      <c r="B97" s="28"/>
      <c r="C97" s="6">
        <v>4170</v>
      </c>
      <c r="D97" s="41" t="s">
        <v>189</v>
      </c>
      <c r="E97" s="86">
        <v>4200</v>
      </c>
    </row>
    <row r="98" spans="1:5" ht="12.75">
      <c r="A98" s="28"/>
      <c r="B98" s="28"/>
      <c r="C98" s="6">
        <v>4210</v>
      </c>
      <c r="D98" s="2" t="s">
        <v>35</v>
      </c>
      <c r="E98" s="86">
        <v>317</v>
      </c>
    </row>
    <row r="99" spans="1:5" ht="12.75">
      <c r="A99" s="28"/>
      <c r="B99" s="28" t="s">
        <v>550</v>
      </c>
      <c r="D99" s="2" t="s">
        <v>551</v>
      </c>
      <c r="E99" s="86">
        <f>E100</f>
        <v>820</v>
      </c>
    </row>
    <row r="100" spans="1:5" ht="12.75">
      <c r="A100" s="28"/>
      <c r="B100" s="28"/>
      <c r="C100" s="6">
        <v>4300</v>
      </c>
      <c r="D100" t="s">
        <v>113</v>
      </c>
      <c r="E100" s="86">
        <v>820</v>
      </c>
    </row>
    <row r="101" spans="1:5" ht="12.75">
      <c r="A101" s="28"/>
      <c r="B101" s="28" t="s">
        <v>518</v>
      </c>
      <c r="D101" s="109" t="s">
        <v>519</v>
      </c>
      <c r="E101" s="86">
        <f>SUM(E104:E111)</f>
        <v>402994</v>
      </c>
    </row>
    <row r="102" spans="1:4" ht="12.75">
      <c r="A102" s="28"/>
      <c r="B102" s="28"/>
      <c r="D102" s="109" t="s">
        <v>521</v>
      </c>
    </row>
    <row r="103" spans="1:4" ht="12.75">
      <c r="A103" s="28"/>
      <c r="B103" s="28"/>
      <c r="D103" s="109" t="s">
        <v>520</v>
      </c>
    </row>
    <row r="104" spans="1:5" ht="12.75">
      <c r="A104" s="28"/>
      <c r="B104" s="28"/>
      <c r="C104" s="3">
        <v>3030</v>
      </c>
      <c r="D104" s="14" t="s">
        <v>44</v>
      </c>
      <c r="E104" s="86">
        <v>229740</v>
      </c>
    </row>
    <row r="105" spans="1:5" ht="12.75">
      <c r="A105" s="28"/>
      <c r="B105" s="28"/>
      <c r="C105" s="6">
        <v>4110</v>
      </c>
      <c r="D105" t="s">
        <v>34</v>
      </c>
      <c r="E105" s="86">
        <v>10640</v>
      </c>
    </row>
    <row r="106" spans="1:5" ht="12.75">
      <c r="A106" s="28"/>
      <c r="B106" s="28"/>
      <c r="C106" s="6">
        <v>4120</v>
      </c>
      <c r="D106" t="s">
        <v>399</v>
      </c>
      <c r="E106" s="86">
        <v>1525</v>
      </c>
    </row>
    <row r="107" spans="1:5" ht="12.75">
      <c r="A107" s="28"/>
      <c r="B107" s="28"/>
      <c r="C107" s="6">
        <v>4170</v>
      </c>
      <c r="D107" s="41" t="s">
        <v>189</v>
      </c>
      <c r="E107" s="86">
        <v>70246</v>
      </c>
    </row>
    <row r="108" spans="1:5" ht="12.75">
      <c r="A108" s="28"/>
      <c r="B108" s="28"/>
      <c r="C108" s="6">
        <v>4210</v>
      </c>
      <c r="D108" s="2" t="s">
        <v>35</v>
      </c>
      <c r="E108" s="86">
        <v>40000</v>
      </c>
    </row>
    <row r="109" spans="1:5" ht="12.75">
      <c r="A109" s="28"/>
      <c r="B109" s="28"/>
      <c r="C109" s="6">
        <v>4220</v>
      </c>
      <c r="D109" s="2" t="s">
        <v>43</v>
      </c>
      <c r="E109" s="86">
        <v>198</v>
      </c>
    </row>
    <row r="110" spans="1:5" ht="12.75">
      <c r="A110" s="28"/>
      <c r="B110" s="28"/>
      <c r="C110" s="6">
        <v>4300</v>
      </c>
      <c r="D110" t="s">
        <v>113</v>
      </c>
      <c r="E110" s="86">
        <v>50396</v>
      </c>
    </row>
    <row r="111" spans="1:5" ht="12.75">
      <c r="A111" s="28"/>
      <c r="B111" s="28"/>
      <c r="C111" s="6">
        <v>4710</v>
      </c>
      <c r="D111" t="s">
        <v>387</v>
      </c>
      <c r="E111" s="86">
        <v>249</v>
      </c>
    </row>
    <row r="112" spans="1:5" ht="12.75">
      <c r="A112" s="28"/>
      <c r="B112" s="28" t="s">
        <v>552</v>
      </c>
      <c r="D112" t="s">
        <v>546</v>
      </c>
      <c r="E112" s="86">
        <f>SUM(E113:E118)</f>
        <v>58673</v>
      </c>
    </row>
    <row r="113" spans="1:5" ht="12.75">
      <c r="A113" s="28"/>
      <c r="B113" s="28"/>
      <c r="C113" s="6">
        <v>4110</v>
      </c>
      <c r="D113" t="s">
        <v>34</v>
      </c>
      <c r="E113" s="86">
        <v>6163</v>
      </c>
    </row>
    <row r="114" spans="1:5" ht="12.75">
      <c r="A114" s="28"/>
      <c r="B114" s="28"/>
      <c r="C114" s="6">
        <v>4120</v>
      </c>
      <c r="D114" t="s">
        <v>399</v>
      </c>
      <c r="E114" s="86">
        <v>878</v>
      </c>
    </row>
    <row r="115" spans="1:5" ht="12.75">
      <c r="A115" s="28"/>
      <c r="B115" s="28"/>
      <c r="C115" s="6">
        <v>4170</v>
      </c>
      <c r="D115" s="41" t="s">
        <v>189</v>
      </c>
      <c r="E115" s="86">
        <v>43040</v>
      </c>
    </row>
    <row r="116" spans="1:5" ht="12.75">
      <c r="A116" s="28"/>
      <c r="B116" s="28"/>
      <c r="C116" s="6">
        <v>4210</v>
      </c>
      <c r="D116" s="2" t="s">
        <v>35</v>
      </c>
      <c r="E116" s="86">
        <v>5700</v>
      </c>
    </row>
    <row r="117" spans="1:5" ht="12.75">
      <c r="A117" s="28"/>
      <c r="B117" s="28"/>
      <c r="C117" s="6">
        <v>4300</v>
      </c>
      <c r="D117" t="s">
        <v>113</v>
      </c>
      <c r="E117" s="86">
        <v>2700</v>
      </c>
    </row>
    <row r="118" spans="1:5" ht="12.75">
      <c r="A118" s="28"/>
      <c r="B118" s="28"/>
      <c r="C118" s="6">
        <v>4710</v>
      </c>
      <c r="D118" t="s">
        <v>387</v>
      </c>
      <c r="E118" s="86">
        <v>192</v>
      </c>
    </row>
    <row r="119" spans="1:2" ht="12.75">
      <c r="A119" s="28"/>
      <c r="B119" s="28"/>
    </row>
    <row r="120" spans="1:2" ht="12.75">
      <c r="A120" s="28"/>
      <c r="B120" s="28"/>
    </row>
    <row r="121" spans="1:2" ht="12.75">
      <c r="A121" s="28"/>
      <c r="B121" s="28"/>
    </row>
    <row r="122" spans="1:4" ht="12.75">
      <c r="A122" s="28"/>
      <c r="B122" s="28"/>
      <c r="D122" s="2"/>
    </row>
    <row r="123" spans="1:4" ht="12.75">
      <c r="A123" s="28"/>
      <c r="B123" s="28"/>
      <c r="D123" s="2"/>
    </row>
    <row r="124" spans="1:4" ht="12.75">
      <c r="A124" s="28"/>
      <c r="B124" s="28"/>
      <c r="D124" s="2"/>
    </row>
    <row r="125" spans="1:4" ht="12.75">
      <c r="A125" s="28"/>
      <c r="B125" s="28"/>
      <c r="D125" s="2"/>
    </row>
    <row r="126" spans="1:4" ht="12.75">
      <c r="A126" s="33"/>
      <c r="B126" s="33"/>
      <c r="C126" s="18"/>
      <c r="D126" s="2"/>
    </row>
    <row r="127" spans="1:5" ht="12.75">
      <c r="A127" s="28"/>
      <c r="B127" s="28"/>
      <c r="D127" s="16" t="s">
        <v>23</v>
      </c>
      <c r="E127" s="85" t="s">
        <v>219</v>
      </c>
    </row>
    <row r="128" spans="1:5" ht="12.75">
      <c r="A128" s="28"/>
      <c r="B128" s="28"/>
      <c r="D128" s="8" t="s">
        <v>315</v>
      </c>
      <c r="E128" s="66" t="s">
        <v>563</v>
      </c>
    </row>
    <row r="129" spans="1:5" ht="12.75">
      <c r="A129" s="28"/>
      <c r="B129" s="28"/>
      <c r="D129" s="8"/>
      <c r="E129" s="66" t="s">
        <v>136</v>
      </c>
    </row>
    <row r="130" spans="1:5" ht="12.75">
      <c r="A130" s="28"/>
      <c r="B130" s="28"/>
      <c r="D130" s="5"/>
      <c r="E130" s="67" t="s">
        <v>562</v>
      </c>
    </row>
    <row r="131" spans="1:5" ht="12.75">
      <c r="A131" s="25" t="s">
        <v>24</v>
      </c>
      <c r="B131" s="26" t="s">
        <v>25</v>
      </c>
      <c r="C131" s="1"/>
      <c r="D131" s="1" t="s">
        <v>26</v>
      </c>
      <c r="E131" s="87" t="s">
        <v>488</v>
      </c>
    </row>
    <row r="132" spans="1:5" ht="12.75">
      <c r="A132" s="22" t="s">
        <v>53</v>
      </c>
      <c r="B132" s="27"/>
      <c r="C132" s="13"/>
      <c r="D132" s="34" t="s">
        <v>138</v>
      </c>
      <c r="E132" s="88">
        <f>E133+E137+E149+E155</f>
        <v>680104</v>
      </c>
    </row>
    <row r="133" spans="1:5" ht="12.75">
      <c r="A133" s="28"/>
      <c r="B133" s="46" t="s">
        <v>63</v>
      </c>
      <c r="C133" s="50"/>
      <c r="D133" s="49" t="s">
        <v>1</v>
      </c>
      <c r="E133" s="90">
        <f>SUM(E134:E136)</f>
        <v>234000</v>
      </c>
    </row>
    <row r="134" spans="1:5" ht="12.75">
      <c r="A134" s="28"/>
      <c r="B134" s="28"/>
      <c r="C134" s="6">
        <v>4170</v>
      </c>
      <c r="D134" s="41" t="s">
        <v>189</v>
      </c>
      <c r="E134" s="91">
        <v>1000</v>
      </c>
    </row>
    <row r="135" spans="1:5" ht="12.75">
      <c r="A135" s="28"/>
      <c r="B135" s="28"/>
      <c r="C135" s="6">
        <v>4210</v>
      </c>
      <c r="D135" t="s">
        <v>35</v>
      </c>
      <c r="E135" s="91">
        <v>0</v>
      </c>
    </row>
    <row r="136" spans="1:5" ht="12.75">
      <c r="A136" s="28"/>
      <c r="B136" s="28"/>
      <c r="C136" s="6">
        <v>4300</v>
      </c>
      <c r="D136" t="s">
        <v>38</v>
      </c>
      <c r="E136" s="86">
        <v>233000</v>
      </c>
    </row>
    <row r="137" spans="1:5" ht="12" customHeight="1">
      <c r="A137" s="27"/>
      <c r="B137" s="46" t="s">
        <v>196</v>
      </c>
      <c r="C137" s="50"/>
      <c r="D137" s="49" t="s">
        <v>197</v>
      </c>
      <c r="E137" s="90">
        <f>SUM(E138:E148)</f>
        <v>376500</v>
      </c>
    </row>
    <row r="138" spans="1:5" ht="12" customHeight="1">
      <c r="A138" s="27"/>
      <c r="B138" s="28"/>
      <c r="C138" s="6">
        <v>4110</v>
      </c>
      <c r="D138" t="s">
        <v>34</v>
      </c>
      <c r="E138" s="86">
        <v>1000</v>
      </c>
    </row>
    <row r="139" spans="1:5" ht="12" customHeight="1">
      <c r="A139" s="27"/>
      <c r="B139" s="28"/>
      <c r="C139" s="6">
        <v>4120</v>
      </c>
      <c r="D139" t="s">
        <v>399</v>
      </c>
      <c r="E139" s="86">
        <v>500</v>
      </c>
    </row>
    <row r="140" spans="1:5" ht="12" customHeight="1">
      <c r="A140" s="27"/>
      <c r="B140" s="28"/>
      <c r="C140" s="3">
        <v>4170</v>
      </c>
      <c r="D140" s="41" t="s">
        <v>189</v>
      </c>
      <c r="E140" s="86">
        <v>8000</v>
      </c>
    </row>
    <row r="141" spans="1:5" ht="12" customHeight="1">
      <c r="A141" s="27"/>
      <c r="B141" s="28"/>
      <c r="C141" s="6">
        <v>4190</v>
      </c>
      <c r="D141" t="s">
        <v>327</v>
      </c>
      <c r="E141" s="86">
        <v>5000</v>
      </c>
    </row>
    <row r="142" spans="1:5" ht="12.75">
      <c r="A142" s="28"/>
      <c r="B142" s="28"/>
      <c r="C142" s="6">
        <v>4210</v>
      </c>
      <c r="D142" t="s">
        <v>35</v>
      </c>
      <c r="E142" s="86">
        <v>15000</v>
      </c>
    </row>
    <row r="143" spans="1:5" ht="12.75">
      <c r="A143" s="28"/>
      <c r="B143" s="28"/>
      <c r="C143" s="6">
        <v>4220</v>
      </c>
      <c r="D143" t="s">
        <v>43</v>
      </c>
      <c r="E143" s="86">
        <v>7000</v>
      </c>
    </row>
    <row r="144" spans="1:5" ht="12.75">
      <c r="A144" s="28"/>
      <c r="B144" s="28"/>
      <c r="C144" s="6">
        <v>4300</v>
      </c>
      <c r="D144" t="s">
        <v>38</v>
      </c>
      <c r="E144" s="86">
        <v>165000</v>
      </c>
    </row>
    <row r="145" spans="1:5" ht="12.75">
      <c r="A145" s="28"/>
      <c r="B145" s="28"/>
      <c r="C145" s="6">
        <v>4360</v>
      </c>
      <c r="D145" t="s">
        <v>258</v>
      </c>
      <c r="E145" s="86">
        <v>8000</v>
      </c>
    </row>
    <row r="146" spans="1:5" s="5" customFormat="1" ht="12.75">
      <c r="A146" s="28"/>
      <c r="B146" s="28"/>
      <c r="C146" s="6">
        <v>4430</v>
      </c>
      <c r="D146" t="s">
        <v>198</v>
      </c>
      <c r="E146" s="86">
        <v>5000</v>
      </c>
    </row>
    <row r="147" spans="1:5" s="5" customFormat="1" ht="12.75">
      <c r="A147" s="28"/>
      <c r="B147" s="28"/>
      <c r="C147" s="3">
        <v>4510</v>
      </c>
      <c r="D147" s="17" t="s">
        <v>195</v>
      </c>
      <c r="E147" s="86">
        <v>2000</v>
      </c>
    </row>
    <row r="148" spans="1:5" s="5" customFormat="1" ht="12.75">
      <c r="A148" s="28"/>
      <c r="B148" s="28"/>
      <c r="C148" s="43">
        <v>6050</v>
      </c>
      <c r="D148" s="11" t="s">
        <v>207</v>
      </c>
      <c r="E148" s="86">
        <v>160000</v>
      </c>
    </row>
    <row r="149" spans="1:5" s="5" customFormat="1" ht="12.75">
      <c r="A149" s="28"/>
      <c r="B149" s="46" t="s">
        <v>58</v>
      </c>
      <c r="C149" s="47"/>
      <c r="D149" s="59" t="s">
        <v>59</v>
      </c>
      <c r="E149" s="90">
        <f>SUM(E151:E154)</f>
        <v>24000</v>
      </c>
    </row>
    <row r="150" spans="1:5" s="5" customFormat="1" ht="12.75">
      <c r="A150" s="28"/>
      <c r="B150" s="28"/>
      <c r="C150" s="6"/>
      <c r="D150" s="113" t="s">
        <v>477</v>
      </c>
      <c r="E150" s="86"/>
    </row>
    <row r="151" spans="1:5" s="5" customFormat="1" ht="12.75">
      <c r="A151" s="28"/>
      <c r="B151" s="28"/>
      <c r="C151" s="6">
        <v>4010</v>
      </c>
      <c r="D151" t="s">
        <v>32</v>
      </c>
      <c r="E151" s="86">
        <v>19800</v>
      </c>
    </row>
    <row r="152" spans="1:5" s="5" customFormat="1" ht="12.75">
      <c r="A152" s="28"/>
      <c r="B152" s="28"/>
      <c r="C152" s="6">
        <v>4110</v>
      </c>
      <c r="D152" t="s">
        <v>34</v>
      </c>
      <c r="E152" s="86">
        <v>3410</v>
      </c>
    </row>
    <row r="153" spans="1:5" s="5" customFormat="1" ht="12.75">
      <c r="A153" s="28"/>
      <c r="B153" s="28"/>
      <c r="C153" s="6">
        <v>4120</v>
      </c>
      <c r="D153" t="s">
        <v>399</v>
      </c>
      <c r="E153" s="86">
        <v>490</v>
      </c>
    </row>
    <row r="154" spans="1:5" ht="13.5" customHeight="1">
      <c r="A154" s="27"/>
      <c r="B154" s="28"/>
      <c r="C154" s="6">
        <v>4710</v>
      </c>
      <c r="D154" t="s">
        <v>387</v>
      </c>
      <c r="E154" s="86">
        <v>300</v>
      </c>
    </row>
    <row r="155" spans="1:5" ht="13.5" customHeight="1">
      <c r="A155" s="27"/>
      <c r="B155" s="46" t="s">
        <v>63</v>
      </c>
      <c r="C155" s="50"/>
      <c r="D155" s="49" t="s">
        <v>559</v>
      </c>
      <c r="E155" s="90">
        <f>SUM(E157:E164)</f>
        <v>45604</v>
      </c>
    </row>
    <row r="156" spans="1:4" ht="13.5" customHeight="1">
      <c r="A156" s="27"/>
      <c r="B156" s="28"/>
      <c r="D156" s="49" t="s">
        <v>558</v>
      </c>
    </row>
    <row r="157" spans="1:5" ht="13.5" customHeight="1">
      <c r="A157" s="27"/>
      <c r="B157" s="28"/>
      <c r="C157" s="6">
        <v>2319</v>
      </c>
      <c r="D157" s="15" t="s">
        <v>379</v>
      </c>
      <c r="E157" s="86">
        <v>7200</v>
      </c>
    </row>
    <row r="158" spans="1:4" ht="13.5" customHeight="1">
      <c r="A158" s="27"/>
      <c r="B158" s="28"/>
      <c r="D158" s="15" t="s">
        <v>283</v>
      </c>
    </row>
    <row r="159" spans="1:4" ht="13.5" customHeight="1">
      <c r="A159" s="27"/>
      <c r="B159" s="28"/>
      <c r="D159" s="15" t="s">
        <v>284</v>
      </c>
    </row>
    <row r="160" spans="1:5" ht="13.5" customHeight="1">
      <c r="A160" s="27"/>
      <c r="B160" s="28"/>
      <c r="C160" s="6">
        <v>4019</v>
      </c>
      <c r="D160" t="s">
        <v>32</v>
      </c>
      <c r="E160" s="86">
        <v>10837</v>
      </c>
    </row>
    <row r="161" spans="1:5" ht="13.5" customHeight="1">
      <c r="A161" s="27"/>
      <c r="B161" s="28"/>
      <c r="C161" s="6">
        <v>4119</v>
      </c>
      <c r="D161" t="s">
        <v>34</v>
      </c>
      <c r="E161" s="86">
        <v>1902</v>
      </c>
    </row>
    <row r="162" spans="1:5" ht="13.5" customHeight="1">
      <c r="A162" s="27"/>
      <c r="B162" s="28"/>
      <c r="C162" s="6">
        <v>4129</v>
      </c>
      <c r="D162" t="s">
        <v>399</v>
      </c>
      <c r="E162" s="86">
        <v>265</v>
      </c>
    </row>
    <row r="163" spans="1:5" ht="13.5" customHeight="1">
      <c r="A163" s="27"/>
      <c r="B163" s="28"/>
      <c r="C163" s="6">
        <v>4219</v>
      </c>
      <c r="D163" t="s">
        <v>35</v>
      </c>
      <c r="E163" s="86">
        <v>16350</v>
      </c>
    </row>
    <row r="164" spans="1:5" ht="13.5" customHeight="1">
      <c r="A164" s="27"/>
      <c r="B164" s="28"/>
      <c r="C164" s="6">
        <v>4309</v>
      </c>
      <c r="D164" t="s">
        <v>38</v>
      </c>
      <c r="E164" s="86">
        <v>9050</v>
      </c>
    </row>
    <row r="165" spans="1:2" ht="13.5" customHeight="1">
      <c r="A165" s="27"/>
      <c r="B165" s="28"/>
    </row>
    <row r="166" spans="1:5" ht="13.5" customHeight="1">
      <c r="A166" s="22" t="s">
        <v>54</v>
      </c>
      <c r="B166" s="27"/>
      <c r="C166" s="13"/>
      <c r="D166" s="34" t="s">
        <v>73</v>
      </c>
      <c r="E166" s="90">
        <f>E167</f>
        <v>96300</v>
      </c>
    </row>
    <row r="167" spans="1:5" ht="13.5" customHeight="1">
      <c r="A167" s="27"/>
      <c r="B167" s="46" t="s">
        <v>229</v>
      </c>
      <c r="C167" s="47"/>
      <c r="D167" s="48" t="s">
        <v>482</v>
      </c>
      <c r="E167" s="90">
        <f>SUM(E168:E172)</f>
        <v>96300</v>
      </c>
    </row>
    <row r="168" spans="1:5" ht="13.5" customHeight="1">
      <c r="A168" s="27"/>
      <c r="B168" s="28"/>
      <c r="C168" s="6">
        <v>4010</v>
      </c>
      <c r="D168" t="s">
        <v>32</v>
      </c>
      <c r="E168" s="86">
        <v>13440</v>
      </c>
    </row>
    <row r="169" spans="1:5" ht="13.5" customHeight="1">
      <c r="A169" s="27"/>
      <c r="B169" s="28"/>
      <c r="C169" s="6">
        <v>4110</v>
      </c>
      <c r="D169" t="s">
        <v>34</v>
      </c>
      <c r="E169" s="86">
        <v>2310</v>
      </c>
    </row>
    <row r="170" spans="1:5" ht="13.5" customHeight="1">
      <c r="A170" s="27"/>
      <c r="B170" s="28"/>
      <c r="C170" s="6">
        <v>4120</v>
      </c>
      <c r="D170" t="s">
        <v>399</v>
      </c>
      <c r="E170" s="86">
        <v>330</v>
      </c>
    </row>
    <row r="171" spans="1:5" ht="13.5" customHeight="1">
      <c r="A171" s="27"/>
      <c r="B171" s="28"/>
      <c r="C171" s="6">
        <v>4300</v>
      </c>
      <c r="D171" t="s">
        <v>38</v>
      </c>
      <c r="E171" s="86">
        <v>80200</v>
      </c>
    </row>
    <row r="172" spans="1:5" ht="13.5" customHeight="1">
      <c r="A172" s="27"/>
      <c r="B172" s="28"/>
      <c r="C172" s="6">
        <v>4710</v>
      </c>
      <c r="D172" t="s">
        <v>387</v>
      </c>
      <c r="E172" s="86">
        <v>20</v>
      </c>
    </row>
    <row r="173" spans="1:2" ht="13.5" customHeight="1">
      <c r="A173" s="27"/>
      <c r="B173" s="28"/>
    </row>
    <row r="174" spans="1:2" ht="13.5" customHeight="1">
      <c r="A174" s="53"/>
      <c r="B174" s="17"/>
    </row>
    <row r="175" spans="1:2" ht="13.5" customHeight="1">
      <c r="A175" s="28"/>
      <c r="B175" s="28"/>
    </row>
    <row r="176" spans="1:2" ht="13.5" customHeight="1">
      <c r="A176" s="28"/>
      <c r="B176" s="28"/>
    </row>
    <row r="177" spans="1:2" ht="13.5" customHeight="1">
      <c r="A177" s="28"/>
      <c r="B177" s="28"/>
    </row>
    <row r="178" spans="1:5" ht="13.5" customHeight="1">
      <c r="A178" s="21"/>
      <c r="B178" s="28"/>
      <c r="D178" s="16" t="s">
        <v>23</v>
      </c>
      <c r="E178" s="95" t="s">
        <v>219</v>
      </c>
    </row>
    <row r="179" spans="1:5" ht="12.75">
      <c r="A179" s="21"/>
      <c r="B179" s="28"/>
      <c r="C179" s="3"/>
      <c r="D179" s="3" t="s">
        <v>137</v>
      </c>
      <c r="E179" s="66" t="s">
        <v>563</v>
      </c>
    </row>
    <row r="180" spans="1:5" ht="12.75">
      <c r="A180" s="21"/>
      <c r="B180" s="28"/>
      <c r="C180" s="3"/>
      <c r="D180" s="3"/>
      <c r="E180" s="66" t="s">
        <v>136</v>
      </c>
    </row>
    <row r="181" spans="1:5" s="49" customFormat="1" ht="12.75">
      <c r="A181" s="21"/>
      <c r="B181" s="28"/>
      <c r="C181" s="3"/>
      <c r="D181" s="3"/>
      <c r="E181" s="67" t="s">
        <v>562</v>
      </c>
    </row>
    <row r="182" spans="1:5" ht="12.75">
      <c r="A182" s="25" t="s">
        <v>24</v>
      </c>
      <c r="B182" s="26" t="s">
        <v>25</v>
      </c>
      <c r="C182" s="1"/>
      <c r="D182" s="1" t="s">
        <v>26</v>
      </c>
      <c r="E182" s="87" t="s">
        <v>488</v>
      </c>
    </row>
    <row r="183" spans="1:5" ht="12.75">
      <c r="A183" s="27" t="s">
        <v>128</v>
      </c>
      <c r="B183" s="27"/>
      <c r="C183" s="13"/>
      <c r="D183" s="23" t="s">
        <v>11</v>
      </c>
      <c r="E183" s="96">
        <f>E190+E212+E203+E184+E187+E198+E201+E208</f>
        <v>7778652</v>
      </c>
    </row>
    <row r="184" spans="1:5" s="63" customFormat="1" ht="12.75">
      <c r="A184" s="103"/>
      <c r="B184" s="46" t="s">
        <v>355</v>
      </c>
      <c r="C184" s="47"/>
      <c r="D184" s="57" t="s">
        <v>2</v>
      </c>
      <c r="E184" s="92">
        <f>SUM(E185:E185)</f>
        <v>116208</v>
      </c>
    </row>
    <row r="185" spans="1:5" ht="12.75">
      <c r="A185" s="27"/>
      <c r="B185" s="27"/>
      <c r="C185" s="54">
        <v>2540</v>
      </c>
      <c r="D185" s="56" t="s">
        <v>237</v>
      </c>
      <c r="E185" s="97">
        <v>116208</v>
      </c>
    </row>
    <row r="186" spans="1:5" ht="12.75">
      <c r="A186" s="27"/>
      <c r="B186" s="27"/>
      <c r="C186" s="54"/>
      <c r="D186" s="56" t="s">
        <v>238</v>
      </c>
      <c r="E186" s="96"/>
    </row>
    <row r="187" spans="1:5" ht="12.75">
      <c r="A187" s="27"/>
      <c r="B187" s="46" t="s">
        <v>395</v>
      </c>
      <c r="C187" s="47"/>
      <c r="D187" s="57" t="s">
        <v>396</v>
      </c>
      <c r="E187" s="92">
        <f>E188</f>
        <v>30748</v>
      </c>
    </row>
    <row r="188" spans="1:5" ht="12.75">
      <c r="A188" s="27"/>
      <c r="B188" s="27"/>
      <c r="C188" s="8">
        <v>4330</v>
      </c>
      <c r="D188" s="2" t="s">
        <v>186</v>
      </c>
      <c r="E188" s="97">
        <v>30748</v>
      </c>
    </row>
    <row r="189" spans="1:5" ht="12.75">
      <c r="A189" s="27"/>
      <c r="B189" s="27"/>
      <c r="D189" t="s">
        <v>187</v>
      </c>
      <c r="E189" s="96"/>
    </row>
    <row r="190" spans="1:5" ht="12.75">
      <c r="A190" s="53"/>
      <c r="B190" s="46" t="s">
        <v>270</v>
      </c>
      <c r="C190" s="47"/>
      <c r="D190" s="57" t="s">
        <v>267</v>
      </c>
      <c r="E190" s="92">
        <f>SUM(E191:E196)</f>
        <v>5626987</v>
      </c>
    </row>
    <row r="191" spans="1:5" ht="12.75">
      <c r="A191" s="53"/>
      <c r="B191" s="53"/>
      <c r="C191" s="54">
        <v>2310</v>
      </c>
      <c r="D191" s="15" t="s">
        <v>379</v>
      </c>
      <c r="E191" s="94">
        <v>8319</v>
      </c>
    </row>
    <row r="192" spans="1:5" ht="12.75">
      <c r="A192" s="53"/>
      <c r="B192" s="53"/>
      <c r="C192" s="54"/>
      <c r="D192" s="15" t="s">
        <v>283</v>
      </c>
      <c r="E192" s="94"/>
    </row>
    <row r="193" spans="1:5" ht="12.75">
      <c r="A193" s="53"/>
      <c r="B193" s="53"/>
      <c r="C193" s="54"/>
      <c r="D193" s="15" t="s">
        <v>284</v>
      </c>
      <c r="E193" s="94"/>
    </row>
    <row r="194" spans="1:5" ht="12.75">
      <c r="A194" s="27"/>
      <c r="B194" s="27"/>
      <c r="C194" s="54">
        <v>2540</v>
      </c>
      <c r="D194" s="56" t="s">
        <v>237</v>
      </c>
      <c r="E194" s="94">
        <v>5575200</v>
      </c>
    </row>
    <row r="195" spans="1:5" ht="12.75">
      <c r="A195" s="27"/>
      <c r="B195" s="27"/>
      <c r="C195" s="54"/>
      <c r="D195" s="56" t="s">
        <v>238</v>
      </c>
      <c r="E195" s="96"/>
    </row>
    <row r="196" spans="1:5" ht="12.75">
      <c r="A196" s="27"/>
      <c r="B196" s="27"/>
      <c r="C196" s="8">
        <v>4330</v>
      </c>
      <c r="D196" s="2" t="s">
        <v>186</v>
      </c>
      <c r="E196" s="97">
        <v>43468</v>
      </c>
    </row>
    <row r="197" spans="1:5" s="2" customFormat="1" ht="12.75">
      <c r="A197" s="27"/>
      <c r="B197" s="27"/>
      <c r="C197" s="6"/>
      <c r="D197" t="s">
        <v>187</v>
      </c>
      <c r="E197" s="96"/>
    </row>
    <row r="198" spans="1:5" s="2" customFormat="1" ht="12.75">
      <c r="A198" s="27"/>
      <c r="B198" s="46" t="s">
        <v>270</v>
      </c>
      <c r="C198" s="47"/>
      <c r="D198" s="57" t="s">
        <v>466</v>
      </c>
      <c r="E198" s="96">
        <f>E199</f>
        <v>20000</v>
      </c>
    </row>
    <row r="199" spans="1:5" s="2" customFormat="1" ht="12.75">
      <c r="A199" s="27"/>
      <c r="B199" s="27"/>
      <c r="C199" s="6">
        <v>2580</v>
      </c>
      <c r="D199" t="s">
        <v>467</v>
      </c>
      <c r="E199" s="97">
        <v>20000</v>
      </c>
    </row>
    <row r="200" spans="1:5" s="2" customFormat="1" ht="12.75">
      <c r="A200" s="27"/>
      <c r="B200" s="27"/>
      <c r="C200" s="6"/>
      <c r="D200" t="s">
        <v>468</v>
      </c>
      <c r="E200" s="96"/>
    </row>
    <row r="201" spans="1:5" s="2" customFormat="1" ht="12.75">
      <c r="A201" s="27"/>
      <c r="B201" s="27" t="s">
        <v>469</v>
      </c>
      <c r="C201" s="6"/>
      <c r="D201" s="114" t="s">
        <v>470</v>
      </c>
      <c r="E201" s="96">
        <f>E202</f>
        <v>47000</v>
      </c>
    </row>
    <row r="202" spans="1:5" s="2" customFormat="1" ht="12.75">
      <c r="A202" s="27"/>
      <c r="B202" s="27"/>
      <c r="C202" s="8">
        <v>4330</v>
      </c>
      <c r="D202" s="2" t="s">
        <v>186</v>
      </c>
      <c r="E202" s="97">
        <v>47000</v>
      </c>
    </row>
    <row r="203" spans="1:5" ht="12.75">
      <c r="A203" s="53"/>
      <c r="B203" s="46" t="s">
        <v>316</v>
      </c>
      <c r="C203" s="47"/>
      <c r="D203" s="57" t="s">
        <v>317</v>
      </c>
      <c r="E203" s="92">
        <f>E207</f>
        <v>1850000</v>
      </c>
    </row>
    <row r="204" spans="1:5" ht="12.75">
      <c r="A204" s="53"/>
      <c r="B204" s="53"/>
      <c r="C204" s="54"/>
      <c r="D204" s="15" t="s">
        <v>318</v>
      </c>
      <c r="E204" s="94"/>
    </row>
    <row r="205" spans="1:5" ht="12.75">
      <c r="A205" s="53"/>
      <c r="B205" s="53"/>
      <c r="C205" s="54"/>
      <c r="D205" s="15" t="s">
        <v>319</v>
      </c>
      <c r="E205" s="94"/>
    </row>
    <row r="206" spans="1:5" ht="12.75">
      <c r="A206" s="53"/>
      <c r="B206" s="53"/>
      <c r="C206" s="54"/>
      <c r="D206" s="15" t="s">
        <v>320</v>
      </c>
      <c r="E206" s="94"/>
    </row>
    <row r="207" spans="1:5" ht="12.75">
      <c r="A207" s="53"/>
      <c r="B207" s="53"/>
      <c r="C207" s="54">
        <v>2540</v>
      </c>
      <c r="D207" s="56" t="s">
        <v>237</v>
      </c>
      <c r="E207" s="94">
        <v>1850000</v>
      </c>
    </row>
    <row r="208" spans="1:5" ht="12.75">
      <c r="A208" s="53"/>
      <c r="B208" s="46" t="s">
        <v>471</v>
      </c>
      <c r="C208" s="54"/>
      <c r="D208" s="57" t="s">
        <v>472</v>
      </c>
      <c r="E208" s="92">
        <f>E211</f>
        <v>68109</v>
      </c>
    </row>
    <row r="209" spans="1:5" ht="12.75">
      <c r="A209" s="53"/>
      <c r="B209" s="53"/>
      <c r="C209" s="54"/>
      <c r="D209" s="57" t="s">
        <v>473</v>
      </c>
      <c r="E209" s="94"/>
    </row>
    <row r="210" spans="1:5" ht="12.75">
      <c r="A210" s="53"/>
      <c r="B210" s="53"/>
      <c r="C210" s="54"/>
      <c r="D210" s="57" t="s">
        <v>474</v>
      </c>
      <c r="E210" s="94"/>
    </row>
    <row r="211" spans="1:5" ht="12.75">
      <c r="A211" s="53"/>
      <c r="B211" s="53"/>
      <c r="C211" s="54">
        <v>2540</v>
      </c>
      <c r="D211" s="56" t="s">
        <v>237</v>
      </c>
      <c r="E211" s="94">
        <v>68109</v>
      </c>
    </row>
    <row r="212" spans="1:5" ht="12.75">
      <c r="A212" s="28"/>
      <c r="B212" s="46" t="s">
        <v>168</v>
      </c>
      <c r="C212" s="47"/>
      <c r="D212" s="57" t="s">
        <v>1</v>
      </c>
      <c r="E212" s="92">
        <f>SUM(E213:E224)</f>
        <v>19600</v>
      </c>
    </row>
    <row r="213" spans="1:5" ht="12.75">
      <c r="A213" s="28"/>
      <c r="B213" s="28"/>
      <c r="C213" s="6">
        <v>2360</v>
      </c>
      <c r="D213" t="s">
        <v>274</v>
      </c>
      <c r="E213" s="93">
        <v>5000</v>
      </c>
    </row>
    <row r="214" spans="1:5" ht="12.75">
      <c r="A214" s="28"/>
      <c r="B214" s="28"/>
      <c r="D214" t="s">
        <v>275</v>
      </c>
      <c r="E214" s="93"/>
    </row>
    <row r="215" spans="1:5" ht="12.75">
      <c r="A215" s="28"/>
      <c r="B215" s="28"/>
      <c r="D215" t="s">
        <v>276</v>
      </c>
      <c r="E215" s="93"/>
    </row>
    <row r="216" spans="1:5" ht="12.75">
      <c r="A216" s="28"/>
      <c r="B216" s="28"/>
      <c r="D216" t="s">
        <v>277</v>
      </c>
      <c r="E216" s="93"/>
    </row>
    <row r="217" spans="1:5" ht="12.75">
      <c r="A217" s="28"/>
      <c r="B217" s="28"/>
      <c r="D217" t="s">
        <v>278</v>
      </c>
      <c r="E217" s="93"/>
    </row>
    <row r="218" spans="1:5" ht="12.75">
      <c r="A218" s="28"/>
      <c r="B218" s="28"/>
      <c r="C218" s="6">
        <v>4110</v>
      </c>
      <c r="D218" t="s">
        <v>34</v>
      </c>
      <c r="E218" s="93">
        <v>300</v>
      </c>
    </row>
    <row r="219" spans="1:5" ht="12.75">
      <c r="A219" s="28"/>
      <c r="B219" s="28"/>
      <c r="C219" s="6">
        <v>4170</v>
      </c>
      <c r="D219" t="s">
        <v>189</v>
      </c>
      <c r="E219" s="93">
        <v>7800</v>
      </c>
    </row>
    <row r="220" spans="1:5" ht="12.75">
      <c r="A220" s="28"/>
      <c r="B220" s="28"/>
      <c r="C220" s="6">
        <v>4190</v>
      </c>
      <c r="D220" t="s">
        <v>327</v>
      </c>
      <c r="E220" s="93">
        <v>2000</v>
      </c>
    </row>
    <row r="221" spans="1:5" ht="12.75">
      <c r="A221" s="28"/>
      <c r="B221" s="28"/>
      <c r="C221" s="6">
        <v>4210</v>
      </c>
      <c r="D221" s="2" t="s">
        <v>35</v>
      </c>
      <c r="E221" s="93">
        <v>2500</v>
      </c>
    </row>
    <row r="222" spans="1:5" ht="12.75">
      <c r="A222" s="28"/>
      <c r="B222" s="28"/>
      <c r="C222" s="6">
        <v>4220</v>
      </c>
      <c r="D222" t="s">
        <v>43</v>
      </c>
      <c r="E222" s="93">
        <v>1000</v>
      </c>
    </row>
    <row r="223" spans="1:5" ht="13.5" customHeight="1">
      <c r="A223" s="28"/>
      <c r="B223" s="28"/>
      <c r="C223" s="3">
        <v>4300</v>
      </c>
      <c r="D223" s="14" t="s">
        <v>38</v>
      </c>
      <c r="E223" s="93">
        <v>500</v>
      </c>
    </row>
    <row r="224" spans="1:5" ht="12.75">
      <c r="A224" s="28"/>
      <c r="B224" s="28"/>
      <c r="C224" s="3">
        <v>4610</v>
      </c>
      <c r="D224" s="15" t="s">
        <v>228</v>
      </c>
      <c r="E224" s="93">
        <v>500</v>
      </c>
    </row>
    <row r="225" spans="1:5" ht="12.75">
      <c r="A225" s="27" t="s">
        <v>112</v>
      </c>
      <c r="B225" s="27"/>
      <c r="C225" s="7"/>
      <c r="D225" s="5" t="s">
        <v>20</v>
      </c>
      <c r="E225" s="88">
        <f>E234+E246+E226</f>
        <v>487013.14</v>
      </c>
    </row>
    <row r="226" spans="1:5" ht="12.75">
      <c r="A226" s="35"/>
      <c r="B226" s="46" t="s">
        <v>201</v>
      </c>
      <c r="C226" s="50"/>
      <c r="D226" s="49" t="s">
        <v>202</v>
      </c>
      <c r="E226" s="90">
        <f>SUM(E227:E233)</f>
        <v>23000</v>
      </c>
    </row>
    <row r="227" spans="1:5" ht="12.75">
      <c r="A227" s="35"/>
      <c r="B227" s="35"/>
      <c r="C227" s="6">
        <v>2360</v>
      </c>
      <c r="D227" t="s">
        <v>274</v>
      </c>
      <c r="E227" s="89">
        <v>15000</v>
      </c>
    </row>
    <row r="228" spans="1:5" ht="12.75">
      <c r="A228" s="35"/>
      <c r="B228" s="35"/>
      <c r="D228" t="s">
        <v>275</v>
      </c>
      <c r="E228" s="89"/>
    </row>
    <row r="229" spans="1:5" ht="12.75">
      <c r="A229" s="35"/>
      <c r="B229" s="35"/>
      <c r="D229" t="s">
        <v>276</v>
      </c>
      <c r="E229" s="89"/>
    </row>
    <row r="230" spans="1:5" ht="12.75">
      <c r="A230" s="35"/>
      <c r="B230" s="35"/>
      <c r="D230" t="s">
        <v>277</v>
      </c>
      <c r="E230" s="89"/>
    </row>
    <row r="231" spans="1:5" ht="12.75">
      <c r="A231" s="35"/>
      <c r="B231" s="35"/>
      <c r="D231" t="s">
        <v>278</v>
      </c>
      <c r="E231" s="89"/>
    </row>
    <row r="232" spans="1:5" ht="12.75">
      <c r="A232" s="35"/>
      <c r="B232" s="35"/>
      <c r="C232" s="6">
        <v>4210</v>
      </c>
      <c r="D232" s="2" t="s">
        <v>35</v>
      </c>
      <c r="E232" s="89">
        <v>6000</v>
      </c>
    </row>
    <row r="233" spans="1:5" ht="12.75">
      <c r="A233" s="35"/>
      <c r="B233" s="35"/>
      <c r="C233" s="3">
        <v>4300</v>
      </c>
      <c r="D233" s="14" t="s">
        <v>38</v>
      </c>
      <c r="E233" s="89">
        <v>2000</v>
      </c>
    </row>
    <row r="234" spans="1:5" ht="12.75">
      <c r="A234" s="28"/>
      <c r="B234" s="46" t="s">
        <v>106</v>
      </c>
      <c r="C234" s="50"/>
      <c r="D234" s="49" t="s">
        <v>21</v>
      </c>
      <c r="E234" s="90">
        <f>SUM(E235:E245)</f>
        <v>438813.14</v>
      </c>
    </row>
    <row r="235" spans="1:5" ht="12.75">
      <c r="A235" s="28"/>
      <c r="B235" s="28"/>
      <c r="C235" s="6">
        <v>2360</v>
      </c>
      <c r="D235" t="s">
        <v>274</v>
      </c>
      <c r="E235" s="86">
        <v>200000</v>
      </c>
    </row>
    <row r="236" spans="1:4" ht="12.75">
      <c r="A236" s="28"/>
      <c r="B236" s="28"/>
      <c r="D236" t="s">
        <v>275</v>
      </c>
    </row>
    <row r="237" spans="1:4" ht="12.75">
      <c r="A237" s="28"/>
      <c r="B237" s="28"/>
      <c r="D237" t="s">
        <v>276</v>
      </c>
    </row>
    <row r="238" spans="1:4" ht="12.75">
      <c r="A238" s="28"/>
      <c r="B238" s="28"/>
      <c r="D238" t="s">
        <v>277</v>
      </c>
    </row>
    <row r="239" spans="1:4" ht="12.75">
      <c r="A239" s="28"/>
      <c r="B239" s="28"/>
      <c r="D239" t="s">
        <v>278</v>
      </c>
    </row>
    <row r="240" spans="1:5" ht="12.75">
      <c r="A240" s="28"/>
      <c r="B240" s="28"/>
      <c r="C240" s="6">
        <v>4170</v>
      </c>
      <c r="D240" t="s">
        <v>189</v>
      </c>
      <c r="E240" s="86">
        <v>50000</v>
      </c>
    </row>
    <row r="241" spans="1:5" ht="12.75">
      <c r="A241" s="28"/>
      <c r="B241" s="28"/>
      <c r="C241" s="6">
        <v>4190</v>
      </c>
      <c r="D241" t="s">
        <v>327</v>
      </c>
      <c r="E241" s="86">
        <v>16000</v>
      </c>
    </row>
    <row r="242" spans="1:5" ht="12.75">
      <c r="A242" s="28"/>
      <c r="B242" s="28"/>
      <c r="C242" s="6">
        <v>4210</v>
      </c>
      <c r="D242" s="2" t="s">
        <v>35</v>
      </c>
      <c r="E242" s="86">
        <v>18000</v>
      </c>
    </row>
    <row r="243" spans="1:5" ht="12.75">
      <c r="A243" s="28"/>
      <c r="B243" s="28"/>
      <c r="C243" s="6">
        <v>4220</v>
      </c>
      <c r="D243" t="s">
        <v>43</v>
      </c>
      <c r="E243" s="86">
        <v>18000</v>
      </c>
    </row>
    <row r="244" spans="1:5" ht="12.75">
      <c r="A244" s="28"/>
      <c r="B244" s="28"/>
      <c r="C244" s="3">
        <v>4300</v>
      </c>
      <c r="D244" s="14" t="s">
        <v>38</v>
      </c>
      <c r="E244" s="86">
        <v>130813.14</v>
      </c>
    </row>
    <row r="245" spans="1:5" ht="12.75">
      <c r="A245" s="28"/>
      <c r="B245" s="28"/>
      <c r="C245" s="3">
        <v>4610</v>
      </c>
      <c r="D245" s="15" t="s">
        <v>228</v>
      </c>
      <c r="E245" s="86">
        <v>6000</v>
      </c>
    </row>
    <row r="246" spans="1:5" ht="12.75">
      <c r="A246" s="28"/>
      <c r="B246" s="46" t="s">
        <v>139</v>
      </c>
      <c r="C246" s="50"/>
      <c r="D246" s="49" t="s">
        <v>1</v>
      </c>
      <c r="E246" s="90">
        <f>SUM(E247:E258)</f>
        <v>25200</v>
      </c>
    </row>
    <row r="247" spans="1:5" ht="12.75">
      <c r="A247" s="28"/>
      <c r="B247" s="28"/>
      <c r="C247" s="6">
        <v>2360</v>
      </c>
      <c r="D247" t="s">
        <v>274</v>
      </c>
      <c r="E247" s="86">
        <v>10000</v>
      </c>
    </row>
    <row r="248" spans="1:4" ht="12.75">
      <c r="A248" s="28"/>
      <c r="B248" s="28"/>
      <c r="D248" t="s">
        <v>275</v>
      </c>
    </row>
    <row r="249" spans="1:4" ht="12.75">
      <c r="A249" s="28"/>
      <c r="B249" s="28"/>
      <c r="D249" t="s">
        <v>276</v>
      </c>
    </row>
    <row r="250" spans="1:4" ht="12.75">
      <c r="A250" s="28"/>
      <c r="B250" s="28"/>
      <c r="D250" t="s">
        <v>277</v>
      </c>
    </row>
    <row r="251" spans="1:4" ht="12.75">
      <c r="A251" s="28"/>
      <c r="B251" s="28"/>
      <c r="D251" t="s">
        <v>278</v>
      </c>
    </row>
    <row r="252" spans="1:5" ht="12.75">
      <c r="A252" s="28"/>
      <c r="B252" s="28"/>
      <c r="C252" s="6">
        <v>2710</v>
      </c>
      <c r="D252" t="s">
        <v>452</v>
      </c>
      <c r="E252" s="86">
        <v>6000</v>
      </c>
    </row>
    <row r="253" spans="1:4" ht="12.75">
      <c r="A253" s="28"/>
      <c r="B253" s="28"/>
      <c r="D253" t="s">
        <v>503</v>
      </c>
    </row>
    <row r="254" spans="1:4" ht="12.75">
      <c r="A254" s="28"/>
      <c r="B254" s="28"/>
      <c r="D254" t="s">
        <v>504</v>
      </c>
    </row>
    <row r="255" spans="1:5" ht="12.75">
      <c r="A255" s="28"/>
      <c r="B255" s="28"/>
      <c r="C255" s="6">
        <v>4210</v>
      </c>
      <c r="D255" s="2" t="s">
        <v>35</v>
      </c>
      <c r="E255" s="86">
        <v>2000</v>
      </c>
    </row>
    <row r="256" spans="1:5" ht="12.75">
      <c r="A256" s="28"/>
      <c r="B256" s="28"/>
      <c r="C256" s="6">
        <v>4220</v>
      </c>
      <c r="D256" t="s">
        <v>43</v>
      </c>
      <c r="E256" s="86">
        <v>2000</v>
      </c>
    </row>
    <row r="257" spans="1:5" ht="12.75">
      <c r="A257" s="28"/>
      <c r="B257" s="28"/>
      <c r="C257" s="3">
        <v>4300</v>
      </c>
      <c r="D257" s="14" t="s">
        <v>38</v>
      </c>
      <c r="E257" s="86">
        <v>5000</v>
      </c>
    </row>
    <row r="258" spans="1:5" ht="12.75">
      <c r="A258" s="28"/>
      <c r="B258" s="28"/>
      <c r="C258" s="3">
        <v>4430</v>
      </c>
      <c r="D258" s="41" t="s">
        <v>172</v>
      </c>
      <c r="E258" s="86">
        <v>200</v>
      </c>
    </row>
    <row r="259" spans="1:5" ht="12.75">
      <c r="A259" s="27" t="s">
        <v>166</v>
      </c>
      <c r="B259" s="27"/>
      <c r="C259" s="13"/>
      <c r="D259" s="34" t="s">
        <v>164</v>
      </c>
      <c r="E259" s="88">
        <f>E266+E260</f>
        <v>46000</v>
      </c>
    </row>
    <row r="260" spans="1:5" s="63" customFormat="1" ht="12.75">
      <c r="A260" s="103"/>
      <c r="B260" s="46" t="s">
        <v>324</v>
      </c>
      <c r="C260" s="47"/>
      <c r="D260" s="59" t="s">
        <v>325</v>
      </c>
      <c r="E260" s="90">
        <f>E261</f>
        <v>2000</v>
      </c>
    </row>
    <row r="261" spans="1:5" s="63" customFormat="1" ht="12.75">
      <c r="A261" s="103"/>
      <c r="B261" s="103"/>
      <c r="C261" s="6">
        <v>2360</v>
      </c>
      <c r="D261" t="s">
        <v>274</v>
      </c>
      <c r="E261" s="98">
        <v>2000</v>
      </c>
    </row>
    <row r="262" spans="1:5" s="63" customFormat="1" ht="12.75">
      <c r="A262" s="103"/>
      <c r="B262" s="103"/>
      <c r="C262" s="6"/>
      <c r="D262" t="s">
        <v>275</v>
      </c>
      <c r="E262" s="98"/>
    </row>
    <row r="263" spans="1:5" ht="12.75">
      <c r="A263" s="27"/>
      <c r="B263" s="27"/>
      <c r="D263" t="s">
        <v>276</v>
      </c>
      <c r="E263" s="88"/>
    </row>
    <row r="264" spans="1:5" ht="12.75">
      <c r="A264" s="27"/>
      <c r="B264" s="27"/>
      <c r="D264" t="s">
        <v>277</v>
      </c>
      <c r="E264" s="88"/>
    </row>
    <row r="265" spans="1:5" ht="12.75">
      <c r="A265" s="27"/>
      <c r="B265" s="27"/>
      <c r="D265" t="s">
        <v>278</v>
      </c>
      <c r="E265" s="88"/>
    </row>
    <row r="266" spans="1:5" ht="12.75">
      <c r="A266" s="28"/>
      <c r="B266" s="46" t="s">
        <v>203</v>
      </c>
      <c r="C266" s="47"/>
      <c r="D266" s="48" t="s">
        <v>1</v>
      </c>
      <c r="E266" s="90">
        <f>SUM(E267:E276)</f>
        <v>44000</v>
      </c>
    </row>
    <row r="267" spans="1:5" ht="12.75">
      <c r="A267" s="28"/>
      <c r="B267" s="28"/>
      <c r="C267" s="6">
        <v>2360</v>
      </c>
      <c r="D267" t="s">
        <v>274</v>
      </c>
      <c r="E267" s="86">
        <v>30000</v>
      </c>
    </row>
    <row r="268" spans="1:4" ht="12.75">
      <c r="A268" s="28"/>
      <c r="B268" s="28"/>
      <c r="D268" t="s">
        <v>275</v>
      </c>
    </row>
    <row r="269" spans="1:4" ht="12.75">
      <c r="A269" s="28"/>
      <c r="B269" s="28"/>
      <c r="D269" t="s">
        <v>276</v>
      </c>
    </row>
    <row r="270" spans="1:4" ht="12.75">
      <c r="A270" s="28"/>
      <c r="B270" s="28"/>
      <c r="D270" t="s">
        <v>277</v>
      </c>
    </row>
    <row r="271" spans="1:4" ht="12.75">
      <c r="A271" s="28"/>
      <c r="B271" s="28"/>
      <c r="D271" t="s">
        <v>278</v>
      </c>
    </row>
    <row r="272" spans="1:5" ht="12.75">
      <c r="A272" s="28"/>
      <c r="B272" s="28"/>
      <c r="C272" s="6">
        <v>4170</v>
      </c>
      <c r="D272" t="s">
        <v>189</v>
      </c>
      <c r="E272" s="86">
        <v>1000</v>
      </c>
    </row>
    <row r="273" spans="1:5" ht="12.75">
      <c r="A273" s="28"/>
      <c r="B273" s="28"/>
      <c r="C273" s="6">
        <v>4190</v>
      </c>
      <c r="D273" t="s">
        <v>327</v>
      </c>
      <c r="E273" s="86">
        <v>2000</v>
      </c>
    </row>
    <row r="274" spans="1:5" ht="12.75">
      <c r="A274" s="28"/>
      <c r="B274" s="28"/>
      <c r="C274" s="6">
        <v>4210</v>
      </c>
      <c r="D274" s="2" t="s">
        <v>35</v>
      </c>
      <c r="E274" s="86">
        <v>3000</v>
      </c>
    </row>
    <row r="275" spans="1:5" ht="12.75">
      <c r="A275" s="28"/>
      <c r="B275" s="28"/>
      <c r="C275" s="6">
        <v>4220</v>
      </c>
      <c r="D275" s="2" t="s">
        <v>43</v>
      </c>
      <c r="E275" s="86">
        <v>1000</v>
      </c>
    </row>
    <row r="276" spans="1:5" ht="12.75">
      <c r="A276" s="28"/>
      <c r="B276" s="28"/>
      <c r="C276" s="3">
        <v>4300</v>
      </c>
      <c r="D276" s="14" t="s">
        <v>38</v>
      </c>
      <c r="E276" s="86">
        <v>7000</v>
      </c>
    </row>
    <row r="277" spans="1:5" ht="12.75">
      <c r="A277" s="46" t="s">
        <v>335</v>
      </c>
      <c r="B277" s="46"/>
      <c r="C277" s="50"/>
      <c r="D277" s="49" t="s">
        <v>336</v>
      </c>
      <c r="E277" s="90">
        <f>E284+E278+E280</f>
        <v>271765</v>
      </c>
    </row>
    <row r="278" spans="1:5" ht="12.75">
      <c r="A278" s="46"/>
      <c r="B278" s="46" t="s">
        <v>342</v>
      </c>
      <c r="C278" s="50"/>
      <c r="D278" s="49" t="s">
        <v>343</v>
      </c>
      <c r="E278" s="90">
        <f>E279</f>
        <v>500</v>
      </c>
    </row>
    <row r="279" spans="1:5" ht="12.75">
      <c r="A279" s="46"/>
      <c r="B279" s="46"/>
      <c r="C279" s="3">
        <v>4300</v>
      </c>
      <c r="D279" s="14" t="s">
        <v>38</v>
      </c>
      <c r="E279" s="98">
        <v>500</v>
      </c>
    </row>
    <row r="280" spans="1:5" ht="12.75">
      <c r="A280" s="46"/>
      <c r="B280" s="46" t="s">
        <v>342</v>
      </c>
      <c r="C280" s="50"/>
      <c r="D280" s="49" t="s">
        <v>523</v>
      </c>
      <c r="E280" s="90">
        <f>SUM(E281:E283)</f>
        <v>1265</v>
      </c>
    </row>
    <row r="281" spans="1:5" ht="12.75">
      <c r="A281" s="46"/>
      <c r="B281" s="46"/>
      <c r="C281" s="6">
        <v>4010</v>
      </c>
      <c r="D281" t="s">
        <v>32</v>
      </c>
      <c r="E281" s="98">
        <v>1055</v>
      </c>
    </row>
    <row r="282" spans="1:5" ht="12.75">
      <c r="A282" s="46"/>
      <c r="B282" s="46"/>
      <c r="C282" s="6">
        <v>4110</v>
      </c>
      <c r="D282" t="s">
        <v>34</v>
      </c>
      <c r="E282" s="98">
        <v>183</v>
      </c>
    </row>
    <row r="283" spans="1:5" ht="12.75">
      <c r="A283" s="46"/>
      <c r="B283" s="46"/>
      <c r="C283" s="6">
        <v>4120</v>
      </c>
      <c r="D283" t="s">
        <v>399</v>
      </c>
      <c r="E283" s="98">
        <v>27</v>
      </c>
    </row>
    <row r="284" spans="1:5" ht="12.75">
      <c r="A284" s="28"/>
      <c r="B284" s="46" t="s">
        <v>397</v>
      </c>
      <c r="C284" s="50"/>
      <c r="D284" s="49" t="s">
        <v>398</v>
      </c>
      <c r="E284" s="90">
        <f>SUM(E285:E288)</f>
        <v>270000</v>
      </c>
    </row>
    <row r="285" spans="1:5" ht="12.75">
      <c r="A285" s="28"/>
      <c r="B285" s="28"/>
      <c r="C285" s="6">
        <v>2830</v>
      </c>
      <c r="D285" t="s">
        <v>127</v>
      </c>
      <c r="E285" s="86">
        <v>270000</v>
      </c>
    </row>
    <row r="286" spans="1:4" ht="12.75">
      <c r="A286" s="28"/>
      <c r="B286" s="28"/>
      <c r="D286" t="s">
        <v>135</v>
      </c>
    </row>
    <row r="287" spans="1:4" ht="12.75">
      <c r="A287" s="28"/>
      <c r="B287" s="28"/>
      <c r="D287" t="s">
        <v>221</v>
      </c>
    </row>
    <row r="288" spans="1:4" ht="12.75">
      <c r="A288" s="28"/>
      <c r="B288" s="28"/>
      <c r="D288" t="s">
        <v>220</v>
      </c>
    </row>
    <row r="289" spans="1:5" ht="12.75">
      <c r="A289" s="7">
        <v>854</v>
      </c>
      <c r="B289" s="7"/>
      <c r="C289" s="7"/>
      <c r="D289" s="5" t="s">
        <v>42</v>
      </c>
      <c r="E289" s="88">
        <f>E290+E292</f>
        <v>295000</v>
      </c>
    </row>
    <row r="290" spans="1:5" ht="12.75">
      <c r="A290" s="7"/>
      <c r="B290" s="46" t="s">
        <v>337</v>
      </c>
      <c r="C290" s="47"/>
      <c r="D290" s="48" t="s">
        <v>500</v>
      </c>
      <c r="E290" s="90">
        <f>E291</f>
        <v>200000</v>
      </c>
    </row>
    <row r="291" spans="1:5" ht="12.75">
      <c r="A291" s="7"/>
      <c r="B291" s="28"/>
      <c r="C291" s="54">
        <v>2540</v>
      </c>
      <c r="D291" s="56" t="s">
        <v>237</v>
      </c>
      <c r="E291" s="86">
        <v>200000</v>
      </c>
    </row>
    <row r="292" spans="1:5" ht="12.75">
      <c r="A292" s="7"/>
      <c r="B292" s="46" t="s">
        <v>403</v>
      </c>
      <c r="C292" s="47"/>
      <c r="D292" s="57" t="s">
        <v>404</v>
      </c>
      <c r="E292" s="90">
        <f>E294</f>
        <v>95000</v>
      </c>
    </row>
    <row r="293" spans="1:4" ht="12.75">
      <c r="A293" s="7"/>
      <c r="B293" s="28"/>
      <c r="C293" s="54"/>
      <c r="D293" s="57" t="s">
        <v>405</v>
      </c>
    </row>
    <row r="294" spans="1:5" ht="12.75">
      <c r="A294" s="7"/>
      <c r="B294" s="28"/>
      <c r="C294" s="6">
        <v>3240</v>
      </c>
      <c r="D294" t="s">
        <v>188</v>
      </c>
      <c r="E294" s="86">
        <v>95000</v>
      </c>
    </row>
    <row r="295" spans="1:5" ht="12.75">
      <c r="A295" s="22" t="s">
        <v>55</v>
      </c>
      <c r="B295" s="27"/>
      <c r="C295" s="13"/>
      <c r="D295" s="34" t="s">
        <v>47</v>
      </c>
      <c r="E295" s="88">
        <f>E296+E312+E315+E318</f>
        <v>3378400</v>
      </c>
    </row>
    <row r="296" spans="1:5" ht="12.75">
      <c r="A296" s="21"/>
      <c r="B296" s="46" t="s">
        <v>191</v>
      </c>
      <c r="C296" s="47"/>
      <c r="D296" s="59" t="s">
        <v>192</v>
      </c>
      <c r="E296" s="90">
        <f>SUM(E297:E311)</f>
        <v>193400</v>
      </c>
    </row>
    <row r="297" spans="1:5" ht="12.75">
      <c r="A297" s="21"/>
      <c r="B297" s="28"/>
      <c r="C297" s="6">
        <v>2360</v>
      </c>
      <c r="D297" t="s">
        <v>274</v>
      </c>
      <c r="E297" s="86">
        <v>30000</v>
      </c>
    </row>
    <row r="298" spans="1:4" ht="12.75">
      <c r="A298" s="21"/>
      <c r="B298" s="28"/>
      <c r="D298" t="s">
        <v>275</v>
      </c>
    </row>
    <row r="299" spans="1:4" ht="12.75">
      <c r="A299" s="21"/>
      <c r="B299" s="28"/>
      <c r="D299" t="s">
        <v>276</v>
      </c>
    </row>
    <row r="300" spans="1:4" ht="12.75">
      <c r="A300" s="21"/>
      <c r="B300" s="28"/>
      <c r="D300" t="s">
        <v>277</v>
      </c>
    </row>
    <row r="301" spans="1:4" ht="12.75">
      <c r="A301" s="21"/>
      <c r="B301" s="28"/>
      <c r="D301" t="s">
        <v>278</v>
      </c>
    </row>
    <row r="302" spans="1:5" ht="12.75">
      <c r="A302" s="21"/>
      <c r="B302" s="28"/>
      <c r="C302" s="6">
        <v>3040</v>
      </c>
      <c r="D302" s="2" t="s">
        <v>235</v>
      </c>
      <c r="E302" s="86">
        <v>2500</v>
      </c>
    </row>
    <row r="303" spans="1:4" ht="12.75">
      <c r="A303" s="21"/>
      <c r="B303" s="28"/>
      <c r="D303" s="2" t="s">
        <v>226</v>
      </c>
    </row>
    <row r="304" spans="1:5" ht="12.75">
      <c r="A304" s="21"/>
      <c r="B304" s="28"/>
      <c r="C304" s="6">
        <v>4110</v>
      </c>
      <c r="D304" t="s">
        <v>34</v>
      </c>
      <c r="E304" s="86">
        <v>1000</v>
      </c>
    </row>
    <row r="305" spans="1:5" ht="12.75">
      <c r="A305" s="21"/>
      <c r="B305" s="28"/>
      <c r="C305" s="6">
        <v>4120</v>
      </c>
      <c r="D305" t="s">
        <v>399</v>
      </c>
      <c r="E305" s="86">
        <v>200</v>
      </c>
    </row>
    <row r="306" spans="1:5" ht="12.75">
      <c r="A306" s="21"/>
      <c r="B306" s="28"/>
      <c r="C306" s="6">
        <v>4170</v>
      </c>
      <c r="D306" t="s">
        <v>189</v>
      </c>
      <c r="E306" s="86">
        <v>5000</v>
      </c>
    </row>
    <row r="307" spans="1:5" ht="12.75">
      <c r="A307" s="21"/>
      <c r="B307" s="28"/>
      <c r="C307" s="6">
        <v>4190</v>
      </c>
      <c r="D307" t="s">
        <v>327</v>
      </c>
      <c r="E307" s="86">
        <v>5000</v>
      </c>
    </row>
    <row r="308" spans="1:5" ht="12.75">
      <c r="A308" s="21"/>
      <c r="B308" s="28"/>
      <c r="C308" s="6">
        <v>4210</v>
      </c>
      <c r="D308" s="2" t="s">
        <v>35</v>
      </c>
      <c r="E308" s="86">
        <v>4000</v>
      </c>
    </row>
    <row r="309" spans="1:5" ht="12.75">
      <c r="A309" s="21"/>
      <c r="B309" s="28"/>
      <c r="C309" s="6">
        <v>4220</v>
      </c>
      <c r="D309" s="2" t="s">
        <v>43</v>
      </c>
      <c r="E309" s="86">
        <v>2000</v>
      </c>
    </row>
    <row r="310" spans="1:5" ht="12.75">
      <c r="A310" s="21"/>
      <c r="B310" s="28"/>
      <c r="C310" s="3">
        <v>4260</v>
      </c>
      <c r="D310" s="14" t="s">
        <v>36</v>
      </c>
      <c r="E310" s="86">
        <v>700</v>
      </c>
    </row>
    <row r="311" spans="1:5" ht="12.75">
      <c r="A311" s="21"/>
      <c r="B311" s="28"/>
      <c r="C311" s="3">
        <v>4300</v>
      </c>
      <c r="D311" s="14" t="s">
        <v>38</v>
      </c>
      <c r="E311" s="86">
        <v>143000</v>
      </c>
    </row>
    <row r="312" spans="1:5" ht="12.75">
      <c r="A312" s="21"/>
      <c r="B312" s="6">
        <v>92109</v>
      </c>
      <c r="D312" t="s">
        <v>48</v>
      </c>
      <c r="E312" s="82">
        <f>SUM(E313:E314)</f>
        <v>1053000</v>
      </c>
    </row>
    <row r="313" spans="1:5" ht="12.75">
      <c r="A313" s="21"/>
      <c r="B313" s="6"/>
      <c r="C313" s="6">
        <v>2480</v>
      </c>
      <c r="D313" t="s">
        <v>212</v>
      </c>
      <c r="E313" s="66">
        <v>1053000</v>
      </c>
    </row>
    <row r="314" spans="1:5" ht="12.75">
      <c r="A314" s="21"/>
      <c r="B314" s="6"/>
      <c r="D314" t="s">
        <v>185</v>
      </c>
      <c r="E314" s="66"/>
    </row>
    <row r="315" spans="1:5" ht="12.75">
      <c r="A315" s="21"/>
      <c r="B315" s="6">
        <v>92116</v>
      </c>
      <c r="D315" t="s">
        <v>213</v>
      </c>
      <c r="E315" s="82">
        <f>SUM(E316:E317)</f>
        <v>1050000</v>
      </c>
    </row>
    <row r="316" spans="1:5" ht="12.75">
      <c r="A316" s="21"/>
      <c r="B316" s="6"/>
      <c r="C316" s="6">
        <v>2480</v>
      </c>
      <c r="D316" t="s">
        <v>212</v>
      </c>
      <c r="E316" s="66">
        <v>1050000</v>
      </c>
    </row>
    <row r="317" spans="1:5" ht="12.75">
      <c r="A317" s="21"/>
      <c r="B317" s="6"/>
      <c r="D317" t="s">
        <v>185</v>
      </c>
      <c r="E317" s="66"/>
    </row>
    <row r="318" spans="1:5" ht="12.75">
      <c r="A318" s="21"/>
      <c r="B318" s="6">
        <v>92118</v>
      </c>
      <c r="D318" t="s">
        <v>22</v>
      </c>
      <c r="E318" s="82">
        <f>SUM(E319:E320)</f>
        <v>1082000</v>
      </c>
    </row>
    <row r="319" spans="1:5" ht="12.75">
      <c r="A319" s="21"/>
      <c r="B319" s="6"/>
      <c r="C319" s="6">
        <v>2480</v>
      </c>
      <c r="D319" t="s">
        <v>184</v>
      </c>
      <c r="E319" s="66">
        <v>1082000</v>
      </c>
    </row>
    <row r="320" spans="1:5" ht="12.75">
      <c r="A320" s="21"/>
      <c r="B320" s="6"/>
      <c r="D320" t="s">
        <v>185</v>
      </c>
      <c r="E320" s="66"/>
    </row>
    <row r="321" spans="1:5" ht="12.75">
      <c r="A321" s="22" t="s">
        <v>56</v>
      </c>
      <c r="B321" s="27"/>
      <c r="C321" s="13"/>
      <c r="D321" s="34" t="s">
        <v>272</v>
      </c>
      <c r="E321" s="88">
        <f>E322</f>
        <v>161550</v>
      </c>
    </row>
    <row r="322" spans="1:5" ht="12.75">
      <c r="A322" s="21"/>
      <c r="B322" s="46" t="s">
        <v>193</v>
      </c>
      <c r="C322" s="47"/>
      <c r="D322" s="59" t="s">
        <v>273</v>
      </c>
      <c r="E322" s="90">
        <f>SUM(E323:E338)</f>
        <v>161550</v>
      </c>
    </row>
    <row r="323" spans="1:5" ht="12.75">
      <c r="A323" s="21"/>
      <c r="B323" s="28"/>
      <c r="C323" s="6">
        <v>2360</v>
      </c>
      <c r="D323" t="s">
        <v>274</v>
      </c>
      <c r="E323" s="86">
        <v>110000</v>
      </c>
    </row>
    <row r="324" spans="1:4" ht="12.75">
      <c r="A324" s="21"/>
      <c r="B324" s="28"/>
      <c r="D324" t="s">
        <v>275</v>
      </c>
    </row>
    <row r="325" spans="1:4" ht="12.75">
      <c r="A325" s="21"/>
      <c r="B325" s="28"/>
      <c r="D325" t="s">
        <v>276</v>
      </c>
    </row>
    <row r="326" spans="1:4" ht="12.75">
      <c r="A326" s="21"/>
      <c r="B326" s="28"/>
      <c r="D326" t="s">
        <v>277</v>
      </c>
    </row>
    <row r="327" spans="1:4" ht="12.75">
      <c r="A327" s="21"/>
      <c r="B327" s="28"/>
      <c r="D327" t="s">
        <v>278</v>
      </c>
    </row>
    <row r="328" spans="1:5" ht="12.75">
      <c r="A328" s="21"/>
      <c r="B328" s="28"/>
      <c r="C328" s="6">
        <v>3030</v>
      </c>
      <c r="D328" t="s">
        <v>44</v>
      </c>
      <c r="E328" s="86">
        <v>5000</v>
      </c>
    </row>
    <row r="329" spans="1:5" ht="12.75">
      <c r="A329" s="21"/>
      <c r="B329" s="28"/>
      <c r="C329" s="6">
        <v>3040</v>
      </c>
      <c r="D329" s="2" t="s">
        <v>235</v>
      </c>
      <c r="E329" s="86">
        <v>2000</v>
      </c>
    </row>
    <row r="330" spans="1:4" ht="12.75">
      <c r="A330" s="21"/>
      <c r="B330" s="28"/>
      <c r="D330" s="2" t="s">
        <v>226</v>
      </c>
    </row>
    <row r="331" spans="1:5" ht="12.75">
      <c r="A331" s="21"/>
      <c r="B331" s="28"/>
      <c r="C331" s="6">
        <v>4110</v>
      </c>
      <c r="D331" t="s">
        <v>34</v>
      </c>
      <c r="E331" s="86">
        <v>500</v>
      </c>
    </row>
    <row r="332" spans="1:5" ht="12.75">
      <c r="A332" s="21"/>
      <c r="B332" s="28"/>
      <c r="C332" s="6">
        <v>4120</v>
      </c>
      <c r="D332" t="s">
        <v>399</v>
      </c>
      <c r="E332" s="86">
        <v>50</v>
      </c>
    </row>
    <row r="333" spans="1:5" ht="12.75">
      <c r="A333" s="21"/>
      <c r="B333" s="28"/>
      <c r="C333" s="6">
        <v>4170</v>
      </c>
      <c r="D333" t="s">
        <v>189</v>
      </c>
      <c r="E333" s="86">
        <v>3000</v>
      </c>
    </row>
    <row r="334" spans="1:5" ht="12.75">
      <c r="A334" s="21"/>
      <c r="B334" s="28"/>
      <c r="C334" s="6">
        <v>4190</v>
      </c>
      <c r="D334" t="s">
        <v>327</v>
      </c>
      <c r="E334" s="86">
        <v>8000</v>
      </c>
    </row>
    <row r="335" spans="1:5" ht="12.75">
      <c r="A335" s="21"/>
      <c r="B335" s="28"/>
      <c r="C335" s="6">
        <v>4210</v>
      </c>
      <c r="D335" s="2" t="s">
        <v>35</v>
      </c>
      <c r="E335" s="86">
        <v>12000</v>
      </c>
    </row>
    <row r="336" spans="1:5" ht="12.75">
      <c r="A336" s="21"/>
      <c r="B336" s="28"/>
      <c r="C336" s="6">
        <v>4220</v>
      </c>
      <c r="D336" s="2" t="s">
        <v>43</v>
      </c>
      <c r="E336" s="86">
        <v>5000</v>
      </c>
    </row>
    <row r="337" spans="1:5" ht="12.75">
      <c r="A337" s="21"/>
      <c r="B337" s="28"/>
      <c r="C337" s="3">
        <v>4300</v>
      </c>
      <c r="D337" s="14" t="s">
        <v>38</v>
      </c>
      <c r="E337" s="86">
        <v>15000</v>
      </c>
    </row>
    <row r="338" spans="1:5" ht="12.75">
      <c r="A338" s="28"/>
      <c r="B338" s="28"/>
      <c r="C338" s="3">
        <v>4430</v>
      </c>
      <c r="D338" s="41" t="s">
        <v>172</v>
      </c>
      <c r="E338" s="77">
        <v>1000</v>
      </c>
    </row>
    <row r="339" spans="1:5" ht="12.75">
      <c r="A339" s="28"/>
      <c r="B339" s="28"/>
      <c r="C339" s="3"/>
      <c r="D339" s="41"/>
      <c r="E339"/>
    </row>
    <row r="340" spans="1:5" s="49" customFormat="1" ht="12.75">
      <c r="A340" s="28"/>
      <c r="B340" s="28"/>
      <c r="C340" s="3"/>
      <c r="D340" s="41"/>
      <c r="E340"/>
    </row>
    <row r="341" spans="1:5" ht="12.75">
      <c r="A341" s="28"/>
      <c r="B341" s="28"/>
      <c r="C341" s="3"/>
      <c r="D341" s="41"/>
      <c r="E341"/>
    </row>
    <row r="342" spans="1:5" ht="12.75">
      <c r="A342" s="28"/>
      <c r="B342" s="28"/>
      <c r="C342" s="3"/>
      <c r="D342" s="41"/>
      <c r="E342"/>
    </row>
    <row r="343" spans="1:5" ht="12.75">
      <c r="A343" s="28"/>
      <c r="B343" s="28"/>
      <c r="C343" s="3"/>
      <c r="D343" s="41"/>
      <c r="E343"/>
    </row>
    <row r="344" spans="1:5" ht="12.75">
      <c r="A344" s="21"/>
      <c r="B344" s="28"/>
      <c r="D344" s="16" t="s">
        <v>23</v>
      </c>
      <c r="E344" s="95" t="s">
        <v>219</v>
      </c>
    </row>
    <row r="345" spans="1:5" ht="12.75">
      <c r="A345" s="21"/>
      <c r="B345" s="28"/>
      <c r="C345" s="3"/>
      <c r="D345" s="3" t="s">
        <v>321</v>
      </c>
      <c r="E345" s="66" t="s">
        <v>563</v>
      </c>
    </row>
    <row r="346" spans="1:5" ht="12.75">
      <c r="A346" s="21"/>
      <c r="B346" s="28"/>
      <c r="C346" s="3"/>
      <c r="D346" s="3"/>
      <c r="E346" s="66" t="s">
        <v>136</v>
      </c>
    </row>
    <row r="347" spans="1:5" ht="12.75">
      <c r="A347" s="21"/>
      <c r="B347" s="28"/>
      <c r="C347" s="3"/>
      <c r="D347" s="3"/>
      <c r="E347" s="67" t="s">
        <v>562</v>
      </c>
    </row>
    <row r="348" spans="1:5" ht="12.75">
      <c r="A348" s="25" t="s">
        <v>24</v>
      </c>
      <c r="B348" s="26" t="s">
        <v>25</v>
      </c>
      <c r="C348" s="1"/>
      <c r="D348" s="1" t="s">
        <v>26</v>
      </c>
      <c r="E348" s="87" t="s">
        <v>488</v>
      </c>
    </row>
    <row r="349" spans="1:5" ht="12.75">
      <c r="A349" s="47">
        <v>400</v>
      </c>
      <c r="B349" s="47"/>
      <c r="C349" s="46"/>
      <c r="D349" s="57" t="s">
        <v>478</v>
      </c>
      <c r="E349" s="92">
        <f>E351</f>
        <v>1000000</v>
      </c>
    </row>
    <row r="350" spans="1:5" ht="12.75">
      <c r="A350" s="47"/>
      <c r="B350" s="47"/>
      <c r="C350" s="46"/>
      <c r="D350" s="57" t="s">
        <v>479</v>
      </c>
      <c r="E350" s="92"/>
    </row>
    <row r="351" spans="1:5" ht="12.75">
      <c r="A351" s="21"/>
      <c r="B351" s="28" t="s">
        <v>480</v>
      </c>
      <c r="C351" s="3"/>
      <c r="D351" s="15" t="s">
        <v>481</v>
      </c>
      <c r="E351" s="92">
        <f>E352</f>
        <v>1000000</v>
      </c>
    </row>
    <row r="352" spans="1:5" ht="12.75">
      <c r="A352" s="21"/>
      <c r="B352" s="28"/>
      <c r="C352" s="3">
        <v>4300</v>
      </c>
      <c r="D352" s="15" t="s">
        <v>38</v>
      </c>
      <c r="E352" s="93">
        <v>1000000</v>
      </c>
    </row>
    <row r="353" spans="1:5" ht="12.75">
      <c r="A353" s="21"/>
      <c r="B353" s="28"/>
      <c r="C353" s="3"/>
      <c r="D353" s="3"/>
      <c r="E353" s="127"/>
    </row>
    <row r="354" spans="1:5" ht="12.75">
      <c r="A354" s="22" t="s">
        <v>52</v>
      </c>
      <c r="B354" s="27"/>
      <c r="C354" s="13"/>
      <c r="D354" s="23" t="s">
        <v>68</v>
      </c>
      <c r="E354" s="96">
        <f>SUM(E355+E360+E366+E364+E368)</f>
        <v>723689</v>
      </c>
    </row>
    <row r="355" spans="1:5" ht="12.75">
      <c r="A355" s="21"/>
      <c r="B355" s="46" t="s">
        <v>67</v>
      </c>
      <c r="C355" s="47"/>
      <c r="D355" s="57" t="s">
        <v>29</v>
      </c>
      <c r="E355" s="92">
        <f>SUM(E356:E359)</f>
        <v>157192</v>
      </c>
    </row>
    <row r="356" spans="1:5" ht="12.75">
      <c r="A356" s="21"/>
      <c r="B356" s="46"/>
      <c r="C356" s="6">
        <v>4170</v>
      </c>
      <c r="D356" t="s">
        <v>189</v>
      </c>
      <c r="E356" s="97">
        <v>1400</v>
      </c>
    </row>
    <row r="357" spans="1:5" ht="12.75">
      <c r="A357" s="21"/>
      <c r="B357" s="28"/>
      <c r="C357" s="3">
        <v>4270</v>
      </c>
      <c r="D357" s="15" t="s">
        <v>37</v>
      </c>
      <c r="E357" s="93">
        <v>135089</v>
      </c>
    </row>
    <row r="358" spans="1:5" ht="12.75">
      <c r="A358" s="21"/>
      <c r="B358" s="28"/>
      <c r="C358" s="3">
        <v>4300</v>
      </c>
      <c r="D358" s="15" t="s">
        <v>38</v>
      </c>
      <c r="E358" s="93">
        <v>18062</v>
      </c>
    </row>
    <row r="359" spans="1:5" ht="12.75">
      <c r="A359" s="21"/>
      <c r="B359" s="28"/>
      <c r="C359" s="3">
        <v>4510</v>
      </c>
      <c r="D359" s="17" t="s">
        <v>195</v>
      </c>
      <c r="E359" s="93">
        <v>2641</v>
      </c>
    </row>
    <row r="360" spans="1:5" ht="12.75">
      <c r="A360" s="21"/>
      <c r="B360" s="46" t="s">
        <v>115</v>
      </c>
      <c r="C360" s="47"/>
      <c r="D360" s="57" t="s">
        <v>116</v>
      </c>
      <c r="E360" s="92">
        <f>SUM(E361:E363)</f>
        <v>105700</v>
      </c>
    </row>
    <row r="361" spans="1:5" ht="12.75">
      <c r="A361" s="21"/>
      <c r="B361" s="46"/>
      <c r="C361" s="6">
        <v>4170</v>
      </c>
      <c r="D361" t="s">
        <v>189</v>
      </c>
      <c r="E361" s="97">
        <v>700</v>
      </c>
    </row>
    <row r="362" spans="1:5" ht="12.75">
      <c r="A362" s="21"/>
      <c r="B362" s="28"/>
      <c r="C362" s="3">
        <v>4270</v>
      </c>
      <c r="D362" s="15" t="s">
        <v>37</v>
      </c>
      <c r="E362" s="93">
        <v>80000</v>
      </c>
    </row>
    <row r="363" spans="1:5" ht="12.75">
      <c r="A363" s="21"/>
      <c r="B363" s="28"/>
      <c r="C363" s="3">
        <v>4300</v>
      </c>
      <c r="D363" s="15" t="s">
        <v>38</v>
      </c>
      <c r="E363" s="93">
        <v>25000</v>
      </c>
    </row>
    <row r="364" spans="1:5" s="49" customFormat="1" ht="12.75">
      <c r="A364" s="105"/>
      <c r="B364" s="46" t="s">
        <v>425</v>
      </c>
      <c r="C364" s="47"/>
      <c r="D364" s="57" t="s">
        <v>418</v>
      </c>
      <c r="E364" s="92">
        <f>E365</f>
        <v>452000</v>
      </c>
    </row>
    <row r="365" spans="1:5" ht="12.75">
      <c r="A365" s="21"/>
      <c r="B365" s="28"/>
      <c r="C365" s="6">
        <v>4300</v>
      </c>
      <c r="D365" t="s">
        <v>38</v>
      </c>
      <c r="E365" s="93">
        <v>452000</v>
      </c>
    </row>
    <row r="366" spans="1:5" ht="12.75">
      <c r="A366" s="21"/>
      <c r="B366" s="46" t="s">
        <v>426</v>
      </c>
      <c r="C366" s="47"/>
      <c r="D366" s="57" t="s">
        <v>427</v>
      </c>
      <c r="E366" s="92">
        <f>SUM(E367:E367)</f>
        <v>2000</v>
      </c>
    </row>
    <row r="367" spans="1:5" ht="12.75">
      <c r="A367" s="21"/>
      <c r="B367" s="28"/>
      <c r="C367" s="3">
        <v>4270</v>
      </c>
      <c r="D367" s="15" t="s">
        <v>37</v>
      </c>
      <c r="E367" s="93">
        <v>2000</v>
      </c>
    </row>
    <row r="368" spans="1:5" s="49" customFormat="1" ht="12.75">
      <c r="A368" s="105"/>
      <c r="B368" s="46" t="s">
        <v>435</v>
      </c>
      <c r="C368" s="47"/>
      <c r="D368" s="57" t="s">
        <v>429</v>
      </c>
      <c r="E368" s="92">
        <f>SUM(E369:E370)</f>
        <v>6797</v>
      </c>
    </row>
    <row r="369" spans="1:5" ht="12.75">
      <c r="A369" s="21"/>
      <c r="B369" s="28"/>
      <c r="C369" s="6">
        <v>4210</v>
      </c>
      <c r="D369" s="2" t="s">
        <v>35</v>
      </c>
      <c r="E369" s="93">
        <v>2000</v>
      </c>
    </row>
    <row r="370" spans="1:5" ht="12.75">
      <c r="A370" s="21"/>
      <c r="B370" s="28"/>
      <c r="C370" s="6">
        <v>4300</v>
      </c>
      <c r="D370" t="s">
        <v>38</v>
      </c>
      <c r="E370" s="93">
        <v>4797</v>
      </c>
    </row>
    <row r="371" spans="1:5" ht="12.75">
      <c r="A371" s="21"/>
      <c r="B371" s="28"/>
      <c r="C371" s="3"/>
      <c r="D371" s="15"/>
      <c r="E371" s="93"/>
    </row>
    <row r="372" spans="1:5" ht="12.75">
      <c r="A372" s="22" t="s">
        <v>117</v>
      </c>
      <c r="B372" s="27"/>
      <c r="C372" s="13"/>
      <c r="D372" s="23" t="s">
        <v>118</v>
      </c>
      <c r="E372" s="96">
        <f>E373+E377</f>
        <v>319000</v>
      </c>
    </row>
    <row r="373" spans="1:5" s="63" customFormat="1" ht="12.75">
      <c r="A373" s="111"/>
      <c r="B373" s="46" t="s">
        <v>322</v>
      </c>
      <c r="C373" s="47"/>
      <c r="D373" s="57" t="s">
        <v>323</v>
      </c>
      <c r="E373" s="92">
        <f>SUM(E374:E376)</f>
        <v>311000</v>
      </c>
    </row>
    <row r="374" spans="1:5" ht="12.75">
      <c r="A374" s="22"/>
      <c r="B374" s="27"/>
      <c r="C374" s="3">
        <v>4300</v>
      </c>
      <c r="D374" s="15" t="s">
        <v>38</v>
      </c>
      <c r="E374" s="97">
        <v>306800</v>
      </c>
    </row>
    <row r="375" spans="1:5" ht="12.75">
      <c r="A375" s="22"/>
      <c r="B375" s="27"/>
      <c r="C375" s="6">
        <v>4530</v>
      </c>
      <c r="D375" t="s">
        <v>215</v>
      </c>
      <c r="E375" s="97">
        <v>3900</v>
      </c>
    </row>
    <row r="376" spans="1:5" ht="12.75">
      <c r="A376" s="21"/>
      <c r="B376" s="28"/>
      <c r="C376" s="3">
        <v>4610</v>
      </c>
      <c r="D376" s="15" t="s">
        <v>228</v>
      </c>
      <c r="E376" s="93">
        <v>300</v>
      </c>
    </row>
    <row r="377" spans="1:5" ht="12.75">
      <c r="A377" s="21"/>
      <c r="B377" s="46" t="s">
        <v>322</v>
      </c>
      <c r="C377" s="47"/>
      <c r="D377" s="57" t="s">
        <v>536</v>
      </c>
      <c r="E377" s="92">
        <f>E378</f>
        <v>8000</v>
      </c>
    </row>
    <row r="378" spans="1:5" ht="12.75">
      <c r="A378" s="21"/>
      <c r="B378" s="27"/>
      <c r="C378" s="3">
        <v>4300</v>
      </c>
      <c r="D378" s="15" t="s">
        <v>38</v>
      </c>
      <c r="E378" s="93">
        <v>8000</v>
      </c>
    </row>
    <row r="379" spans="1:5" ht="12.75">
      <c r="A379" s="21"/>
      <c r="B379" s="28"/>
      <c r="C379" s="3"/>
      <c r="D379" s="15"/>
      <c r="E379" s="93"/>
    </row>
    <row r="380" spans="1:5" ht="12.75">
      <c r="A380" s="22" t="s">
        <v>53</v>
      </c>
      <c r="B380" s="27"/>
      <c r="C380" s="13"/>
      <c r="D380" s="34" t="s">
        <v>138</v>
      </c>
      <c r="E380" s="92">
        <f>E381</f>
        <v>5000</v>
      </c>
    </row>
    <row r="381" spans="1:5" ht="12.75">
      <c r="A381" s="21"/>
      <c r="B381" s="46" t="s">
        <v>58</v>
      </c>
      <c r="C381" s="47"/>
      <c r="D381" s="59" t="s">
        <v>59</v>
      </c>
      <c r="E381" s="93">
        <f>E382</f>
        <v>5000</v>
      </c>
    </row>
    <row r="382" spans="1:5" ht="12.75">
      <c r="A382" s="21"/>
      <c r="B382" s="28"/>
      <c r="C382" s="3">
        <v>4300</v>
      </c>
      <c r="D382" s="14" t="s">
        <v>38</v>
      </c>
      <c r="E382" s="93">
        <v>5000</v>
      </c>
    </row>
    <row r="383" spans="1:5" ht="12.75">
      <c r="A383" s="21"/>
      <c r="B383" s="28"/>
      <c r="C383" s="3"/>
      <c r="D383" s="15"/>
      <c r="E383" s="93"/>
    </row>
    <row r="384" spans="1:5" ht="12.75">
      <c r="A384" s="22" t="s">
        <v>54</v>
      </c>
      <c r="B384" s="27"/>
      <c r="C384" s="13"/>
      <c r="D384" s="34" t="s">
        <v>73</v>
      </c>
      <c r="E384" s="88">
        <f>E387+E391+E403+E406+E410+E385+E397+E417</f>
        <v>6804745</v>
      </c>
    </row>
    <row r="385" spans="1:5" s="63" customFormat="1" ht="12.75">
      <c r="A385" s="111"/>
      <c r="B385" s="46" t="s">
        <v>365</v>
      </c>
      <c r="C385" s="47"/>
      <c r="D385" s="59" t="s">
        <v>366</v>
      </c>
      <c r="E385" s="90">
        <f>E386</f>
        <v>5000</v>
      </c>
    </row>
    <row r="386" spans="1:5" ht="12.75">
      <c r="A386" s="22"/>
      <c r="B386" s="27"/>
      <c r="C386" s="3">
        <v>4510</v>
      </c>
      <c r="D386" s="17" t="s">
        <v>195</v>
      </c>
      <c r="E386" s="98">
        <v>5000</v>
      </c>
    </row>
    <row r="387" spans="1:5" ht="12.75">
      <c r="A387" s="21"/>
      <c r="B387" s="46" t="s">
        <v>74</v>
      </c>
      <c r="C387" s="47"/>
      <c r="D387" s="59" t="s">
        <v>75</v>
      </c>
      <c r="E387" s="90">
        <f>SUM(E388:E390)</f>
        <v>2159300</v>
      </c>
    </row>
    <row r="388" spans="1:5" ht="12.75">
      <c r="A388" s="21"/>
      <c r="B388" s="46"/>
      <c r="C388" s="6">
        <v>4210</v>
      </c>
      <c r="D388" s="2" t="s">
        <v>35</v>
      </c>
      <c r="E388" s="98">
        <v>4300</v>
      </c>
    </row>
    <row r="389" spans="1:6" ht="12.75">
      <c r="A389" s="21"/>
      <c r="B389" s="28"/>
      <c r="C389" s="3">
        <v>4270</v>
      </c>
      <c r="D389" s="15" t="s">
        <v>37</v>
      </c>
      <c r="E389" s="89">
        <v>5000</v>
      </c>
      <c r="F389" s="4"/>
    </row>
    <row r="390" spans="1:6" ht="12.75">
      <c r="A390" s="21"/>
      <c r="B390" s="28"/>
      <c r="C390" s="3">
        <v>4300</v>
      </c>
      <c r="D390" s="14" t="s">
        <v>38</v>
      </c>
      <c r="E390" s="89">
        <v>2150000</v>
      </c>
      <c r="F390" s="4"/>
    </row>
    <row r="391" spans="1:6" ht="12.75">
      <c r="A391" s="21"/>
      <c r="B391" s="46" t="s">
        <v>76</v>
      </c>
      <c r="C391" s="47"/>
      <c r="D391" s="59" t="s">
        <v>77</v>
      </c>
      <c r="E391" s="90">
        <f>SUM(E392:E396)</f>
        <v>795000</v>
      </c>
      <c r="F391" s="4"/>
    </row>
    <row r="392" spans="1:5" ht="12.75">
      <c r="A392" s="21"/>
      <c r="B392" s="28"/>
      <c r="C392" s="6">
        <v>4210</v>
      </c>
      <c r="D392" s="2" t="s">
        <v>35</v>
      </c>
      <c r="E392" s="86">
        <v>67000</v>
      </c>
    </row>
    <row r="393" spans="1:5" ht="12.75">
      <c r="A393" s="21"/>
      <c r="B393" s="28"/>
      <c r="C393" s="3">
        <v>4260</v>
      </c>
      <c r="D393" s="14" t="s">
        <v>36</v>
      </c>
      <c r="E393" s="86">
        <v>30000</v>
      </c>
    </row>
    <row r="394" spans="1:5" ht="12.75">
      <c r="A394" s="21"/>
      <c r="B394" s="28"/>
      <c r="C394" s="3">
        <v>4270</v>
      </c>
      <c r="D394" s="15" t="s">
        <v>37</v>
      </c>
      <c r="E394" s="86">
        <v>28000</v>
      </c>
    </row>
    <row r="395" spans="1:5" ht="12.75">
      <c r="A395" s="21"/>
      <c r="B395" s="28"/>
      <c r="C395" s="3">
        <v>4300</v>
      </c>
      <c r="D395" s="14" t="s">
        <v>38</v>
      </c>
      <c r="E395" s="86">
        <v>669282</v>
      </c>
    </row>
    <row r="396" spans="1:5" ht="12.75">
      <c r="A396" s="21"/>
      <c r="B396" s="28"/>
      <c r="C396" s="3">
        <v>4510</v>
      </c>
      <c r="D396" s="17" t="s">
        <v>195</v>
      </c>
      <c r="E396" s="86">
        <v>718</v>
      </c>
    </row>
    <row r="397" spans="1:5" ht="12.75">
      <c r="A397" s="21"/>
      <c r="B397" s="52" t="s">
        <v>400</v>
      </c>
      <c r="C397" s="50"/>
      <c r="D397" s="49" t="s">
        <v>401</v>
      </c>
      <c r="E397" s="90">
        <f>SUM(E398:E399)</f>
        <v>101000</v>
      </c>
    </row>
    <row r="398" spans="1:5" ht="12.75">
      <c r="A398" s="21"/>
      <c r="B398" s="52"/>
      <c r="C398" s="6">
        <v>4210</v>
      </c>
      <c r="D398" s="2" t="s">
        <v>35</v>
      </c>
      <c r="E398" s="98">
        <v>1000</v>
      </c>
    </row>
    <row r="399" spans="1:5" ht="12.75">
      <c r="A399" s="21"/>
      <c r="B399" s="17"/>
      <c r="C399" s="6">
        <v>6230</v>
      </c>
      <c r="D399" t="s">
        <v>380</v>
      </c>
      <c r="E399" s="98">
        <v>100000</v>
      </c>
    </row>
    <row r="400" spans="1:5" ht="12.75">
      <c r="A400" s="21"/>
      <c r="B400" s="17"/>
      <c r="C400" s="3"/>
      <c r="D400" s="41" t="s">
        <v>381</v>
      </c>
      <c r="E400" s="98"/>
    </row>
    <row r="401" spans="1:5" ht="12.75">
      <c r="A401" s="21"/>
      <c r="B401" s="17"/>
      <c r="C401" s="3"/>
      <c r="D401" s="41" t="s">
        <v>402</v>
      </c>
      <c r="E401" s="98"/>
    </row>
    <row r="402" spans="1:4" ht="12.75">
      <c r="A402" s="21"/>
      <c r="B402" s="17"/>
      <c r="C402" s="3"/>
      <c r="D402" s="15" t="s">
        <v>220</v>
      </c>
    </row>
    <row r="403" spans="1:5" ht="12.75">
      <c r="A403" s="24"/>
      <c r="B403" s="46" t="s">
        <v>78</v>
      </c>
      <c r="C403" s="47"/>
      <c r="D403" s="59" t="s">
        <v>79</v>
      </c>
      <c r="E403" s="90">
        <f>SUM(E404:E405)</f>
        <v>324000</v>
      </c>
    </row>
    <row r="404" spans="1:5" ht="12.75">
      <c r="A404" s="24"/>
      <c r="B404" s="28"/>
      <c r="C404" s="6">
        <v>4220</v>
      </c>
      <c r="D404" s="2" t="s">
        <v>43</v>
      </c>
      <c r="E404" s="86">
        <v>4000</v>
      </c>
    </row>
    <row r="405" spans="1:5" ht="12.75">
      <c r="A405" s="24"/>
      <c r="B405" s="28"/>
      <c r="C405" s="3">
        <v>4300</v>
      </c>
      <c r="D405" s="14" t="s">
        <v>80</v>
      </c>
      <c r="E405" s="86">
        <v>320000</v>
      </c>
    </row>
    <row r="406" spans="1:5" ht="12.75">
      <c r="A406" s="24"/>
      <c r="B406" s="46" t="s">
        <v>81</v>
      </c>
      <c r="C406" s="47"/>
      <c r="D406" s="59" t="s">
        <v>82</v>
      </c>
      <c r="E406" s="90">
        <f>SUM(E407:E409)</f>
        <v>3202000</v>
      </c>
    </row>
    <row r="407" spans="1:5" ht="12.75">
      <c r="A407" s="21"/>
      <c r="B407" s="17"/>
      <c r="C407" s="3">
        <v>4260</v>
      </c>
      <c r="D407" s="14" t="s">
        <v>36</v>
      </c>
      <c r="E407" s="86">
        <v>1600000</v>
      </c>
    </row>
    <row r="408" spans="1:5" ht="12.75">
      <c r="A408" s="21"/>
      <c r="B408" s="17"/>
      <c r="C408" s="3">
        <v>4270</v>
      </c>
      <c r="D408" s="15" t="s">
        <v>37</v>
      </c>
      <c r="E408" s="86">
        <v>2000</v>
      </c>
    </row>
    <row r="409" spans="1:5" ht="12.75">
      <c r="A409" s="21"/>
      <c r="B409" s="17"/>
      <c r="C409" s="3">
        <v>4300</v>
      </c>
      <c r="D409" s="14" t="s">
        <v>38</v>
      </c>
      <c r="E409" s="86">
        <v>1600000</v>
      </c>
    </row>
    <row r="410" spans="1:5" ht="12.75">
      <c r="A410" s="55"/>
      <c r="B410" s="46" t="s">
        <v>229</v>
      </c>
      <c r="C410" s="47"/>
      <c r="D410" s="48" t="s">
        <v>1</v>
      </c>
      <c r="E410" s="90">
        <f>SUM(E411:E415)</f>
        <v>25000</v>
      </c>
    </row>
    <row r="411" spans="1:5" ht="12.75">
      <c r="A411" s="55"/>
      <c r="B411" s="46"/>
      <c r="C411" s="6">
        <v>4210</v>
      </c>
      <c r="D411" s="2" t="s">
        <v>35</v>
      </c>
      <c r="E411" s="98">
        <v>18000</v>
      </c>
    </row>
    <row r="412" spans="1:5" ht="12.75">
      <c r="A412" s="55"/>
      <c r="B412" s="53"/>
      <c r="C412" s="3">
        <v>4270</v>
      </c>
      <c r="D412" s="15" t="s">
        <v>37</v>
      </c>
      <c r="E412" s="86">
        <v>5000</v>
      </c>
    </row>
    <row r="413" spans="1:5" ht="12.75">
      <c r="A413" s="55"/>
      <c r="B413" s="53"/>
      <c r="C413" s="3">
        <v>4300</v>
      </c>
      <c r="D413" s="14" t="s">
        <v>38</v>
      </c>
      <c r="E413" s="86">
        <v>1000</v>
      </c>
    </row>
    <row r="414" spans="1:5" ht="12.75">
      <c r="A414" s="55"/>
      <c r="B414" s="53"/>
      <c r="C414" s="3">
        <v>4510</v>
      </c>
      <c r="D414" s="41" t="s">
        <v>195</v>
      </c>
      <c r="E414" s="86">
        <v>300</v>
      </c>
    </row>
    <row r="415" spans="1:5" ht="12.75">
      <c r="A415" s="28"/>
      <c r="B415" s="17"/>
      <c r="C415" s="6">
        <v>4520</v>
      </c>
      <c r="D415" t="s">
        <v>346</v>
      </c>
      <c r="E415" s="86">
        <v>700</v>
      </c>
    </row>
    <row r="416" spans="1:4" ht="12.75">
      <c r="A416" s="28"/>
      <c r="B416" s="17"/>
      <c r="D416" t="s">
        <v>204</v>
      </c>
    </row>
    <row r="417" spans="1:5" ht="12.75">
      <c r="A417" s="28"/>
      <c r="B417" s="52" t="s">
        <v>229</v>
      </c>
      <c r="C417" s="3"/>
      <c r="D417" s="48" t="s">
        <v>483</v>
      </c>
      <c r="E417" s="90">
        <f>SUM(E419:E434)</f>
        <v>193445</v>
      </c>
    </row>
    <row r="418" spans="1:5" ht="12.75">
      <c r="A418" s="28"/>
      <c r="B418" s="52"/>
      <c r="C418" s="3"/>
      <c r="D418" s="48" t="s">
        <v>484</v>
      </c>
      <c r="E418" s="90"/>
    </row>
    <row r="419" spans="1:5" ht="12.75">
      <c r="A419" s="28"/>
      <c r="B419" s="52"/>
      <c r="C419" s="3">
        <v>4011</v>
      </c>
      <c r="D419" t="s">
        <v>32</v>
      </c>
      <c r="E419" s="98">
        <v>7850</v>
      </c>
    </row>
    <row r="420" spans="1:5" ht="12.75">
      <c r="A420" s="28"/>
      <c r="B420" s="52"/>
      <c r="C420" s="6">
        <v>4012</v>
      </c>
      <c r="D420" t="s">
        <v>32</v>
      </c>
      <c r="E420" s="98">
        <v>106590</v>
      </c>
    </row>
    <row r="421" spans="1:5" ht="12.75">
      <c r="A421" s="28"/>
      <c r="B421" s="52"/>
      <c r="C421" s="6">
        <v>4042</v>
      </c>
      <c r="D421" t="s">
        <v>33</v>
      </c>
      <c r="E421" s="98">
        <v>3392</v>
      </c>
    </row>
    <row r="422" spans="1:5" ht="12.75">
      <c r="A422" s="28"/>
      <c r="B422" s="52"/>
      <c r="C422" s="6">
        <v>4111</v>
      </c>
      <c r="D422" t="s">
        <v>34</v>
      </c>
      <c r="E422" s="98">
        <v>1354</v>
      </c>
    </row>
    <row r="423" spans="1:5" ht="12.75">
      <c r="A423" s="28"/>
      <c r="B423" s="52"/>
      <c r="C423" s="6">
        <v>4112</v>
      </c>
      <c r="D423" t="s">
        <v>34</v>
      </c>
      <c r="E423" s="98">
        <v>20010</v>
      </c>
    </row>
    <row r="424" spans="1:5" ht="12.75">
      <c r="A424" s="28"/>
      <c r="B424" s="52"/>
      <c r="C424" s="6">
        <v>4121</v>
      </c>
      <c r="D424" t="s">
        <v>399</v>
      </c>
      <c r="E424" s="98">
        <v>190</v>
      </c>
    </row>
    <row r="425" spans="1:5" ht="12.75">
      <c r="A425" s="28"/>
      <c r="B425" s="52"/>
      <c r="C425" s="6">
        <v>4122</v>
      </c>
      <c r="D425" t="s">
        <v>399</v>
      </c>
      <c r="E425" s="98">
        <v>2750</v>
      </c>
    </row>
    <row r="426" spans="1:5" ht="12.75">
      <c r="A426" s="28"/>
      <c r="B426" s="46"/>
      <c r="C426" s="6">
        <v>4211</v>
      </c>
      <c r="D426" s="2" t="s">
        <v>35</v>
      </c>
      <c r="E426" s="112">
        <v>651</v>
      </c>
    </row>
    <row r="427" spans="1:5" s="63" customFormat="1" ht="12.75">
      <c r="A427" s="103"/>
      <c r="B427" s="103"/>
      <c r="C427" s="104">
        <v>4212</v>
      </c>
      <c r="D427" s="2" t="s">
        <v>35</v>
      </c>
      <c r="E427" s="112">
        <v>9300</v>
      </c>
    </row>
    <row r="428" spans="1:5" ht="12.75">
      <c r="A428" s="28"/>
      <c r="B428" s="17"/>
      <c r="C428" s="6">
        <v>4301</v>
      </c>
      <c r="D428" s="14" t="s">
        <v>38</v>
      </c>
      <c r="E428" s="86">
        <v>328</v>
      </c>
    </row>
    <row r="429" spans="1:5" ht="12.75">
      <c r="A429" s="28"/>
      <c r="B429" s="17"/>
      <c r="C429" s="6">
        <v>4302</v>
      </c>
      <c r="D429" s="14" t="s">
        <v>38</v>
      </c>
      <c r="E429" s="86">
        <v>4680</v>
      </c>
    </row>
    <row r="430" spans="1:5" ht="12.75">
      <c r="A430" s="28"/>
      <c r="B430" s="17"/>
      <c r="C430" s="6">
        <v>4411</v>
      </c>
      <c r="D430" t="s">
        <v>39</v>
      </c>
      <c r="E430" s="86">
        <v>30048</v>
      </c>
    </row>
    <row r="431" spans="1:5" ht="12.75">
      <c r="A431" s="28"/>
      <c r="B431" s="17"/>
      <c r="C431" s="6">
        <v>4412</v>
      </c>
      <c r="D431" t="s">
        <v>39</v>
      </c>
      <c r="E431" s="86">
        <v>3005</v>
      </c>
    </row>
    <row r="432" spans="1:5" ht="12.75">
      <c r="A432" s="28"/>
      <c r="B432" s="17"/>
      <c r="C432" s="6">
        <v>4442</v>
      </c>
      <c r="D432" t="s">
        <v>61</v>
      </c>
      <c r="E432" s="86">
        <v>2418</v>
      </c>
    </row>
    <row r="433" spans="1:5" ht="12.75">
      <c r="A433" s="28"/>
      <c r="B433" s="17"/>
      <c r="C433" s="6">
        <v>4711</v>
      </c>
      <c r="D433" t="s">
        <v>387</v>
      </c>
      <c r="E433" s="98">
        <v>120</v>
      </c>
    </row>
    <row r="434" spans="1:5" ht="12.75">
      <c r="A434" s="28"/>
      <c r="B434" s="17"/>
      <c r="C434" s="6">
        <v>4712</v>
      </c>
      <c r="D434" t="s">
        <v>387</v>
      </c>
      <c r="E434" s="128">
        <v>759</v>
      </c>
    </row>
    <row r="435" spans="1:2" ht="12.75">
      <c r="A435" s="28"/>
      <c r="B435" s="17"/>
    </row>
    <row r="436" spans="1:5" ht="12.75">
      <c r="A436" s="22" t="s">
        <v>54</v>
      </c>
      <c r="B436" s="27"/>
      <c r="C436" s="13"/>
      <c r="D436" s="34" t="s">
        <v>73</v>
      </c>
      <c r="E436" s="90">
        <f>E437</f>
        <v>8135389</v>
      </c>
    </row>
    <row r="437" spans="1:5" ht="12.75">
      <c r="A437" s="28"/>
      <c r="B437" s="46" t="s">
        <v>268</v>
      </c>
      <c r="C437" s="47"/>
      <c r="D437" s="59" t="s">
        <v>291</v>
      </c>
      <c r="E437" s="90">
        <f>SUM(E438:E442)</f>
        <v>8135389</v>
      </c>
    </row>
    <row r="438" spans="1:5" ht="12.75">
      <c r="A438" s="28"/>
      <c r="B438" s="53"/>
      <c r="C438" s="6">
        <v>4210</v>
      </c>
      <c r="D438" s="2" t="s">
        <v>35</v>
      </c>
      <c r="E438" s="98">
        <v>3000</v>
      </c>
    </row>
    <row r="439" spans="1:5" ht="12.75">
      <c r="A439" s="28"/>
      <c r="B439" s="27"/>
      <c r="C439" s="6">
        <v>4300</v>
      </c>
      <c r="D439" t="s">
        <v>38</v>
      </c>
      <c r="E439" s="98">
        <v>8129939</v>
      </c>
    </row>
    <row r="440" spans="1:5" ht="12.75">
      <c r="A440" s="28"/>
      <c r="B440" s="27"/>
      <c r="C440" s="6">
        <v>4430</v>
      </c>
      <c r="D440" s="41" t="s">
        <v>172</v>
      </c>
      <c r="E440" s="98">
        <v>50</v>
      </c>
    </row>
    <row r="441" spans="1:5" ht="12.75">
      <c r="A441" s="28"/>
      <c r="B441" s="27"/>
      <c r="C441" s="3">
        <v>4610</v>
      </c>
      <c r="D441" s="15" t="s">
        <v>228</v>
      </c>
      <c r="E441" s="98">
        <v>400</v>
      </c>
    </row>
    <row r="442" spans="1:5" ht="12.75">
      <c r="A442" s="28"/>
      <c r="B442" s="17"/>
      <c r="C442" s="6">
        <v>4700</v>
      </c>
      <c r="D442" t="s">
        <v>209</v>
      </c>
      <c r="E442" s="86">
        <v>2000</v>
      </c>
    </row>
    <row r="443" spans="1:4" ht="12.75">
      <c r="A443" s="28"/>
      <c r="B443" s="17"/>
      <c r="D443" t="s">
        <v>210</v>
      </c>
    </row>
    <row r="444" spans="1:5" ht="12.75">
      <c r="A444" s="22" t="s">
        <v>55</v>
      </c>
      <c r="B444" s="46"/>
      <c r="C444" s="47"/>
      <c r="D444" s="59" t="s">
        <v>47</v>
      </c>
      <c r="E444" s="90">
        <f>E445</f>
        <v>5000</v>
      </c>
    </row>
    <row r="445" spans="1:5" ht="12.75">
      <c r="A445" s="28"/>
      <c r="B445" s="52" t="s">
        <v>332</v>
      </c>
      <c r="C445" s="50"/>
      <c r="D445" s="49" t="s">
        <v>333</v>
      </c>
      <c r="E445" s="90">
        <f>SUM(E446:E447)</f>
        <v>5000</v>
      </c>
    </row>
    <row r="446" spans="1:4" ht="12.75">
      <c r="A446" s="28"/>
      <c r="B446" s="17"/>
      <c r="D446" t="s">
        <v>334</v>
      </c>
    </row>
    <row r="447" spans="1:5" ht="12.75">
      <c r="A447" s="28"/>
      <c r="B447" s="17"/>
      <c r="C447" s="6">
        <v>4300</v>
      </c>
      <c r="D447" t="s">
        <v>38</v>
      </c>
      <c r="E447" s="86">
        <v>5000</v>
      </c>
    </row>
    <row r="448" spans="1:2" ht="12.75">
      <c r="A448" s="28"/>
      <c r="B448" s="17"/>
    </row>
    <row r="449" spans="1:2" ht="12.75">
      <c r="A449" s="28"/>
      <c r="B449" s="17"/>
    </row>
    <row r="450" spans="1:2" ht="12.75">
      <c r="A450" s="28"/>
      <c r="B450" s="17"/>
    </row>
    <row r="451" spans="1:2" ht="12.75">
      <c r="A451" s="28"/>
      <c r="B451" s="17"/>
    </row>
    <row r="452" spans="1:4" ht="12.75">
      <c r="A452" s="21"/>
      <c r="B452" s="17"/>
      <c r="C452" s="3"/>
      <c r="D452" s="15"/>
    </row>
    <row r="453" spans="1:4" ht="12.75">
      <c r="A453" s="21"/>
      <c r="B453" s="17"/>
      <c r="C453" s="3"/>
      <c r="D453" s="15"/>
    </row>
    <row r="454" spans="1:5" ht="12.75">
      <c r="A454" s="28"/>
      <c r="B454" s="28"/>
      <c r="C454" s="3"/>
      <c r="D454" s="13" t="s">
        <v>23</v>
      </c>
      <c r="E454" s="95" t="s">
        <v>219</v>
      </c>
    </row>
    <row r="455" spans="1:5" ht="12.75">
      <c r="A455" s="21"/>
      <c r="B455" s="28"/>
      <c r="C455" s="3"/>
      <c r="D455" s="3" t="s">
        <v>173</v>
      </c>
      <c r="E455" s="66" t="s">
        <v>563</v>
      </c>
    </row>
    <row r="456" spans="1:5" ht="12.75">
      <c r="A456" s="21"/>
      <c r="B456" s="28"/>
      <c r="C456" s="3"/>
      <c r="D456" s="3"/>
      <c r="E456" s="66" t="s">
        <v>136</v>
      </c>
    </row>
    <row r="457" spans="1:5" ht="12.75">
      <c r="A457" s="21"/>
      <c r="B457" s="28"/>
      <c r="C457" s="3"/>
      <c r="D457" s="3"/>
      <c r="E457" s="67" t="s">
        <v>562</v>
      </c>
    </row>
    <row r="458" spans="1:5" ht="12.75">
      <c r="A458" s="25" t="s">
        <v>24</v>
      </c>
      <c r="B458" s="26" t="s">
        <v>25</v>
      </c>
      <c r="C458" s="1"/>
      <c r="D458" s="1" t="s">
        <v>26</v>
      </c>
      <c r="E458" s="87" t="s">
        <v>488</v>
      </c>
    </row>
    <row r="459" spans="1:5" ht="12.75">
      <c r="A459" s="47">
        <v>400</v>
      </c>
      <c r="B459" s="47"/>
      <c r="C459" s="46"/>
      <c r="D459" s="57" t="s">
        <v>491</v>
      </c>
      <c r="E459" s="92">
        <f>E461</f>
        <v>336600</v>
      </c>
    </row>
    <row r="460" spans="1:5" ht="12.75">
      <c r="A460" s="47"/>
      <c r="B460" s="47"/>
      <c r="C460" s="46"/>
      <c r="D460" s="57" t="s">
        <v>496</v>
      </c>
      <c r="E460" s="93"/>
    </row>
    <row r="461" spans="1:5" ht="12.75">
      <c r="A461" s="3"/>
      <c r="B461" s="3">
        <v>40001</v>
      </c>
      <c r="C461" s="28"/>
      <c r="D461" s="15" t="s">
        <v>492</v>
      </c>
      <c r="E461" s="93">
        <f>SUM(E462:E466)</f>
        <v>336600</v>
      </c>
    </row>
    <row r="462" spans="1:5" ht="12.75">
      <c r="A462" s="28"/>
      <c r="B462" s="28"/>
      <c r="C462" s="3">
        <v>2970</v>
      </c>
      <c r="D462" s="15" t="s">
        <v>497</v>
      </c>
      <c r="E462" s="93">
        <v>330000</v>
      </c>
    </row>
    <row r="463" spans="1:5" ht="12.75">
      <c r="A463" s="28"/>
      <c r="B463" s="28"/>
      <c r="C463" s="6">
        <v>4010</v>
      </c>
      <c r="D463" t="s">
        <v>32</v>
      </c>
      <c r="E463" s="93">
        <v>2050</v>
      </c>
    </row>
    <row r="464" spans="1:5" ht="12.75">
      <c r="A464" s="28"/>
      <c r="B464" s="28"/>
      <c r="C464" s="6">
        <v>4110</v>
      </c>
      <c r="D464" t="s">
        <v>34</v>
      </c>
      <c r="E464" s="93">
        <v>320</v>
      </c>
    </row>
    <row r="465" spans="1:5" ht="12.75">
      <c r="A465" s="28"/>
      <c r="B465" s="28"/>
      <c r="C465" s="6">
        <v>4120</v>
      </c>
      <c r="D465" t="s">
        <v>399</v>
      </c>
      <c r="E465" s="93">
        <v>70</v>
      </c>
    </row>
    <row r="466" spans="1:5" ht="12.75">
      <c r="A466" s="28"/>
      <c r="B466" s="28"/>
      <c r="C466" s="6">
        <v>4210</v>
      </c>
      <c r="D466" s="2" t="s">
        <v>35</v>
      </c>
      <c r="E466" s="93">
        <v>4160</v>
      </c>
    </row>
    <row r="467" spans="1:5" ht="12.75">
      <c r="A467" s="28"/>
      <c r="B467" s="28"/>
      <c r="D467" s="2"/>
      <c r="E467" s="127"/>
    </row>
    <row r="468" spans="1:5" ht="12.75">
      <c r="A468" s="27" t="s">
        <v>166</v>
      </c>
      <c r="B468" s="27"/>
      <c r="C468" s="7"/>
      <c r="D468" s="5" t="s">
        <v>245</v>
      </c>
      <c r="E468" s="88">
        <f>+E469+E472+E477</f>
        <v>1693600</v>
      </c>
    </row>
    <row r="469" spans="1:5" ht="12.75">
      <c r="A469" s="24"/>
      <c r="B469" s="46" t="s">
        <v>167</v>
      </c>
      <c r="C469" s="47"/>
      <c r="D469" s="59" t="s">
        <v>28</v>
      </c>
      <c r="E469" s="90">
        <f>SUM(E470:E470)</f>
        <v>1000000</v>
      </c>
    </row>
    <row r="470" spans="1:5" ht="12.75">
      <c r="A470" s="28"/>
      <c r="B470" s="28"/>
      <c r="C470" s="3">
        <v>3110</v>
      </c>
      <c r="D470" s="15" t="s">
        <v>45</v>
      </c>
      <c r="E470" s="86">
        <v>1000000</v>
      </c>
    </row>
    <row r="471" spans="1:4" ht="12.75">
      <c r="A471" s="28"/>
      <c r="B471" s="28"/>
      <c r="C471" s="3"/>
      <c r="D471" s="15"/>
    </row>
    <row r="472" spans="1:5" ht="12.75">
      <c r="A472" s="28"/>
      <c r="B472" s="46" t="s">
        <v>203</v>
      </c>
      <c r="C472" s="3"/>
      <c r="D472" s="49" t="s">
        <v>498</v>
      </c>
      <c r="E472" s="90">
        <f>SUM(E474:E475)</f>
        <v>40800</v>
      </c>
    </row>
    <row r="473" spans="1:4" ht="12.75">
      <c r="A473" s="28"/>
      <c r="B473" s="28"/>
      <c r="C473" s="3"/>
      <c r="D473" s="57" t="s">
        <v>499</v>
      </c>
    </row>
    <row r="474" spans="1:5" ht="12.75">
      <c r="A474" s="28"/>
      <c r="B474" s="28"/>
      <c r="C474" s="3">
        <v>3110</v>
      </c>
      <c r="D474" s="15" t="s">
        <v>45</v>
      </c>
      <c r="E474" s="86">
        <v>40000</v>
      </c>
    </row>
    <row r="475" spans="1:5" ht="12.75">
      <c r="A475" s="28"/>
      <c r="B475" s="28"/>
      <c r="C475" s="6">
        <v>4210</v>
      </c>
      <c r="D475" s="2" t="s">
        <v>35</v>
      </c>
      <c r="E475" s="86">
        <v>800</v>
      </c>
    </row>
    <row r="476" spans="1:4" ht="12.75">
      <c r="A476" s="28"/>
      <c r="B476" s="28"/>
      <c r="D476" s="2"/>
    </row>
    <row r="477" spans="1:5" ht="12.75">
      <c r="A477" s="28"/>
      <c r="B477" s="46" t="s">
        <v>203</v>
      </c>
      <c r="C477" s="3"/>
      <c r="D477" s="49" t="s">
        <v>548</v>
      </c>
      <c r="E477" s="90">
        <f>SUM(E478:E483)</f>
        <v>652800</v>
      </c>
    </row>
    <row r="478" spans="1:5" ht="12.75">
      <c r="A478" s="28"/>
      <c r="B478" s="28"/>
      <c r="C478" s="3">
        <v>3110</v>
      </c>
      <c r="D478" s="15" t="s">
        <v>45</v>
      </c>
      <c r="E478" s="86">
        <v>640000</v>
      </c>
    </row>
    <row r="479" spans="1:5" ht="12.75">
      <c r="A479" s="28"/>
      <c r="B479" s="28"/>
      <c r="C479" s="6">
        <v>4010</v>
      </c>
      <c r="D479" t="s">
        <v>32</v>
      </c>
      <c r="E479" s="86">
        <v>7705</v>
      </c>
    </row>
    <row r="480" spans="1:5" ht="12.75">
      <c r="A480" s="28"/>
      <c r="B480" s="28"/>
      <c r="C480" s="6">
        <v>4110</v>
      </c>
      <c r="D480" t="s">
        <v>34</v>
      </c>
      <c r="E480" s="86">
        <v>1309</v>
      </c>
    </row>
    <row r="481" spans="1:5" ht="12.75">
      <c r="A481" s="28"/>
      <c r="B481" s="28"/>
      <c r="C481" s="6">
        <v>4120</v>
      </c>
      <c r="D481" t="s">
        <v>399</v>
      </c>
      <c r="E481" s="86">
        <v>186</v>
      </c>
    </row>
    <row r="482" spans="1:5" ht="12.75">
      <c r="A482" s="28"/>
      <c r="B482" s="28"/>
      <c r="C482" s="6">
        <v>4210</v>
      </c>
      <c r="D482" s="2" t="s">
        <v>35</v>
      </c>
      <c r="E482" s="86">
        <v>3500</v>
      </c>
    </row>
    <row r="483" spans="1:5" ht="12.75">
      <c r="A483" s="28"/>
      <c r="B483" s="28"/>
      <c r="C483" s="3">
        <v>4300</v>
      </c>
      <c r="D483" s="14" t="s">
        <v>113</v>
      </c>
      <c r="E483" s="86">
        <v>100</v>
      </c>
    </row>
    <row r="484" spans="1:4" ht="12.75">
      <c r="A484" s="28"/>
      <c r="B484" s="28"/>
      <c r="C484" s="3"/>
      <c r="D484" s="14"/>
    </row>
    <row r="485" spans="1:5" s="49" customFormat="1" ht="12.75">
      <c r="A485" s="46" t="s">
        <v>335</v>
      </c>
      <c r="B485" s="46"/>
      <c r="C485" s="50"/>
      <c r="D485" s="49" t="s">
        <v>336</v>
      </c>
      <c r="E485" s="90">
        <f>E486+E497+E552</f>
        <v>9823386</v>
      </c>
    </row>
    <row r="486" spans="1:5" s="49" customFormat="1" ht="12.75">
      <c r="A486" s="46"/>
      <c r="B486" s="46" t="s">
        <v>340</v>
      </c>
      <c r="C486" s="50"/>
      <c r="D486" s="49" t="s">
        <v>454</v>
      </c>
      <c r="E486" s="90">
        <f>E487</f>
        <v>35000</v>
      </c>
    </row>
    <row r="487" spans="1:5" ht="12.75">
      <c r="A487" s="28"/>
      <c r="B487" s="28"/>
      <c r="C487" s="3"/>
      <c r="D487" s="57" t="s">
        <v>248</v>
      </c>
      <c r="E487" s="90">
        <f>SUM(E488:E492)</f>
        <v>35000</v>
      </c>
    </row>
    <row r="488" spans="1:5" ht="12.75">
      <c r="A488" s="28"/>
      <c r="B488" s="28"/>
      <c r="C488" s="3">
        <v>2910</v>
      </c>
      <c r="D488" s="15" t="s">
        <v>259</v>
      </c>
      <c r="E488" s="86">
        <v>29900</v>
      </c>
    </row>
    <row r="489" spans="1:4" ht="12.75">
      <c r="A489" s="28"/>
      <c r="B489" s="28"/>
      <c r="C489" s="3"/>
      <c r="D489" s="15" t="s">
        <v>260</v>
      </c>
    </row>
    <row r="490" spans="1:4" ht="12.75">
      <c r="A490" s="28"/>
      <c r="B490" s="28"/>
      <c r="C490" s="3"/>
      <c r="D490" s="15" t="s">
        <v>261</v>
      </c>
    </row>
    <row r="491" spans="1:4" ht="12.75">
      <c r="A491" s="28"/>
      <c r="B491" s="28"/>
      <c r="C491" s="3"/>
      <c r="D491" s="15" t="s">
        <v>271</v>
      </c>
    </row>
    <row r="492" spans="1:5" ht="12.75">
      <c r="A492" s="28"/>
      <c r="B492" s="28"/>
      <c r="C492" s="6">
        <v>4560</v>
      </c>
      <c r="D492" s="58" t="s">
        <v>262</v>
      </c>
      <c r="E492" s="86">
        <v>5100</v>
      </c>
    </row>
    <row r="493" spans="1:4" ht="12.75">
      <c r="A493" s="28"/>
      <c r="B493" s="28"/>
      <c r="D493" s="58" t="s">
        <v>260</v>
      </c>
    </row>
    <row r="494" spans="1:4" ht="12.75">
      <c r="A494" s="28"/>
      <c r="B494" s="28"/>
      <c r="D494" s="15" t="s">
        <v>261</v>
      </c>
    </row>
    <row r="495" spans="1:4" ht="12.75">
      <c r="A495" s="28"/>
      <c r="B495" s="28"/>
      <c r="D495" s="15" t="s">
        <v>271</v>
      </c>
    </row>
    <row r="496" spans="1:2" ht="13.5" customHeight="1">
      <c r="A496" s="28"/>
      <c r="B496" s="28"/>
    </row>
    <row r="497" spans="1:5" ht="13.5" customHeight="1">
      <c r="A497" s="28"/>
      <c r="B497" s="46" t="s">
        <v>341</v>
      </c>
      <c r="C497" s="47"/>
      <c r="D497" s="57" t="s">
        <v>230</v>
      </c>
      <c r="E497" s="90">
        <f>E500+E515+E528+E538</f>
        <v>9609219</v>
      </c>
    </row>
    <row r="498" spans="1:4" ht="13.5" customHeight="1">
      <c r="A498" s="28"/>
      <c r="B498" s="46"/>
      <c r="C498" s="47"/>
      <c r="D498" s="57" t="s">
        <v>231</v>
      </c>
    </row>
    <row r="499" spans="1:4" ht="13.5" customHeight="1">
      <c r="A499" s="28"/>
      <c r="B499" s="46"/>
      <c r="C499" s="47"/>
      <c r="D499" s="57" t="s">
        <v>249</v>
      </c>
    </row>
    <row r="500" spans="1:5" ht="13.5" customHeight="1">
      <c r="A500" s="28"/>
      <c r="B500" s="46"/>
      <c r="C500" s="47"/>
      <c r="D500" s="57" t="s">
        <v>246</v>
      </c>
      <c r="E500" s="90">
        <f>SUM(E501:E514)</f>
        <v>9146007</v>
      </c>
    </row>
    <row r="501" spans="1:5" ht="13.5" customHeight="1">
      <c r="A501" s="28"/>
      <c r="B501" s="46"/>
      <c r="C501" s="6">
        <v>3020</v>
      </c>
      <c r="D501" t="s">
        <v>339</v>
      </c>
      <c r="E501" s="98">
        <v>2500</v>
      </c>
    </row>
    <row r="502" spans="1:5" ht="13.5" customHeight="1">
      <c r="A502" s="28"/>
      <c r="B502" s="28"/>
      <c r="C502" s="3">
        <v>3110</v>
      </c>
      <c r="D502" s="15" t="s">
        <v>45</v>
      </c>
      <c r="E502" s="98">
        <v>8071627</v>
      </c>
    </row>
    <row r="503" spans="1:5" ht="13.5" customHeight="1">
      <c r="A503" s="28"/>
      <c r="B503" s="28"/>
      <c r="C503" s="6">
        <v>4010</v>
      </c>
      <c r="D503" t="s">
        <v>32</v>
      </c>
      <c r="E503" s="98">
        <v>180211</v>
      </c>
    </row>
    <row r="504" spans="1:5" ht="13.5" customHeight="1">
      <c r="A504" s="28"/>
      <c r="B504" s="28"/>
      <c r="C504" s="6">
        <v>4040</v>
      </c>
      <c r="D504" t="s">
        <v>33</v>
      </c>
      <c r="E504" s="98">
        <v>22777</v>
      </c>
    </row>
    <row r="505" spans="1:5" ht="13.5" customHeight="1">
      <c r="A505" s="28"/>
      <c r="B505" s="28"/>
      <c r="C505" s="6">
        <v>4110</v>
      </c>
      <c r="D505" t="s">
        <v>34</v>
      </c>
      <c r="E505" s="98">
        <v>826400</v>
      </c>
    </row>
    <row r="506" spans="1:5" ht="13.5" customHeight="1">
      <c r="A506" s="28"/>
      <c r="B506" s="28"/>
      <c r="C506" s="6">
        <v>4120</v>
      </c>
      <c r="D506" t="s">
        <v>399</v>
      </c>
      <c r="E506" s="98">
        <v>4108</v>
      </c>
    </row>
    <row r="507" spans="1:5" ht="13.5" customHeight="1">
      <c r="A507" s="28"/>
      <c r="B507" s="28"/>
      <c r="C507" s="6">
        <v>4210</v>
      </c>
      <c r="D507" s="2" t="s">
        <v>35</v>
      </c>
      <c r="E507" s="98">
        <v>5000</v>
      </c>
    </row>
    <row r="508" spans="1:5" ht="13.5" customHeight="1">
      <c r="A508" s="28"/>
      <c r="B508" s="28"/>
      <c r="C508" s="6">
        <v>4260</v>
      </c>
      <c r="D508" s="2" t="s">
        <v>36</v>
      </c>
      <c r="E508" s="98">
        <v>10000</v>
      </c>
    </row>
    <row r="509" spans="1:5" ht="13.5" customHeight="1">
      <c r="A509" s="28"/>
      <c r="B509" s="28"/>
      <c r="C509" s="3">
        <v>4270</v>
      </c>
      <c r="D509" s="14" t="s">
        <v>227</v>
      </c>
      <c r="E509" s="98">
        <v>1500</v>
      </c>
    </row>
    <row r="510" spans="1:5" ht="13.5" customHeight="1">
      <c r="A510" s="28"/>
      <c r="B510" s="28"/>
      <c r="C510" s="3">
        <v>4300</v>
      </c>
      <c r="D510" s="14" t="s">
        <v>113</v>
      </c>
      <c r="E510" s="98">
        <v>10615</v>
      </c>
    </row>
    <row r="511" spans="1:5" ht="13.5" customHeight="1">
      <c r="A511" s="28"/>
      <c r="B511" s="28"/>
      <c r="C511" s="6">
        <v>4440</v>
      </c>
      <c r="D511" t="s">
        <v>61</v>
      </c>
      <c r="E511" s="98">
        <v>9669</v>
      </c>
    </row>
    <row r="512" spans="1:5" ht="13.5" customHeight="1">
      <c r="A512" s="28"/>
      <c r="B512" s="28"/>
      <c r="C512" s="6">
        <v>4700</v>
      </c>
      <c r="D512" t="s">
        <v>209</v>
      </c>
      <c r="E512" s="98">
        <v>500</v>
      </c>
    </row>
    <row r="513" spans="1:5" ht="13.5" customHeight="1">
      <c r="A513" s="28"/>
      <c r="B513" s="28"/>
      <c r="D513" t="s">
        <v>218</v>
      </c>
      <c r="E513" s="98"/>
    </row>
    <row r="514" spans="1:5" ht="13.5" customHeight="1">
      <c r="A514" s="28"/>
      <c r="B514" s="28"/>
      <c r="C514" s="6">
        <v>4710</v>
      </c>
      <c r="D514" t="s">
        <v>387</v>
      </c>
      <c r="E514" s="98">
        <v>1100</v>
      </c>
    </row>
    <row r="515" spans="1:5" ht="13.5" customHeight="1">
      <c r="A515" s="28"/>
      <c r="B515" s="28"/>
      <c r="C515" s="3"/>
      <c r="D515" s="57" t="s">
        <v>247</v>
      </c>
      <c r="E515" s="90">
        <f>SUM(E516:E527)</f>
        <v>100000</v>
      </c>
    </row>
    <row r="516" spans="1:5" ht="13.5" customHeight="1">
      <c r="A516" s="28"/>
      <c r="B516" s="28"/>
      <c r="C516" s="6">
        <v>3020</v>
      </c>
      <c r="D516" t="s">
        <v>339</v>
      </c>
      <c r="E516" s="98">
        <v>500</v>
      </c>
    </row>
    <row r="517" spans="1:5" ht="13.5" customHeight="1">
      <c r="A517" s="28"/>
      <c r="B517" s="28"/>
      <c r="C517" s="6">
        <v>4010</v>
      </c>
      <c r="D517" t="s">
        <v>32</v>
      </c>
      <c r="E517" s="98">
        <v>56024</v>
      </c>
    </row>
    <row r="518" spans="1:5" ht="13.5" customHeight="1">
      <c r="A518" s="28"/>
      <c r="B518" s="28"/>
      <c r="C518" s="6">
        <v>4040</v>
      </c>
      <c r="D518" t="s">
        <v>33</v>
      </c>
      <c r="E518" s="98">
        <v>5473</v>
      </c>
    </row>
    <row r="519" spans="1:5" ht="13.5" customHeight="1">
      <c r="A519" s="28"/>
      <c r="B519" s="28"/>
      <c r="C519" s="6">
        <v>4110</v>
      </c>
      <c r="D519" t="s">
        <v>34</v>
      </c>
      <c r="E519" s="98">
        <v>10600</v>
      </c>
    </row>
    <row r="520" spans="1:5" ht="12.75">
      <c r="A520" s="28"/>
      <c r="B520" s="28"/>
      <c r="C520" s="6">
        <v>4120</v>
      </c>
      <c r="D520" t="s">
        <v>399</v>
      </c>
      <c r="E520" s="98">
        <v>1600</v>
      </c>
    </row>
    <row r="521" spans="1:5" ht="12.75">
      <c r="A521" s="28"/>
      <c r="B521" s="28"/>
      <c r="C521" s="6">
        <v>4210</v>
      </c>
      <c r="D521" s="2" t="s">
        <v>35</v>
      </c>
      <c r="E521" s="98">
        <v>5000</v>
      </c>
    </row>
    <row r="522" spans="1:5" ht="12.75">
      <c r="A522" s="28"/>
      <c r="B522" s="28"/>
      <c r="C522" s="6">
        <v>4260</v>
      </c>
      <c r="D522" s="2" t="s">
        <v>36</v>
      </c>
      <c r="E522" s="98">
        <v>5000</v>
      </c>
    </row>
    <row r="523" spans="1:5" ht="12.75">
      <c r="A523" s="28"/>
      <c r="B523" s="28"/>
      <c r="C523" s="3">
        <v>4270</v>
      </c>
      <c r="D523" s="14" t="s">
        <v>227</v>
      </c>
      <c r="E523" s="98">
        <v>500</v>
      </c>
    </row>
    <row r="524" spans="1:5" ht="12.75">
      <c r="A524" s="28"/>
      <c r="B524" s="28"/>
      <c r="C524" s="3">
        <v>4300</v>
      </c>
      <c r="D524" s="14" t="s">
        <v>113</v>
      </c>
      <c r="E524" s="98">
        <v>12385</v>
      </c>
    </row>
    <row r="525" spans="1:5" ht="12.75">
      <c r="A525" s="28"/>
      <c r="B525" s="28"/>
      <c r="C525" s="6">
        <v>4440</v>
      </c>
      <c r="D525" t="s">
        <v>61</v>
      </c>
      <c r="E525" s="98">
        <v>2418</v>
      </c>
    </row>
    <row r="526" spans="1:5" ht="12.75">
      <c r="A526" s="28"/>
      <c r="B526" s="28"/>
      <c r="C526" s="6">
        <v>4700</v>
      </c>
      <c r="D526" t="s">
        <v>209</v>
      </c>
      <c r="E526" s="98">
        <v>500</v>
      </c>
    </row>
    <row r="527" spans="1:4" ht="12.75">
      <c r="A527" s="28"/>
      <c r="B527" s="28"/>
      <c r="D527" t="s">
        <v>218</v>
      </c>
    </row>
    <row r="528" spans="1:5" ht="12.75">
      <c r="A528" s="28"/>
      <c r="B528" s="28"/>
      <c r="C528" s="3"/>
      <c r="D528" s="57" t="s">
        <v>248</v>
      </c>
      <c r="E528" s="90">
        <f>SUM(E529:E533)</f>
        <v>63000</v>
      </c>
    </row>
    <row r="529" spans="1:5" ht="12.75">
      <c r="A529" s="28"/>
      <c r="B529" s="28"/>
      <c r="C529" s="3">
        <v>2910</v>
      </c>
      <c r="D529" s="15" t="s">
        <v>259</v>
      </c>
      <c r="E529" s="86">
        <v>48000</v>
      </c>
    </row>
    <row r="530" spans="1:4" ht="12.75">
      <c r="A530" s="28"/>
      <c r="B530" s="28"/>
      <c r="C530" s="3"/>
      <c r="D530" s="15" t="s">
        <v>260</v>
      </c>
    </row>
    <row r="531" spans="1:4" ht="12.75">
      <c r="A531" s="28"/>
      <c r="B531" s="28"/>
      <c r="C531" s="3"/>
      <c r="D531" s="15" t="s">
        <v>261</v>
      </c>
    </row>
    <row r="532" spans="1:4" ht="12.75">
      <c r="A532" s="28"/>
      <c r="B532" s="28"/>
      <c r="C532" s="3"/>
      <c r="D532" s="15" t="s">
        <v>271</v>
      </c>
    </row>
    <row r="533" spans="1:5" ht="12.75">
      <c r="A533" s="28"/>
      <c r="B533" s="28"/>
      <c r="C533" s="6">
        <v>4560</v>
      </c>
      <c r="D533" s="58" t="s">
        <v>262</v>
      </c>
      <c r="E533" s="86">
        <v>15000</v>
      </c>
    </row>
    <row r="534" spans="1:4" ht="12.75">
      <c r="A534" s="28"/>
      <c r="B534" s="28"/>
      <c r="D534" s="58" t="s">
        <v>260</v>
      </c>
    </row>
    <row r="535" spans="1:4" ht="12.75">
      <c r="A535" s="28"/>
      <c r="B535" s="28"/>
      <c r="D535" s="15" t="s">
        <v>261</v>
      </c>
    </row>
    <row r="536" spans="1:4" ht="12.75">
      <c r="A536" s="28"/>
      <c r="B536" s="28"/>
      <c r="D536" s="15" t="s">
        <v>271</v>
      </c>
    </row>
    <row r="537" spans="1:4" ht="12.75">
      <c r="A537" s="28"/>
      <c r="B537" s="28"/>
      <c r="D537" s="15"/>
    </row>
    <row r="538" spans="1:5" ht="12.75">
      <c r="A538" s="28"/>
      <c r="B538" s="28"/>
      <c r="C538" s="47"/>
      <c r="D538" s="57" t="s">
        <v>430</v>
      </c>
      <c r="E538" s="90">
        <f>SUM(E540:E549)</f>
        <v>300212</v>
      </c>
    </row>
    <row r="539" spans="1:4" ht="12.75">
      <c r="A539" s="28"/>
      <c r="B539" s="28"/>
      <c r="D539" s="57" t="s">
        <v>431</v>
      </c>
    </row>
    <row r="540" spans="1:5" ht="12.75">
      <c r="A540" s="28"/>
      <c r="B540" s="28"/>
      <c r="C540" s="3">
        <v>3290</v>
      </c>
      <c r="D540" s="107" t="s">
        <v>440</v>
      </c>
      <c r="E540" s="86">
        <v>290078</v>
      </c>
    </row>
    <row r="541" spans="1:4" ht="12.75">
      <c r="A541" s="28"/>
      <c r="B541" s="28"/>
      <c r="C541" s="3"/>
      <c r="D541" s="107" t="s">
        <v>439</v>
      </c>
    </row>
    <row r="542" spans="1:5" ht="12.75">
      <c r="A542" s="28"/>
      <c r="B542" s="28"/>
      <c r="C542" s="6">
        <v>4560</v>
      </c>
      <c r="D542" s="58" t="s">
        <v>262</v>
      </c>
      <c r="E542" s="86">
        <v>79</v>
      </c>
    </row>
    <row r="543" spans="1:4" ht="12.75">
      <c r="A543" s="28"/>
      <c r="B543" s="28"/>
      <c r="D543" s="58" t="s">
        <v>260</v>
      </c>
    </row>
    <row r="544" spans="1:4" ht="12.75">
      <c r="A544" s="28"/>
      <c r="B544" s="28"/>
      <c r="D544" s="15" t="s">
        <v>261</v>
      </c>
    </row>
    <row r="545" spans="1:4" ht="12.75">
      <c r="A545" s="28"/>
      <c r="B545" s="28"/>
      <c r="D545" s="15" t="s">
        <v>271</v>
      </c>
    </row>
    <row r="546" spans="1:5" ht="12.75">
      <c r="A546" s="28"/>
      <c r="B546" s="28"/>
      <c r="C546" s="6">
        <v>4740</v>
      </c>
      <c r="D546" s="107" t="s">
        <v>442</v>
      </c>
      <c r="E546" s="86">
        <v>7500</v>
      </c>
    </row>
    <row r="547" spans="1:4" ht="12.75">
      <c r="A547" s="28"/>
      <c r="B547" s="28"/>
      <c r="D547" s="107" t="s">
        <v>441</v>
      </c>
    </row>
    <row r="548" spans="1:5" ht="12.75">
      <c r="A548" s="28"/>
      <c r="B548" s="28"/>
      <c r="C548" s="104">
        <v>2950</v>
      </c>
      <c r="D548" s="107" t="s">
        <v>522</v>
      </c>
      <c r="E548" s="86">
        <v>1055</v>
      </c>
    </row>
    <row r="549" spans="1:5" ht="12.75">
      <c r="A549" s="28"/>
      <c r="B549" s="28"/>
      <c r="C549" s="6">
        <v>4850</v>
      </c>
      <c r="D549" s="107" t="s">
        <v>443</v>
      </c>
      <c r="E549" s="86">
        <v>1500</v>
      </c>
    </row>
    <row r="550" spans="1:4" ht="12.75">
      <c r="A550" s="28"/>
      <c r="B550" s="28"/>
      <c r="D550" s="107" t="s">
        <v>441</v>
      </c>
    </row>
    <row r="551" spans="1:4" ht="12.75">
      <c r="A551" s="28"/>
      <c r="B551" s="28"/>
      <c r="D551" s="15"/>
    </row>
    <row r="552" spans="1:5" ht="12.75">
      <c r="A552" s="28"/>
      <c r="B552" s="50">
        <v>85513</v>
      </c>
      <c r="C552" s="50"/>
      <c r="D552" s="49" t="s">
        <v>108</v>
      </c>
      <c r="E552" s="90">
        <f>E558</f>
        <v>179167</v>
      </c>
    </row>
    <row r="553" spans="1:4" ht="12.75">
      <c r="A553" s="28"/>
      <c r="B553" s="50"/>
      <c r="C553" s="50"/>
      <c r="D553" s="49" t="s">
        <v>373</v>
      </c>
    </row>
    <row r="554" spans="1:4" ht="12.75">
      <c r="A554" s="28"/>
      <c r="B554" s="50"/>
      <c r="C554" s="50"/>
      <c r="D554" s="49" t="s">
        <v>374</v>
      </c>
    </row>
    <row r="555" spans="1:4" ht="12.75">
      <c r="A555" s="28"/>
      <c r="B555" s="50"/>
      <c r="C555" s="50"/>
      <c r="D555" s="49" t="s">
        <v>375</v>
      </c>
    </row>
    <row r="556" spans="1:4" ht="12.75">
      <c r="A556" s="28"/>
      <c r="B556" s="50"/>
      <c r="C556" s="50"/>
      <c r="D556" s="49" t="s">
        <v>376</v>
      </c>
    </row>
    <row r="557" spans="1:4" ht="12.75">
      <c r="A557" s="28"/>
      <c r="B557" s="50"/>
      <c r="C557" s="50"/>
      <c r="D557" s="49" t="s">
        <v>377</v>
      </c>
    </row>
    <row r="558" spans="1:5" ht="12.75">
      <c r="A558" s="28"/>
      <c r="B558" s="6"/>
      <c r="C558" s="6">
        <v>4130</v>
      </c>
      <c r="D558" t="s">
        <v>107</v>
      </c>
      <c r="E558" s="86">
        <v>179167</v>
      </c>
    </row>
    <row r="559" spans="1:4" ht="12.75">
      <c r="A559" s="28"/>
      <c r="B559" s="28"/>
      <c r="C559" s="3"/>
      <c r="D559" s="15"/>
    </row>
    <row r="560" spans="1:5" ht="12.75">
      <c r="A560" s="7">
        <v>854</v>
      </c>
      <c r="B560" s="7"/>
      <c r="C560" s="7"/>
      <c r="D560" s="5" t="s">
        <v>42</v>
      </c>
      <c r="E560" s="90">
        <f>E561</f>
        <v>13200</v>
      </c>
    </row>
    <row r="561" spans="1:5" ht="12.75">
      <c r="A561" s="28"/>
      <c r="B561" s="28" t="s">
        <v>199</v>
      </c>
      <c r="C561" s="3"/>
      <c r="D561" s="15" t="s">
        <v>338</v>
      </c>
      <c r="E561" s="86">
        <f>SUM(E562:E563)</f>
        <v>13200</v>
      </c>
    </row>
    <row r="562" spans="1:5" ht="12.75">
      <c r="A562" s="28"/>
      <c r="B562" s="28"/>
      <c r="C562" s="104">
        <v>2950</v>
      </c>
      <c r="D562" s="107" t="s">
        <v>522</v>
      </c>
      <c r="E562" s="86">
        <v>200</v>
      </c>
    </row>
    <row r="563" spans="1:5" ht="12.75">
      <c r="A563" s="28"/>
      <c r="B563" s="7"/>
      <c r="C563" s="6">
        <v>3240</v>
      </c>
      <c r="D563" t="s">
        <v>188</v>
      </c>
      <c r="E563" s="86">
        <v>13000</v>
      </c>
    </row>
    <row r="564" spans="1:5" ht="12.75">
      <c r="A564" s="28"/>
      <c r="B564" s="7"/>
      <c r="E564"/>
    </row>
    <row r="565" spans="1:5" ht="12.75">
      <c r="A565" s="50">
        <v>853</v>
      </c>
      <c r="B565" s="50"/>
      <c r="C565" s="50"/>
      <c r="D565" s="49" t="s">
        <v>354</v>
      </c>
      <c r="E565" s="90">
        <f>SUM(E567:E569)</f>
        <v>113032</v>
      </c>
    </row>
    <row r="566" spans="1:5" ht="12.75">
      <c r="A566" s="6"/>
      <c r="B566" s="50">
        <v>85395</v>
      </c>
      <c r="C566" s="50"/>
      <c r="D566" s="49" t="s">
        <v>476</v>
      </c>
      <c r="E566" s="82"/>
    </row>
    <row r="567" spans="1:5" s="63" customFormat="1" ht="12.75">
      <c r="A567" s="64"/>
      <c r="B567" s="64"/>
      <c r="C567" s="64">
        <v>3280</v>
      </c>
      <c r="D567" t="s">
        <v>507</v>
      </c>
      <c r="E567" s="100">
        <v>112440</v>
      </c>
    </row>
    <row r="568" spans="1:5" s="63" customFormat="1" ht="12.75">
      <c r="A568" s="64"/>
      <c r="B568" s="64"/>
      <c r="C568" s="64"/>
      <c r="D568" t="s">
        <v>463</v>
      </c>
      <c r="E568" s="100"/>
    </row>
    <row r="569" spans="1:5" s="63" customFormat="1" ht="12.75">
      <c r="A569" s="64"/>
      <c r="B569" s="64"/>
      <c r="C569" s="64">
        <v>4860</v>
      </c>
      <c r="D569" t="s">
        <v>508</v>
      </c>
      <c r="E569" s="100">
        <v>592</v>
      </c>
    </row>
    <row r="570" spans="1:5" s="63" customFormat="1" ht="12.75">
      <c r="A570" s="64"/>
      <c r="B570" s="64"/>
      <c r="C570" s="64"/>
      <c r="D570" t="s">
        <v>461</v>
      </c>
      <c r="E570" s="100"/>
    </row>
    <row r="571" spans="1:3" s="63" customFormat="1" ht="12.75">
      <c r="A571" s="64"/>
      <c r="B571" s="64"/>
      <c r="C571" s="64"/>
    </row>
    <row r="572" spans="1:3" s="63" customFormat="1" ht="12.75">
      <c r="A572" s="64"/>
      <c r="B572" s="64"/>
      <c r="C572" s="64"/>
    </row>
    <row r="573" spans="1:5" s="63" customFormat="1" ht="12.75">
      <c r="A573" s="103"/>
      <c r="B573" s="103"/>
      <c r="C573" s="104"/>
      <c r="D573" s="119"/>
      <c r="E573" s="119"/>
    </row>
    <row r="574" spans="1:5" ht="12.75">
      <c r="A574" s="28"/>
      <c r="B574" s="28"/>
      <c r="C574" s="3"/>
      <c r="D574" s="15"/>
      <c r="E574" s="15"/>
    </row>
    <row r="575" spans="1:5" ht="12.75">
      <c r="A575" s="28"/>
      <c r="B575" s="28"/>
      <c r="D575" s="2"/>
      <c r="E575" s="2"/>
    </row>
  </sheetData>
  <sheetProtection/>
  <printOptions gridLines="1"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pane xSplit="6150" topLeftCell="A1" activePane="topLeft" state="split"/>
      <selection pane="topLeft" activeCell="D807" sqref="D807"/>
      <selection pane="topRight" activeCell="D807" sqref="D807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807" sqref="D807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807" sqref="D807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807" sqref="D807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807" sqref="D807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807" sqref="D807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MIASTA TUREK</dc:creator>
  <cp:keywords/>
  <dc:description/>
  <cp:lastModifiedBy>agatamyszynska</cp:lastModifiedBy>
  <cp:lastPrinted>2024-06-06T12:41:21Z</cp:lastPrinted>
  <dcterms:created xsi:type="dcterms:W3CDTF">2014-09-04T08:28:49Z</dcterms:created>
  <dcterms:modified xsi:type="dcterms:W3CDTF">2024-06-19T07:54:58Z</dcterms:modified>
  <cp:category/>
  <cp:version/>
  <cp:contentType/>
  <cp:contentStatus/>
</cp:coreProperties>
</file>