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2024" sheetId="1" r:id="rId1"/>
    <sheet name="2024r." sheetId="2" r:id="rId2"/>
    <sheet name="Plan 2024 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<sst xmlns="http://schemas.openxmlformats.org/spreadsheetml/2006/main" count="984" uniqueCount="436">
  <si>
    <t>Dz</t>
  </si>
  <si>
    <t>Pozostała działalność</t>
  </si>
  <si>
    <t>Rozdział</t>
  </si>
  <si>
    <t>Par.</t>
  </si>
  <si>
    <t>Nazwa paragrafu</t>
  </si>
  <si>
    <t>Kwota planu</t>
  </si>
  <si>
    <t>Miejski Ośrodek Pomocy Społecznej</t>
  </si>
  <si>
    <t>Załącznik Nr 12</t>
  </si>
  <si>
    <t>Ochrona zdrowia</t>
  </si>
  <si>
    <t>Przeciwdziałanie alkoholizmowi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</si>
  <si>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</si>
  <si>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</si>
  <si>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</si>
  <si>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</si>
  <si>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</si>
  <si>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</si>
  <si>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</si>
  <si>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</si>
  <si>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</si>
  <si>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</si>
  <si>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</si>
  <si>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</si>
  <si>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</si>
  <si>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</si>
  <si>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</si>
  <si>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</si>
  <si>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</si>
  <si>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</si>
  <si>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</si>
  <si>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</si>
  <si>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</si>
  <si>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</si>
  <si>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</si>
  <si>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</si>
  <si>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</si>
  <si>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</si>
  <si>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</si>
  <si>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</si>
  <si>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</si>
  <si>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</si>
  <si>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</si>
  <si>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</si>
  <si>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</si>
  <si>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</si>
  <si>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</si>
  <si>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</si>
  <si>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</si>
  <si>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</si>
  <si>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</si>
  <si>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</si>
  <si>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</si>
  <si>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</si>
  <si>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</si>
  <si>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</si>
  <si>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</si>
  <si>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</si>
  <si>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</si>
  <si>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</si>
  <si>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</si>
  <si>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</si>
  <si>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</si>
  <si>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</si>
  <si>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</si>
  <si>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</si>
  <si>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</si>
  <si>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</si>
  <si>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</si>
  <si>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</si>
  <si>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</si>
  <si>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</si>
  <si>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</si>
  <si>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</si>
  <si>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</si>
  <si>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</si>
  <si>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</si>
  <si>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</si>
  <si>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</si>
  <si>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</si>
  <si>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</si>
  <si>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</si>
  <si>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</si>
  <si>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</si>
  <si>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</si>
  <si>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</si>
  <si>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</si>
  <si>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</si>
  <si>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</si>
  <si>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</si>
  <si>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</si>
  <si>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</si>
  <si>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</si>
  <si>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</si>
  <si>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</si>
  <si>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</si>
  <si>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Składki na ubezpieczenia zdrowotne</t>
  </si>
  <si>
    <t xml:space="preserve">Składki na ubezpieczenie zdrowotne opłacane za </t>
  </si>
  <si>
    <t xml:space="preserve">Składki na ubezpieczenie zdrowotne opłacane za osoby 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</si>
  <si>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</si>
  <si>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</si>
  <si>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</si>
  <si>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</si>
  <si>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</si>
  <si>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</si>
  <si>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</si>
  <si>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</si>
  <si>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</si>
  <si>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</si>
  <si>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</si>
  <si>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</si>
  <si>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</si>
  <si>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</si>
  <si>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</si>
  <si>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</si>
  <si>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</si>
  <si>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</si>
  <si>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Usługi opiekuńcze i specjalistyczne usługi opiekuńcz.</t>
  </si>
  <si>
    <t>Burmistrza Miasta Turku</t>
  </si>
  <si>
    <t xml:space="preserve">Administracja publiczna 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</si>
  <si>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</si>
  <si>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</si>
  <si>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</si>
  <si>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</si>
  <si>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</si>
  <si>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</si>
  <si>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</si>
  <si>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</si>
  <si>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</si>
  <si>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</si>
  <si>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</si>
  <si>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</si>
  <si>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</si>
  <si>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</si>
  <si>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</si>
  <si>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</si>
  <si>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</si>
  <si>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</si>
  <si>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</si>
  <si>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</si>
  <si>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</si>
  <si>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</si>
  <si>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</si>
  <si>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</si>
  <si>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</si>
  <si>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71004</t>
  </si>
  <si>
    <t>Plany zagospodarowania przestrzennego</t>
  </si>
  <si>
    <t>Domy pomocy społecznej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</si>
  <si>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</si>
  <si>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</si>
  <si>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</si>
  <si>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</si>
  <si>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</si>
  <si>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</si>
  <si>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</si>
  <si>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</si>
  <si>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</si>
  <si>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</si>
  <si>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</si>
  <si>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</si>
  <si>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</si>
  <si>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</si>
  <si>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</si>
  <si>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Wynagrodzenia bezosobowe</t>
  </si>
  <si>
    <t>Administracja publiczna / zadania zlecone/</t>
  </si>
  <si>
    <t>0760</t>
  </si>
  <si>
    <t>Opłaty na rzecz budżetu państwa</t>
  </si>
  <si>
    <t>ubezpieczenia emerytalne i rentowe</t>
  </si>
  <si>
    <t>Zwalczanie narkomanii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</si>
  <si>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</si>
  <si>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</si>
  <si>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</si>
  <si>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</si>
  <si>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</si>
  <si>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</si>
  <si>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</si>
  <si>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</si>
  <si>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</si>
  <si>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</si>
  <si>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</si>
  <si>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</si>
  <si>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18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</si>
  <si>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</si>
  <si>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</si>
  <si>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</si>
  <si>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</si>
  <si>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</si>
  <si>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</si>
  <si>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</si>
  <si>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</si>
  <si>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</si>
  <si>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</si>
  <si>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</si>
  <si>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</si>
  <si>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</si>
  <si>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</si>
  <si>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Obiekty sportowe</t>
  </si>
  <si>
    <t>92601</t>
  </si>
  <si>
    <t>Pomoc społeczna/zadania własne/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</si>
  <si>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</si>
  <si>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</si>
  <si>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</si>
  <si>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</si>
  <si>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</si>
  <si>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</si>
  <si>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Kary i odszkodowania wypłacwane na rzecz osób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</si>
  <si>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</si>
  <si>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</si>
  <si>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</si>
  <si>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</si>
  <si>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</si>
  <si>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 xml:space="preserve">Opłaty z tytułu zakupu usług telekomunikacyjnych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</si>
  <si>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</si>
  <si>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</si>
  <si>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</si>
  <si>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</si>
  <si>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</si>
  <si>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</si>
  <si>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</si>
  <si>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</si>
  <si>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</si>
  <si>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</si>
  <si>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ustawy, pobranych nienależnie lub w nadmiernej wysok.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</si>
  <si>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</si>
  <si>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</si>
  <si>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</si>
  <si>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</si>
  <si>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</si>
  <si>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</si>
  <si>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</si>
  <si>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</si>
  <si>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</si>
  <si>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</si>
  <si>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</si>
  <si>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</si>
  <si>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</si>
  <si>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</si>
  <si>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</si>
  <si>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</si>
  <si>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</si>
  <si>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</si>
  <si>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</si>
  <si>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</si>
  <si>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</si>
  <si>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</si>
  <si>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</si>
  <si>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</si>
  <si>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</si>
  <si>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</si>
  <si>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</si>
  <si>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</si>
  <si>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</si>
  <si>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</si>
  <si>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</si>
  <si>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</si>
  <si>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</si>
  <si>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</si>
  <si>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</si>
  <si>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</si>
  <si>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</si>
  <si>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Inżynierii Miejskiej</t>
  </si>
  <si>
    <t>71035</t>
  </si>
  <si>
    <t>Cmentarze</t>
  </si>
  <si>
    <t>85205</t>
  </si>
  <si>
    <t>Zadania w zakresie przeciwdziałania przemocy w rodzinie</t>
  </si>
  <si>
    <t xml:space="preserve">Szkolenie pracowników niebędących człon. służby cywil. </t>
  </si>
  <si>
    <t>Świadczenie wychowawcze</t>
  </si>
  <si>
    <t>RODZINA</t>
  </si>
  <si>
    <t>92127</t>
  </si>
  <si>
    <t xml:space="preserve">Działalność dotycząca miejsc pamięci narodowej oraz </t>
  </si>
  <si>
    <t>ochrony pamięci walk i męczeństwa</t>
  </si>
  <si>
    <t>Rodzina</t>
  </si>
  <si>
    <t>Pomoc materialna dla uczniów o charakterze socjalnym</t>
  </si>
  <si>
    <t>Wydatki osobowe nie zaliczone do wynagrodzeń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</si>
  <si>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</si>
  <si>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</si>
  <si>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</si>
  <si>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</si>
  <si>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</si>
  <si>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</si>
  <si>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</si>
  <si>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</si>
  <si>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</si>
  <si>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</si>
  <si>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</si>
  <si>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</si>
  <si>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</si>
  <si>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</si>
  <si>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</si>
  <si>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</si>
  <si>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</si>
  <si>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</si>
  <si>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</si>
  <si>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</si>
  <si>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</si>
  <si>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</si>
  <si>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</si>
  <si>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</si>
  <si>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</si>
  <si>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</si>
  <si>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</si>
  <si>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</si>
  <si>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</si>
  <si>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</si>
  <si>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</si>
  <si>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</si>
  <si>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</si>
  <si>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</si>
  <si>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</si>
  <si>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</si>
  <si>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</si>
  <si>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</si>
  <si>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</si>
  <si>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</si>
  <si>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</si>
  <si>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</si>
  <si>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</si>
  <si>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</si>
  <si>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</si>
  <si>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</si>
  <si>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</si>
  <si>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</si>
  <si>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</si>
  <si>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</si>
  <si>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</si>
  <si>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</si>
  <si>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</si>
  <si>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</si>
  <si>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</si>
  <si>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</si>
  <si>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</si>
  <si>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</si>
  <si>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Płatne parkowanie</t>
  </si>
  <si>
    <t>Gospodarka mieszkaniowym zasoben gminy</t>
  </si>
  <si>
    <t>0430</t>
  </si>
  <si>
    <t>Wpływy z opłaty targowej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</si>
  <si>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</si>
  <si>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</si>
  <si>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</si>
  <si>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</si>
  <si>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</si>
  <si>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</si>
  <si>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</si>
  <si>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</si>
  <si>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- Inkubator</t>
  </si>
  <si>
    <t>Pozostała działaność</t>
  </si>
  <si>
    <t>Wpływy z odsetek od nieterminowych wpłat z tytułu podatków i opłat</t>
  </si>
  <si>
    <t>POZOSTAŁE ZADANIA W ZAKRESIE POLITYKI SPOŁECZNEJ</t>
  </si>
  <si>
    <t>0940</t>
  </si>
  <si>
    <t>60095</t>
  </si>
  <si>
    <t>2100</t>
  </si>
  <si>
    <t xml:space="preserve">Środki z Funduszu Pomocy na finansowanie lub dofinansowanie  </t>
  </si>
  <si>
    <t>zadań bieżacych w zakresie pomocy obywatelom Ukrainy</t>
  </si>
  <si>
    <t>wypłacanych w zwiazku z pomocą obywatelom Ukrainy</t>
  </si>
  <si>
    <t xml:space="preserve">Składki i inne pochodne od wynagrodzeń pracowników  </t>
  </si>
  <si>
    <t>na terytorium RP</t>
  </si>
  <si>
    <t xml:space="preserve">Świadczenia społeczne wypłacane obywatelom Ukrainy przebywajacym </t>
  </si>
  <si>
    <t>6290</t>
  </si>
  <si>
    <t xml:space="preserve">Środki na dofinansowanie własnych inwestycji gmin, powiatów </t>
  </si>
  <si>
    <t>powiatów/, samorzadów województw, pozyskane z innych źródeł</t>
  </si>
  <si>
    <t xml:space="preserve">zwiazków gmin, zwiazków powiatowo-gminnych, zwiazków </t>
  </si>
  <si>
    <t>Wpływy z tytułu opłat i kosztów sądowych oraz innych opłat</t>
  </si>
  <si>
    <t>Zakup usług związanych z pomocą obywatelom Ukrainy</t>
  </si>
  <si>
    <t>6370</t>
  </si>
  <si>
    <t>Inwestycji Strategicznych na realizację zadań inwestycyjnych</t>
  </si>
  <si>
    <t xml:space="preserve">Środki otrzymane z Rządowego Funduszu Polski Ład: Program </t>
  </si>
  <si>
    <t>Część wyrównawcza subwencji ogólnej dla gmin</t>
  </si>
  <si>
    <t>2051</t>
  </si>
  <si>
    <t>2462</t>
  </si>
  <si>
    <t xml:space="preserve">Wynagrodzenia i uposażenia wypłacane w związku z pomocą obywatelom </t>
  </si>
  <si>
    <t>Ukrainy</t>
  </si>
  <si>
    <t xml:space="preserve">Składki i inne pochodne od wynagrodzeń pracowników wypłaconych  </t>
  </si>
  <si>
    <t>w związku z pomocą obywatelom Ukrainy</t>
  </si>
  <si>
    <t>Pozostała działaność - ZADANIE ZLECONE</t>
  </si>
  <si>
    <t>Wytwarzanie  i zaopatrywanie w energię elektryczną,</t>
  </si>
  <si>
    <t>gaz i wodę</t>
  </si>
  <si>
    <t>40002</t>
  </si>
  <si>
    <t>Dostarczanie wody</t>
  </si>
  <si>
    <t xml:space="preserve">Pozostała działaność - Wdrażanie Strategii na rzecz </t>
  </si>
  <si>
    <t>Neutralności Klimatycznej</t>
  </si>
  <si>
    <t>Plan wydatków na rok 2024</t>
  </si>
  <si>
    <t>Plan 2024r.</t>
  </si>
  <si>
    <t>Plan wydatków na 2024r.</t>
  </si>
  <si>
    <t>Szkolenia pracowników niebedących członkami korpusu służby cywilnej</t>
  </si>
  <si>
    <t>ELEKTRYCZNA, GAZ I WODĘ</t>
  </si>
  <si>
    <t xml:space="preserve">WYTWARZANIE I ZAOPATRYWANIE W ENERGIĘ </t>
  </si>
  <si>
    <t>Dostarczanie ciepła</t>
  </si>
  <si>
    <t>2180</t>
  </si>
  <si>
    <t xml:space="preserve">Środki z Funduszu Przeciwdziałania COVID-19 na finansowanie lub </t>
  </si>
  <si>
    <t>dofinansowanie zadań związanych z przeciwdziałaniem COVID - 19</t>
  </si>
  <si>
    <t>własnych zadań bieżących</t>
  </si>
  <si>
    <t>Pozostała działaność - Pomoc obywatelom Ukrainy - zadania własne</t>
  </si>
  <si>
    <t>Pozostała działaność - Pomoc obywatelom Ukrainy - zadania zlecone</t>
  </si>
  <si>
    <t>Zasiłki i pomoc naturze oraz składki na ubezpieczenia emerytalne i rentowe</t>
  </si>
  <si>
    <t>Pomoc obywatelom Ukrainy - zadania własne</t>
  </si>
  <si>
    <t>Ośrodki pomocy społecznej - zadania zlcone</t>
  </si>
  <si>
    <t xml:space="preserve">Wybory do rad gmin, rad powiatów i sejmików wojewodztw, wybory </t>
  </si>
  <si>
    <t xml:space="preserve">burmistrzów i prezydentów miastorazreferenda gminne, powiatowe </t>
  </si>
  <si>
    <t>i wojewódzkie</t>
  </si>
  <si>
    <t>EDUKACYJNA OPIEKA WYCHOWAWCZA</t>
  </si>
  <si>
    <t>2950</t>
  </si>
  <si>
    <t>Wpływy ze zwrotów niewykorzystanych dotacji oraz płatności</t>
  </si>
  <si>
    <t>75109</t>
  </si>
  <si>
    <t xml:space="preserve">Wybory do rad gmin, rad powiatów i sejmików wojewodztw, </t>
  </si>
  <si>
    <t>gminne, powiatowe i wojewódzkie</t>
  </si>
  <si>
    <t xml:space="preserve">wybory burmistrzów i prezydentów miastorazreferenda </t>
  </si>
  <si>
    <t>0620</t>
  </si>
  <si>
    <t>Wpływy z opłat za  zezwolenia, akredytacje  oraz opłaty ewidencyjne,</t>
  </si>
  <si>
    <t>w tym opłaty za częstoptliwość</t>
  </si>
  <si>
    <t>2057</t>
  </si>
  <si>
    <t>Część rozwojowa subwencji ogółnej dla jednostek</t>
  </si>
  <si>
    <t>Pozostała działalność - Cyberbezpieczny Samorząd</t>
  </si>
  <si>
    <t>Pozostała działaność - Wielkopolskie Centrum Opieki</t>
  </si>
  <si>
    <t>Urzędy wojewódzkie - Fundusz Pomocy</t>
  </si>
  <si>
    <t>administracji rządowej</t>
  </si>
  <si>
    <t xml:space="preserve">realizowane przez gminę na podstawie porozumień z organami </t>
  </si>
  <si>
    <t xml:space="preserve">Dotacja celowa otrzymana z budżetu państwa na zadania bieżące </t>
  </si>
  <si>
    <t>2020</t>
  </si>
  <si>
    <t>Cmentarze - porozumienie</t>
  </si>
  <si>
    <t>Wpływy z rozliczeń/ zwrotów z lat ubiegłych/</t>
  </si>
  <si>
    <t>2059</t>
  </si>
  <si>
    <t>2710</t>
  </si>
  <si>
    <t xml:space="preserve">Dotacja celowa otrzymana z tytułu pomocy finansowej udzielanej </t>
  </si>
  <si>
    <t xml:space="preserve">między jednostkami samorzadu terytorialnego na dofinansowanie </t>
  </si>
  <si>
    <t>Schroniska dla zwierząt</t>
  </si>
  <si>
    <t>Wybory do Sejmu i Senatu</t>
  </si>
  <si>
    <t>Wybory do Parlamentu Europejskiego</t>
  </si>
  <si>
    <t>POMOC SPOŁECZNA</t>
  </si>
  <si>
    <t xml:space="preserve">Pozostała działaność </t>
  </si>
  <si>
    <t>75108</t>
  </si>
  <si>
    <t>Wybory do Sejmu i Senatu RP</t>
  </si>
  <si>
    <t>75113</t>
  </si>
  <si>
    <t>Pozostła działaność</t>
  </si>
  <si>
    <t>Zasiłki stałe - Pomoc obywatelom Ukrainy</t>
  </si>
  <si>
    <t>01095</t>
  </si>
  <si>
    <t>do Zarządzenia Nr 110/24</t>
  </si>
  <si>
    <t>z dnia 7.06.2024 r.</t>
  </si>
  <si>
    <t>z dnia 7.06.20224 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</si>
</sst>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Fill="1" applyBorder="1" applyAlignment="1">
      <alignment/>
    </xf>
    <xf numFmtId="0" fontId="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zoomScale="130" zoomScaleNormal="130" workbookViewId="0" topLeftCell="A166">
      <selection activeCell="D179" sqref="D179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1" customWidth="1"/>
    <col min="6" max="6" width="6.625" style="0" customWidth="1"/>
    <col min="8" max="8" width="11.75390625" style="0" bestFit="1" customWidth="1"/>
  </cols>
  <sheetData>
    <row r="1" ht="12.75">
      <c r="E1" s="71" t="s">
        <v>7</v>
      </c>
    </row>
    <row r="2" ht="12.75">
      <c r="E2" s="71" t="s">
        <v>433</v>
      </c>
    </row>
    <row r="3" spans="4:5" ht="12.75">
      <c r="D3" s="7" t="s">
        <v>378</v>
      </c>
      <c r="E3" s="71" t="s">
        <v>116</v>
      </c>
    </row>
    <row r="4" spans="4:5" ht="12.75">
      <c r="D4" s="7" t="s">
        <v>6</v>
      </c>
      <c r="E4" s="72" t="s">
        <v>435</v>
      </c>
    </row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74" t="s">
        <v>5</v>
      </c>
    </row>
    <row r="6" spans="1:5" s="5" customFormat="1" ht="12.75">
      <c r="A6" s="7">
        <v>852</v>
      </c>
      <c r="B6" s="7"/>
      <c r="C6" s="7"/>
      <c r="D6" s="5" t="s">
        <v>141</v>
      </c>
      <c r="E6" s="84">
        <f>E13+E25+E48+E73+E7+E121+E20+E10+E61+E77+E86+E16+E46+E75+E22</f>
        <v>9026510.23</v>
      </c>
    </row>
    <row r="7" spans="1:5" s="2" customFormat="1" ht="12.75">
      <c r="A7" s="8"/>
      <c r="B7" s="8">
        <v>85202</v>
      </c>
      <c r="C7" s="8"/>
      <c r="D7" s="2" t="s">
        <v>145</v>
      </c>
      <c r="E7" s="85">
        <f>E8</f>
        <v>2000000</v>
      </c>
    </row>
    <row r="8" spans="1:5" s="2" customFormat="1" ht="12.75">
      <c r="A8" s="8"/>
      <c r="B8" s="8"/>
      <c r="C8" s="8">
        <v>4330</v>
      </c>
      <c r="D8" s="2" t="s">
        <v>159</v>
      </c>
      <c r="E8" s="86">
        <v>2000000</v>
      </c>
    </row>
    <row r="9" spans="1:5" s="5" customFormat="1" ht="13.5" customHeight="1">
      <c r="A9" s="7"/>
      <c r="B9" s="7"/>
      <c r="C9" s="6"/>
      <c r="D9" t="s">
        <v>160</v>
      </c>
      <c r="E9" s="86"/>
    </row>
    <row r="10" spans="1:5" s="5" customFormat="1" ht="13.5" customHeight="1">
      <c r="A10" s="7"/>
      <c r="B10" s="32" t="s">
        <v>261</v>
      </c>
      <c r="C10" s="59"/>
      <c r="D10" s="45" t="s">
        <v>262</v>
      </c>
      <c r="E10" s="108">
        <f>SUM(E11:E12)</f>
        <v>2000</v>
      </c>
    </row>
    <row r="11" spans="1:5" s="5" customFormat="1" ht="13.5" customHeight="1">
      <c r="A11" s="7"/>
      <c r="B11" s="58"/>
      <c r="C11" s="6">
        <v>4210</v>
      </c>
      <c r="D11" t="s">
        <v>24</v>
      </c>
      <c r="E11" s="101">
        <v>1000</v>
      </c>
    </row>
    <row r="12" spans="1:5" s="5" customFormat="1" ht="13.5" customHeight="1">
      <c r="A12" s="7"/>
      <c r="B12" s="58"/>
      <c r="C12" s="6">
        <v>4300</v>
      </c>
      <c r="D12" t="s">
        <v>27</v>
      </c>
      <c r="E12" s="101">
        <v>1000</v>
      </c>
    </row>
    <row r="13" spans="2:5" ht="12.75">
      <c r="B13" s="6">
        <v>85214</v>
      </c>
      <c r="D13" t="s">
        <v>391</v>
      </c>
      <c r="E13" s="85">
        <f>SUM(E14:E15)</f>
        <v>805000</v>
      </c>
    </row>
    <row r="14" spans="3:5" ht="12.75">
      <c r="C14" s="6">
        <v>3110</v>
      </c>
      <c r="D14" t="s">
        <v>33</v>
      </c>
      <c r="E14" s="71">
        <v>790000</v>
      </c>
    </row>
    <row r="15" spans="3:5" ht="12.75">
      <c r="C15" s="6">
        <v>4300</v>
      </c>
      <c r="D15" t="s">
        <v>27</v>
      </c>
      <c r="E15" s="71">
        <v>15000</v>
      </c>
    </row>
    <row r="16" spans="2:5" ht="12.75">
      <c r="B16" s="6">
        <v>85214</v>
      </c>
      <c r="D16" t="s">
        <v>391</v>
      </c>
      <c r="E16" s="85">
        <f>E18</f>
        <v>1496.17</v>
      </c>
    </row>
    <row r="17" ht="12.75">
      <c r="D17" t="s">
        <v>392</v>
      </c>
    </row>
    <row r="18" spans="3:5" ht="12.75">
      <c r="C18" s="6">
        <v>3290</v>
      </c>
      <c r="D18" s="109" t="s">
        <v>354</v>
      </c>
      <c r="E18" s="71">
        <v>1496.17</v>
      </c>
    </row>
    <row r="19" ht="12.75">
      <c r="D19" s="109" t="s">
        <v>353</v>
      </c>
    </row>
    <row r="20" spans="2:5" ht="12.75">
      <c r="B20" s="6">
        <v>85216</v>
      </c>
      <c r="D20" t="s">
        <v>197</v>
      </c>
      <c r="E20" s="85">
        <f>SUM(E21:E21)</f>
        <v>632500</v>
      </c>
    </row>
    <row r="21" spans="3:5" ht="12.75">
      <c r="C21" s="6">
        <v>3110</v>
      </c>
      <c r="D21" t="s">
        <v>33</v>
      </c>
      <c r="E21" s="71">
        <v>632500</v>
      </c>
    </row>
    <row r="22" spans="2:5" ht="12.75">
      <c r="B22" s="6">
        <v>85216</v>
      </c>
      <c r="D22" t="s">
        <v>431</v>
      </c>
      <c r="E22" s="85">
        <f>E23</f>
        <v>1186.16</v>
      </c>
    </row>
    <row r="23" spans="3:5" ht="12.75">
      <c r="C23" s="6">
        <v>3290</v>
      </c>
      <c r="D23" s="109" t="s">
        <v>354</v>
      </c>
      <c r="E23" s="71">
        <v>1186.16</v>
      </c>
    </row>
    <row r="24" ht="12.75">
      <c r="D24" s="109" t="s">
        <v>353</v>
      </c>
    </row>
    <row r="25" spans="2:5" ht="12.75">
      <c r="B25" s="6">
        <v>85219</v>
      </c>
      <c r="D25" t="s">
        <v>204</v>
      </c>
      <c r="E25" s="85">
        <f>SUM(E26:E45)</f>
        <v>2460697</v>
      </c>
    </row>
    <row r="26" spans="3:5" ht="12.75">
      <c r="C26" s="6">
        <v>3020</v>
      </c>
      <c r="D26" t="s">
        <v>20</v>
      </c>
      <c r="E26" s="71">
        <v>24450</v>
      </c>
    </row>
    <row r="27" spans="1:5" ht="12.75">
      <c r="A27"/>
      <c r="B27"/>
      <c r="C27" s="6">
        <v>4010</v>
      </c>
      <c r="D27" t="s">
        <v>21</v>
      </c>
      <c r="E27" s="71">
        <v>1691355</v>
      </c>
    </row>
    <row r="28" spans="1:5" ht="12.75">
      <c r="A28"/>
      <c r="B28"/>
      <c r="C28" s="6">
        <v>4040</v>
      </c>
      <c r="D28" t="s">
        <v>22</v>
      </c>
      <c r="E28" s="71">
        <v>115400</v>
      </c>
    </row>
    <row r="29" spans="1:5" ht="12.75">
      <c r="A29"/>
      <c r="B29"/>
      <c r="C29" s="6">
        <v>4110</v>
      </c>
      <c r="D29" t="s">
        <v>23</v>
      </c>
      <c r="E29" s="71">
        <v>312100</v>
      </c>
    </row>
    <row r="30" spans="1:5" ht="12.75">
      <c r="A30"/>
      <c r="B30"/>
      <c r="C30" s="6">
        <v>4120</v>
      </c>
      <c r="D30" t="s">
        <v>313</v>
      </c>
      <c r="E30" s="71">
        <v>35683</v>
      </c>
    </row>
    <row r="31" spans="1:5" ht="12.75">
      <c r="A31"/>
      <c r="B31"/>
      <c r="C31" s="6">
        <v>4140</v>
      </c>
      <c r="D31" t="s">
        <v>229</v>
      </c>
      <c r="E31" s="71">
        <v>100</v>
      </c>
    </row>
    <row r="32" spans="1:5" ht="12.75">
      <c r="A32"/>
      <c r="B32"/>
      <c r="C32" s="6">
        <v>4170</v>
      </c>
      <c r="D32" t="s">
        <v>161</v>
      </c>
      <c r="E32" s="71">
        <v>54023</v>
      </c>
    </row>
    <row r="33" spans="1:5" ht="12.75">
      <c r="A33"/>
      <c r="B33"/>
      <c r="C33" s="6">
        <v>4210</v>
      </c>
      <c r="D33" t="s">
        <v>24</v>
      </c>
      <c r="E33" s="71">
        <v>26650</v>
      </c>
    </row>
    <row r="34" spans="1:5" ht="12.75">
      <c r="A34"/>
      <c r="B34"/>
      <c r="C34" s="6">
        <v>4260</v>
      </c>
      <c r="D34" t="s">
        <v>25</v>
      </c>
      <c r="E34" s="71">
        <v>26650</v>
      </c>
    </row>
    <row r="35" spans="1:5" ht="12.75">
      <c r="A35"/>
      <c r="B35"/>
      <c r="C35" s="6">
        <v>4270</v>
      </c>
      <c r="D35" t="s">
        <v>26</v>
      </c>
      <c r="E35" s="71">
        <v>5000</v>
      </c>
    </row>
    <row r="36" spans="1:5" ht="12.75">
      <c r="A36"/>
      <c r="B36"/>
      <c r="C36" s="6">
        <v>4280</v>
      </c>
      <c r="D36" t="s">
        <v>171</v>
      </c>
      <c r="E36" s="71">
        <v>1500</v>
      </c>
    </row>
    <row r="37" spans="1:5" ht="12.75">
      <c r="A37"/>
      <c r="B37"/>
      <c r="C37" s="6">
        <v>4300</v>
      </c>
      <c r="D37" t="s">
        <v>27</v>
      </c>
      <c r="E37" s="71">
        <v>64310</v>
      </c>
    </row>
    <row r="38" spans="1:5" ht="12.75">
      <c r="A38"/>
      <c r="B38"/>
      <c r="C38" s="6">
        <v>4360</v>
      </c>
      <c r="D38" t="s">
        <v>209</v>
      </c>
      <c r="E38" s="71">
        <v>18000</v>
      </c>
    </row>
    <row r="39" spans="1:5" ht="12.75">
      <c r="A39"/>
      <c r="B39"/>
      <c r="C39" s="6">
        <v>4410</v>
      </c>
      <c r="D39" t="s">
        <v>28</v>
      </c>
      <c r="E39" s="71">
        <v>2100</v>
      </c>
    </row>
    <row r="40" spans="1:5" ht="12.75">
      <c r="A40"/>
      <c r="B40"/>
      <c r="C40" s="6">
        <v>4430</v>
      </c>
      <c r="D40" t="s">
        <v>29</v>
      </c>
      <c r="E40" s="71">
        <v>4000</v>
      </c>
    </row>
    <row r="41" spans="1:5" ht="12.75">
      <c r="A41"/>
      <c r="C41" s="6">
        <v>4440</v>
      </c>
      <c r="D41" t="s">
        <v>30</v>
      </c>
      <c r="E41" s="71">
        <v>64672</v>
      </c>
    </row>
    <row r="42" spans="1:5" ht="12.75">
      <c r="A42"/>
      <c r="C42" s="6">
        <v>4480</v>
      </c>
      <c r="D42" t="s">
        <v>36</v>
      </c>
      <c r="E42" s="71">
        <v>4709</v>
      </c>
    </row>
    <row r="43" spans="1:5" ht="12.75">
      <c r="A43"/>
      <c r="C43" s="6">
        <v>4520</v>
      </c>
      <c r="D43" t="s">
        <v>232</v>
      </c>
      <c r="E43" s="71">
        <v>1000</v>
      </c>
    </row>
    <row r="44" spans="1:5" ht="12.75">
      <c r="A44"/>
      <c r="C44" s="6">
        <v>4700</v>
      </c>
      <c r="D44" t="s">
        <v>381</v>
      </c>
      <c r="E44" s="71">
        <v>3665</v>
      </c>
    </row>
    <row r="45" spans="1:5" ht="12.75">
      <c r="A45"/>
      <c r="C45" s="6">
        <v>4710</v>
      </c>
      <c r="D45" t="s">
        <v>305</v>
      </c>
      <c r="E45" s="71">
        <v>5330</v>
      </c>
    </row>
    <row r="46" spans="1:5" ht="12.75">
      <c r="A46"/>
      <c r="B46" s="6">
        <v>85219</v>
      </c>
      <c r="D46" t="s">
        <v>393</v>
      </c>
      <c r="E46" s="71">
        <f>E47</f>
        <v>12000</v>
      </c>
    </row>
    <row r="47" spans="1:5" ht="12.75">
      <c r="A47"/>
      <c r="C47" s="6">
        <v>3110</v>
      </c>
      <c r="D47" t="s">
        <v>33</v>
      </c>
      <c r="E47" s="71">
        <v>12000</v>
      </c>
    </row>
    <row r="48" spans="1:5" ht="11.25" customHeight="1">
      <c r="A48"/>
      <c r="B48" s="6">
        <v>85228</v>
      </c>
      <c r="D48" t="s">
        <v>115</v>
      </c>
      <c r="E48" s="85">
        <f>SUM(E49:E60)</f>
        <v>2451162.29</v>
      </c>
    </row>
    <row r="49" spans="1:5" ht="12.75">
      <c r="A49"/>
      <c r="C49" s="6">
        <v>4040</v>
      </c>
      <c r="D49" t="s">
        <v>22</v>
      </c>
      <c r="E49" s="102">
        <v>76215</v>
      </c>
    </row>
    <row r="50" spans="1:5" ht="12.75">
      <c r="A50"/>
      <c r="C50" s="6">
        <v>4010</v>
      </c>
      <c r="D50" t="s">
        <v>21</v>
      </c>
      <c r="E50" s="102">
        <v>16350</v>
      </c>
    </row>
    <row r="51" spans="1:5" ht="12.75">
      <c r="A51"/>
      <c r="C51" s="6">
        <v>4110</v>
      </c>
      <c r="D51" t="s">
        <v>23</v>
      </c>
      <c r="E51" s="71">
        <v>287370</v>
      </c>
    </row>
    <row r="52" spans="1:5" ht="12.75">
      <c r="A52"/>
      <c r="C52" s="6">
        <v>4120</v>
      </c>
      <c r="D52" t="s">
        <v>313</v>
      </c>
      <c r="E52" s="71">
        <v>46861.29</v>
      </c>
    </row>
    <row r="53" spans="1:5" ht="12.75">
      <c r="A53"/>
      <c r="C53" s="6">
        <v>4170</v>
      </c>
      <c r="D53" t="s">
        <v>161</v>
      </c>
      <c r="E53" s="71">
        <v>915766</v>
      </c>
    </row>
    <row r="54" spans="1:5" ht="12.75">
      <c r="A54"/>
      <c r="C54" s="6">
        <v>4210</v>
      </c>
      <c r="D54" t="s">
        <v>24</v>
      </c>
      <c r="E54" s="71">
        <v>1000</v>
      </c>
    </row>
    <row r="55" spans="1:5" ht="12.75">
      <c r="A55"/>
      <c r="C55" s="6">
        <v>4280</v>
      </c>
      <c r="D55" t="s">
        <v>171</v>
      </c>
      <c r="E55" s="71">
        <v>500</v>
      </c>
    </row>
    <row r="56" spans="1:5" ht="12.75">
      <c r="A56"/>
      <c r="C56" s="6">
        <v>4300</v>
      </c>
      <c r="D56" t="s">
        <v>27</v>
      </c>
      <c r="E56" s="71">
        <v>1101600</v>
      </c>
    </row>
    <row r="57" spans="1:5" ht="12.75">
      <c r="A57"/>
      <c r="C57" s="6">
        <v>4360</v>
      </c>
      <c r="D57" t="s">
        <v>209</v>
      </c>
      <c r="E57" s="71">
        <v>500</v>
      </c>
    </row>
    <row r="58" spans="1:5" ht="12.75">
      <c r="A58"/>
      <c r="C58" s="6">
        <v>4410</v>
      </c>
      <c r="D58" t="s">
        <v>28</v>
      </c>
      <c r="E58" s="71">
        <v>1000</v>
      </c>
    </row>
    <row r="59" spans="1:5" ht="12.75">
      <c r="A59"/>
      <c r="C59" s="6">
        <v>4700</v>
      </c>
      <c r="D59" t="s">
        <v>381</v>
      </c>
      <c r="E59" s="71">
        <v>1500</v>
      </c>
    </row>
    <row r="60" spans="1:5" ht="12.75">
      <c r="A60"/>
      <c r="C60" s="6">
        <v>4710</v>
      </c>
      <c r="D60" t="s">
        <v>305</v>
      </c>
      <c r="E60" s="71">
        <v>2500</v>
      </c>
    </row>
    <row r="61" spans="1:5" ht="12.75">
      <c r="A61"/>
      <c r="B61" s="6">
        <v>85228</v>
      </c>
      <c r="D61" t="s">
        <v>301</v>
      </c>
      <c r="E61" s="85">
        <f>SUM(E62:E72)</f>
        <v>388467</v>
      </c>
    </row>
    <row r="62" spans="1:5" ht="12.75">
      <c r="A62"/>
      <c r="C62" s="6">
        <v>3020</v>
      </c>
      <c r="D62" t="s">
        <v>20</v>
      </c>
      <c r="E62" s="71">
        <v>2000</v>
      </c>
    </row>
    <row r="63" spans="1:5" ht="12.75">
      <c r="A63"/>
      <c r="C63" s="6">
        <v>4010</v>
      </c>
      <c r="D63" t="s">
        <v>21</v>
      </c>
      <c r="E63" s="71">
        <v>200919</v>
      </c>
    </row>
    <row r="64" spans="1:5" ht="12.75">
      <c r="A64"/>
      <c r="C64" s="6">
        <v>4040</v>
      </c>
      <c r="D64" t="s">
        <v>22</v>
      </c>
      <c r="E64" s="71">
        <v>17500</v>
      </c>
    </row>
    <row r="65" spans="1:5" ht="12.75">
      <c r="A65"/>
      <c r="C65" s="6">
        <v>4110</v>
      </c>
      <c r="D65" t="s">
        <v>23</v>
      </c>
      <c r="E65" s="71">
        <v>24403</v>
      </c>
    </row>
    <row r="66" spans="1:5" ht="12.75">
      <c r="A66"/>
      <c r="C66" s="6">
        <v>4120</v>
      </c>
      <c r="D66" t="s">
        <v>313</v>
      </c>
      <c r="E66" s="71">
        <v>6300</v>
      </c>
    </row>
    <row r="67" spans="1:5" ht="12.75">
      <c r="A67"/>
      <c r="C67" s="6">
        <v>4210</v>
      </c>
      <c r="D67" t="s">
        <v>24</v>
      </c>
      <c r="E67" s="71">
        <v>1439</v>
      </c>
    </row>
    <row r="68" spans="1:5" ht="12.75">
      <c r="A68"/>
      <c r="C68" s="6">
        <v>4280</v>
      </c>
      <c r="D68" t="s">
        <v>171</v>
      </c>
      <c r="E68" s="71">
        <v>100</v>
      </c>
    </row>
    <row r="69" spans="1:5" ht="12.75">
      <c r="A69"/>
      <c r="C69" s="6">
        <v>4300</v>
      </c>
      <c r="D69" t="s">
        <v>27</v>
      </c>
      <c r="E69" s="71">
        <v>122121</v>
      </c>
    </row>
    <row r="70" spans="1:5" ht="12.75">
      <c r="A70"/>
      <c r="C70" s="6">
        <v>4360</v>
      </c>
      <c r="D70" t="s">
        <v>209</v>
      </c>
      <c r="E70" s="71">
        <v>1000</v>
      </c>
    </row>
    <row r="71" spans="1:5" ht="12.75">
      <c r="A71"/>
      <c r="C71" s="6">
        <v>4410</v>
      </c>
      <c r="D71" t="s">
        <v>28</v>
      </c>
      <c r="E71" s="71">
        <v>2210</v>
      </c>
    </row>
    <row r="72" spans="1:5" ht="12.75">
      <c r="A72"/>
      <c r="C72" s="6">
        <v>4440</v>
      </c>
      <c r="D72" t="s">
        <v>30</v>
      </c>
      <c r="E72" s="71">
        <v>10475</v>
      </c>
    </row>
    <row r="73" spans="1:5" ht="12.75">
      <c r="A73"/>
      <c r="B73" s="6">
        <v>85230</v>
      </c>
      <c r="D73" t="s">
        <v>274</v>
      </c>
      <c r="E73" s="85">
        <f>SUM(E74:E74)</f>
        <v>133468.61</v>
      </c>
    </row>
    <row r="74" spans="1:5" ht="13.5" customHeight="1">
      <c r="A74"/>
      <c r="C74" s="6">
        <v>3110</v>
      </c>
      <c r="D74" t="s">
        <v>33</v>
      </c>
      <c r="E74" s="71">
        <v>133468.61</v>
      </c>
    </row>
    <row r="75" spans="1:5" ht="13.5" customHeight="1">
      <c r="A75"/>
      <c r="B75" s="6">
        <v>85295</v>
      </c>
      <c r="D75" t="s">
        <v>426</v>
      </c>
      <c r="E75" s="85">
        <f>E76</f>
        <v>1262</v>
      </c>
    </row>
    <row r="76" spans="1:5" ht="13.5" customHeight="1">
      <c r="A76"/>
      <c r="C76" s="6">
        <v>4300</v>
      </c>
      <c r="D76" t="s">
        <v>27</v>
      </c>
      <c r="E76" s="71">
        <v>1262</v>
      </c>
    </row>
    <row r="77" spans="1:5" ht="13.5" customHeight="1">
      <c r="A77"/>
      <c r="B77" s="6">
        <v>85295</v>
      </c>
      <c r="D77" t="s">
        <v>320</v>
      </c>
      <c r="E77" s="85">
        <f>SUM(E78:E85)</f>
        <v>68647</v>
      </c>
    </row>
    <row r="78" spans="1:5" ht="13.5" customHeight="1">
      <c r="A78"/>
      <c r="C78" s="6">
        <v>4010</v>
      </c>
      <c r="D78" t="s">
        <v>21</v>
      </c>
      <c r="E78" s="102">
        <v>20900</v>
      </c>
    </row>
    <row r="79" spans="1:5" ht="13.5" customHeight="1">
      <c r="A79"/>
      <c r="C79" s="6">
        <v>4110</v>
      </c>
      <c r="D79" t="s">
        <v>23</v>
      </c>
      <c r="E79" s="71">
        <v>9385</v>
      </c>
    </row>
    <row r="80" spans="1:5" ht="13.5" customHeight="1">
      <c r="A80"/>
      <c r="C80" s="6">
        <v>4120</v>
      </c>
      <c r="D80" t="s">
        <v>313</v>
      </c>
      <c r="E80" s="71">
        <v>512</v>
      </c>
    </row>
    <row r="81" spans="1:5" ht="13.5" customHeight="1">
      <c r="A81"/>
      <c r="C81" s="6">
        <v>4170</v>
      </c>
      <c r="D81" t="s">
        <v>161</v>
      </c>
      <c r="E81" s="71">
        <v>32850</v>
      </c>
    </row>
    <row r="82" spans="1:5" ht="13.5" customHeight="1">
      <c r="A82"/>
      <c r="C82" s="6">
        <v>4210</v>
      </c>
      <c r="D82" t="s">
        <v>24</v>
      </c>
      <c r="E82" s="71">
        <v>1000</v>
      </c>
    </row>
    <row r="83" spans="1:5" ht="13.5" customHeight="1">
      <c r="A83"/>
      <c r="C83" s="6">
        <v>4220</v>
      </c>
      <c r="D83" t="s">
        <v>31</v>
      </c>
      <c r="E83" s="71">
        <v>1000</v>
      </c>
    </row>
    <row r="84" spans="1:5" ht="13.5" customHeight="1">
      <c r="A84"/>
      <c r="C84" s="6">
        <v>4260</v>
      </c>
      <c r="D84" t="s">
        <v>25</v>
      </c>
      <c r="E84" s="71">
        <v>1000</v>
      </c>
    </row>
    <row r="85" spans="1:5" ht="13.5" customHeight="1">
      <c r="A85"/>
      <c r="C85" s="6">
        <v>4300</v>
      </c>
      <c r="D85" t="s">
        <v>27</v>
      </c>
      <c r="E85" s="71">
        <v>2000</v>
      </c>
    </row>
    <row r="86" spans="1:5" ht="13.5" customHeight="1">
      <c r="A86"/>
      <c r="B86" s="6">
        <v>85295</v>
      </c>
      <c r="D86" t="s">
        <v>371</v>
      </c>
      <c r="E86" s="85">
        <f>E87</f>
        <v>8624</v>
      </c>
    </row>
    <row r="87" spans="1:5" ht="13.5" customHeight="1">
      <c r="A87"/>
      <c r="C87" s="6">
        <v>4300</v>
      </c>
      <c r="D87" t="s">
        <v>27</v>
      </c>
      <c r="E87" s="71">
        <v>8624</v>
      </c>
    </row>
    <row r="88" spans="1:5" s="54" customFormat="1" ht="13.5" customHeight="1">
      <c r="A88" s="55">
        <v>853</v>
      </c>
      <c r="B88" s="55"/>
      <c r="C88" s="55"/>
      <c r="D88" s="54" t="s">
        <v>283</v>
      </c>
      <c r="E88" s="85">
        <f>E89+E93+E100</f>
        <v>141350</v>
      </c>
    </row>
    <row r="89" spans="2:5" ht="13.5" customHeight="1">
      <c r="B89" s="55">
        <v>85395</v>
      </c>
      <c r="C89" s="55"/>
      <c r="D89" s="54" t="s">
        <v>389</v>
      </c>
      <c r="E89" s="85">
        <f>SUM(E90:E92)</f>
        <v>20000</v>
      </c>
    </row>
    <row r="90" spans="3:5" ht="13.5" customHeight="1">
      <c r="C90" s="6">
        <v>3290</v>
      </c>
      <c r="D90" s="109" t="s">
        <v>354</v>
      </c>
      <c r="E90" s="71">
        <v>18000</v>
      </c>
    </row>
    <row r="91" ht="13.5" customHeight="1">
      <c r="D91" s="109" t="s">
        <v>353</v>
      </c>
    </row>
    <row r="92" spans="3:5" ht="13.5" customHeight="1">
      <c r="C92" s="6">
        <v>4370</v>
      </c>
      <c r="D92" t="s">
        <v>360</v>
      </c>
      <c r="E92" s="71">
        <v>2000</v>
      </c>
    </row>
    <row r="93" spans="2:5" ht="13.5" customHeight="1">
      <c r="B93" s="55">
        <v>85395</v>
      </c>
      <c r="C93" s="55"/>
      <c r="D93" s="54" t="s">
        <v>390</v>
      </c>
      <c r="E93" s="85">
        <f>SUM(E94:E98)</f>
        <v>10000</v>
      </c>
    </row>
    <row r="94" spans="3:5" ht="13.5" customHeight="1">
      <c r="C94" s="6">
        <v>3290</v>
      </c>
      <c r="D94" s="109" t="s">
        <v>354</v>
      </c>
      <c r="E94" s="71">
        <v>9500</v>
      </c>
    </row>
    <row r="95" ht="13.5" customHeight="1">
      <c r="D95" s="109" t="s">
        <v>353</v>
      </c>
    </row>
    <row r="96" spans="3:5" ht="13.5" customHeight="1">
      <c r="C96" s="110">
        <v>4740</v>
      </c>
      <c r="D96" s="109" t="s">
        <v>367</v>
      </c>
      <c r="E96" s="71">
        <v>300</v>
      </c>
    </row>
    <row r="97" spans="3:4" ht="13.5" customHeight="1">
      <c r="C97" s="110"/>
      <c r="D97" s="109" t="s">
        <v>368</v>
      </c>
    </row>
    <row r="98" spans="3:5" ht="13.5" customHeight="1">
      <c r="C98" s="110">
        <v>4850</v>
      </c>
      <c r="D98" s="109" t="s">
        <v>369</v>
      </c>
      <c r="E98" s="71">
        <v>200</v>
      </c>
    </row>
    <row r="99" spans="3:4" ht="13.5" customHeight="1">
      <c r="C99" s="110"/>
      <c r="D99" s="109" t="s">
        <v>370</v>
      </c>
    </row>
    <row r="100" spans="2:5" ht="13.5" customHeight="1">
      <c r="B100" s="55">
        <v>85395</v>
      </c>
      <c r="C100" s="55"/>
      <c r="D100" s="54" t="s">
        <v>410</v>
      </c>
      <c r="E100" s="85">
        <f>SUM(E101:E119)</f>
        <v>111350</v>
      </c>
    </row>
    <row r="101" spans="2:5" ht="13.5" customHeight="1">
      <c r="B101" s="55"/>
      <c r="C101" s="69">
        <v>4017</v>
      </c>
      <c r="D101" t="s">
        <v>21</v>
      </c>
      <c r="E101" s="102">
        <v>39405</v>
      </c>
    </row>
    <row r="102" spans="2:5" ht="13.5" customHeight="1">
      <c r="B102" s="55"/>
      <c r="C102" s="69">
        <v>4019</v>
      </c>
      <c r="D102" t="s">
        <v>21</v>
      </c>
      <c r="E102" s="102">
        <v>11259</v>
      </c>
    </row>
    <row r="103" spans="2:5" ht="13.5" customHeight="1">
      <c r="B103" s="55"/>
      <c r="C103" s="69">
        <v>4117</v>
      </c>
      <c r="D103" t="s">
        <v>23</v>
      </c>
      <c r="E103" s="102">
        <v>10802</v>
      </c>
    </row>
    <row r="104" spans="2:5" ht="13.5" customHeight="1">
      <c r="B104" s="55"/>
      <c r="C104" s="69">
        <v>4119</v>
      </c>
      <c r="D104" t="s">
        <v>23</v>
      </c>
      <c r="E104" s="102">
        <v>3089</v>
      </c>
    </row>
    <row r="105" spans="2:5" ht="13.5" customHeight="1">
      <c r="B105" s="55"/>
      <c r="C105" s="69">
        <v>4127</v>
      </c>
      <c r="D105" t="s">
        <v>313</v>
      </c>
      <c r="E105" s="102">
        <v>1547</v>
      </c>
    </row>
    <row r="106" spans="2:5" ht="13.5" customHeight="1">
      <c r="B106" s="55"/>
      <c r="C106" s="69">
        <v>4129</v>
      </c>
      <c r="D106" t="s">
        <v>313</v>
      </c>
      <c r="E106" s="102">
        <v>442</v>
      </c>
    </row>
    <row r="107" spans="2:5" ht="13.5" customHeight="1">
      <c r="B107" s="55"/>
      <c r="C107" s="69">
        <v>4177</v>
      </c>
      <c r="D107" t="s">
        <v>161</v>
      </c>
      <c r="E107" s="102">
        <v>15043</v>
      </c>
    </row>
    <row r="108" spans="3:5" ht="13.5" customHeight="1">
      <c r="C108" s="110">
        <v>4179</v>
      </c>
      <c r="D108" t="s">
        <v>161</v>
      </c>
      <c r="E108" s="71">
        <v>15438</v>
      </c>
    </row>
    <row r="109" spans="3:5" ht="13.5" customHeight="1">
      <c r="C109" s="110">
        <v>4217</v>
      </c>
      <c r="D109" t="s">
        <v>24</v>
      </c>
      <c r="E109" s="71">
        <v>4667</v>
      </c>
    </row>
    <row r="110" spans="3:5" ht="13.5" customHeight="1">
      <c r="C110" s="110">
        <v>4219</v>
      </c>
      <c r="D110" t="s">
        <v>24</v>
      </c>
      <c r="E110" s="71">
        <v>1333</v>
      </c>
    </row>
    <row r="111" spans="3:5" ht="13.5" customHeight="1">
      <c r="C111" s="110">
        <v>4307</v>
      </c>
      <c r="D111" t="s">
        <v>27</v>
      </c>
      <c r="E111" s="71">
        <v>3111</v>
      </c>
    </row>
    <row r="112" spans="3:5" ht="13.5" customHeight="1">
      <c r="C112" s="110">
        <v>4309</v>
      </c>
      <c r="D112" t="s">
        <v>27</v>
      </c>
      <c r="E112" s="71">
        <v>889</v>
      </c>
    </row>
    <row r="113" spans="3:5" ht="13.5" customHeight="1">
      <c r="C113" s="110">
        <v>4447</v>
      </c>
      <c r="D113" t="s">
        <v>30</v>
      </c>
      <c r="E113" s="71">
        <v>470</v>
      </c>
    </row>
    <row r="114" spans="3:5" ht="13.5" customHeight="1">
      <c r="C114" s="110">
        <v>4449</v>
      </c>
      <c r="D114" t="s">
        <v>30</v>
      </c>
      <c r="E114" s="71">
        <v>134</v>
      </c>
    </row>
    <row r="115" spans="3:5" ht="13.5" customHeight="1">
      <c r="C115" s="110">
        <v>4707</v>
      </c>
      <c r="D115" t="s">
        <v>381</v>
      </c>
      <c r="E115" s="71">
        <v>2685</v>
      </c>
    </row>
    <row r="116" spans="3:5" ht="13.5" customHeight="1">
      <c r="C116" s="110">
        <v>4709</v>
      </c>
      <c r="D116" t="s">
        <v>381</v>
      </c>
      <c r="E116" s="71">
        <v>766</v>
      </c>
    </row>
    <row r="117" spans="3:5" ht="13.5" customHeight="1">
      <c r="C117" s="110">
        <v>4717</v>
      </c>
      <c r="D117" t="s">
        <v>305</v>
      </c>
      <c r="E117" s="71">
        <v>210</v>
      </c>
    </row>
    <row r="118" spans="3:5" ht="13.5" customHeight="1">
      <c r="C118" s="110">
        <v>4719</v>
      </c>
      <c r="D118" t="s">
        <v>305</v>
      </c>
      <c r="E118" s="71">
        <v>60</v>
      </c>
    </row>
    <row r="119" spans="3:4" ht="13.5" customHeight="1">
      <c r="C119" s="110"/>
      <c r="D119" s="109"/>
    </row>
    <row r="120" spans="1:4" ht="12.75">
      <c r="A120" s="7">
        <v>852</v>
      </c>
      <c r="B120" s="7"/>
      <c r="C120" s="7"/>
      <c r="D120" s="5" t="s">
        <v>196</v>
      </c>
    </row>
    <row r="121" spans="2:5" ht="12.75">
      <c r="B121" s="6">
        <v>85213</v>
      </c>
      <c r="D121" t="s">
        <v>95</v>
      </c>
      <c r="E121" s="85">
        <f>SUM(E123:E123)</f>
        <v>60000</v>
      </c>
    </row>
    <row r="122" ht="12.75">
      <c r="D122" t="s">
        <v>152</v>
      </c>
    </row>
    <row r="123" spans="3:5" ht="12.75">
      <c r="C123" s="6">
        <v>4130</v>
      </c>
      <c r="D123" t="s">
        <v>94</v>
      </c>
      <c r="E123" s="71">
        <v>60000</v>
      </c>
    </row>
    <row r="124" spans="1:5" ht="12.75">
      <c r="A124" s="7">
        <v>851</v>
      </c>
      <c r="B124" s="7"/>
      <c r="C124" s="7"/>
      <c r="D124" s="5" t="s">
        <v>8</v>
      </c>
      <c r="E124" s="84">
        <f>E125+E146+E149</f>
        <v>572601</v>
      </c>
    </row>
    <row r="125" spans="2:5" ht="12.75">
      <c r="B125" s="6">
        <v>85154</v>
      </c>
      <c r="D125" t="s">
        <v>9</v>
      </c>
      <c r="E125" s="85">
        <f>SUM(E126:E145)</f>
        <v>568101</v>
      </c>
    </row>
    <row r="126" spans="1:5" ht="12.75">
      <c r="A126"/>
      <c r="B126"/>
      <c r="C126" s="6">
        <v>3020</v>
      </c>
      <c r="D126" t="s">
        <v>20</v>
      </c>
      <c r="E126" s="71">
        <v>2000</v>
      </c>
    </row>
    <row r="127" spans="1:5" ht="12.75">
      <c r="A127"/>
      <c r="B127"/>
      <c r="C127" s="6">
        <v>4010</v>
      </c>
      <c r="D127" t="s">
        <v>21</v>
      </c>
      <c r="E127" s="71">
        <v>342500</v>
      </c>
    </row>
    <row r="128" spans="1:5" ht="12.75">
      <c r="A128"/>
      <c r="B128"/>
      <c r="C128" s="6">
        <v>4040</v>
      </c>
      <c r="D128" t="s">
        <v>22</v>
      </c>
      <c r="E128" s="71">
        <v>21250</v>
      </c>
    </row>
    <row r="129" spans="1:5" ht="12.75">
      <c r="A129"/>
      <c r="B129"/>
      <c r="C129" s="6">
        <v>4110</v>
      </c>
      <c r="D129" t="s">
        <v>23</v>
      </c>
      <c r="E129" s="71">
        <v>64500</v>
      </c>
    </row>
    <row r="130" spans="1:5" ht="12.75">
      <c r="A130"/>
      <c r="B130"/>
      <c r="C130" s="6">
        <v>4120</v>
      </c>
      <c r="D130" t="s">
        <v>313</v>
      </c>
      <c r="E130" s="71">
        <v>8500</v>
      </c>
    </row>
    <row r="131" spans="1:5" ht="12.75">
      <c r="A131"/>
      <c r="B131"/>
      <c r="C131" s="6">
        <v>4170</v>
      </c>
      <c r="D131" t="s">
        <v>161</v>
      </c>
      <c r="E131" s="71">
        <v>20000</v>
      </c>
    </row>
    <row r="132" spans="1:5" ht="12.75">
      <c r="A132"/>
      <c r="B132"/>
      <c r="C132" s="6">
        <v>4210</v>
      </c>
      <c r="D132" t="s">
        <v>24</v>
      </c>
      <c r="E132" s="71">
        <v>27000</v>
      </c>
    </row>
    <row r="133" spans="1:5" ht="12.75">
      <c r="A133"/>
      <c r="B133"/>
      <c r="C133" s="6">
        <v>4260</v>
      </c>
      <c r="D133" t="s">
        <v>25</v>
      </c>
      <c r="E133" s="71">
        <v>20000</v>
      </c>
    </row>
    <row r="134" spans="1:5" ht="12.75">
      <c r="A134"/>
      <c r="B134"/>
      <c r="C134" s="6">
        <v>4270</v>
      </c>
      <c r="D134" t="s">
        <v>26</v>
      </c>
      <c r="E134" s="71">
        <v>3000</v>
      </c>
    </row>
    <row r="135" spans="1:5" ht="12.75">
      <c r="A135"/>
      <c r="B135"/>
      <c r="C135" s="6">
        <v>4280</v>
      </c>
      <c r="D135" t="s">
        <v>171</v>
      </c>
      <c r="E135" s="71">
        <v>100</v>
      </c>
    </row>
    <row r="136" spans="1:5" ht="12.75">
      <c r="A136"/>
      <c r="B136"/>
      <c r="C136" s="6">
        <v>4300</v>
      </c>
      <c r="D136" t="s">
        <v>27</v>
      </c>
      <c r="E136" s="71">
        <v>40000</v>
      </c>
    </row>
    <row r="137" spans="1:5" ht="12.75">
      <c r="A137"/>
      <c r="B137"/>
      <c r="C137" s="6">
        <v>4360</v>
      </c>
      <c r="D137" t="s">
        <v>209</v>
      </c>
      <c r="E137" s="71">
        <v>5300</v>
      </c>
    </row>
    <row r="138" spans="1:5" ht="12.75">
      <c r="A138"/>
      <c r="B138"/>
      <c r="C138" s="6">
        <v>4410</v>
      </c>
      <c r="D138" t="s">
        <v>28</v>
      </c>
      <c r="E138" s="71">
        <v>1000</v>
      </c>
    </row>
    <row r="139" spans="1:5" ht="12.75">
      <c r="A139"/>
      <c r="B139"/>
      <c r="C139" s="6">
        <v>4430</v>
      </c>
      <c r="D139" t="s">
        <v>29</v>
      </c>
      <c r="E139" s="71">
        <v>1300</v>
      </c>
    </row>
    <row r="140" spans="1:5" ht="12.75">
      <c r="A140"/>
      <c r="B140"/>
      <c r="C140" s="6">
        <v>4440</v>
      </c>
      <c r="D140" t="s">
        <v>30</v>
      </c>
      <c r="E140" s="71">
        <v>6701</v>
      </c>
    </row>
    <row r="141" spans="1:5" ht="12.75">
      <c r="A141"/>
      <c r="B141"/>
      <c r="C141" s="6">
        <v>4480</v>
      </c>
      <c r="D141" t="s">
        <v>36</v>
      </c>
      <c r="E141" s="71">
        <v>1000</v>
      </c>
    </row>
    <row r="142" spans="1:5" ht="12.75">
      <c r="A142" s="3"/>
      <c r="B142" s="3"/>
      <c r="C142" s="6">
        <v>4520</v>
      </c>
      <c r="D142" t="s">
        <v>232</v>
      </c>
      <c r="E142" s="71">
        <v>800</v>
      </c>
    </row>
    <row r="143" spans="3:5" ht="12.75">
      <c r="C143" s="6">
        <v>4700</v>
      </c>
      <c r="D143" t="s">
        <v>177</v>
      </c>
      <c r="E143" s="71">
        <v>2150</v>
      </c>
    </row>
    <row r="144" ht="12.75">
      <c r="D144" t="s">
        <v>178</v>
      </c>
    </row>
    <row r="145" spans="3:5" ht="12.75">
      <c r="C145" s="6">
        <v>4710</v>
      </c>
      <c r="D145" t="s">
        <v>305</v>
      </c>
      <c r="E145" s="71">
        <v>1000</v>
      </c>
    </row>
    <row r="146" spans="2:5" ht="12.75">
      <c r="B146" s="6">
        <v>85153</v>
      </c>
      <c r="D146" t="s">
        <v>166</v>
      </c>
      <c r="E146" s="85">
        <f>SUM(E147:E148)</f>
        <v>3000</v>
      </c>
    </row>
    <row r="147" spans="3:5" ht="12.75">
      <c r="C147" s="6">
        <v>4210</v>
      </c>
      <c r="D147" t="s">
        <v>24</v>
      </c>
      <c r="E147" s="71">
        <v>1000</v>
      </c>
    </row>
    <row r="148" spans="3:5" ht="12.75">
      <c r="C148" s="6">
        <v>4300</v>
      </c>
      <c r="D148" t="s">
        <v>27</v>
      </c>
      <c r="E148" s="71">
        <v>2000</v>
      </c>
    </row>
    <row r="149" spans="2:5" ht="12.75">
      <c r="B149" s="6">
        <v>85195</v>
      </c>
      <c r="D149" t="s">
        <v>430</v>
      </c>
      <c r="E149" s="71">
        <f>SUM(E150:E152)</f>
        <v>1500</v>
      </c>
    </row>
    <row r="150" spans="3:5" ht="12.75">
      <c r="C150" s="6">
        <v>4010</v>
      </c>
      <c r="D150" t="s">
        <v>21</v>
      </c>
      <c r="E150" s="71">
        <v>1200</v>
      </c>
    </row>
    <row r="151" spans="3:5" ht="12.75">
      <c r="C151" s="6">
        <v>4110</v>
      </c>
      <c r="D151" t="s">
        <v>23</v>
      </c>
      <c r="E151" s="71">
        <v>200</v>
      </c>
    </row>
    <row r="152" spans="3:5" ht="12.75">
      <c r="C152" s="6">
        <v>4120</v>
      </c>
      <c r="D152" t="s">
        <v>313</v>
      </c>
      <c r="E152" s="71">
        <v>100</v>
      </c>
    </row>
    <row r="153" spans="1:5" s="54" customFormat="1" ht="12.75">
      <c r="A153" s="55">
        <v>855</v>
      </c>
      <c r="B153" s="55"/>
      <c r="C153" s="55"/>
      <c r="D153" s="54" t="s">
        <v>269</v>
      </c>
      <c r="E153" s="85">
        <f>E154+E167</f>
        <v>526632</v>
      </c>
    </row>
    <row r="154" spans="2:5" ht="12.75">
      <c r="B154" s="50">
        <v>85504</v>
      </c>
      <c r="C154" s="50"/>
      <c r="D154" s="56" t="s">
        <v>231</v>
      </c>
      <c r="E154" s="85">
        <f>SUM(E155:E166)</f>
        <v>278141</v>
      </c>
    </row>
    <row r="155" spans="2:5" ht="12.75">
      <c r="B155" s="50"/>
      <c r="C155" s="6">
        <v>3020</v>
      </c>
      <c r="D155" t="s">
        <v>20</v>
      </c>
      <c r="E155" s="87">
        <v>1600</v>
      </c>
    </row>
    <row r="156" spans="2:5" ht="12.75">
      <c r="B156" s="50"/>
      <c r="C156" s="6">
        <v>4010</v>
      </c>
      <c r="D156" t="s">
        <v>21</v>
      </c>
      <c r="E156" s="87">
        <v>196000</v>
      </c>
    </row>
    <row r="157" spans="2:5" ht="12.75">
      <c r="B157" s="50"/>
      <c r="C157" s="6">
        <v>4040</v>
      </c>
      <c r="D157" t="s">
        <v>22</v>
      </c>
      <c r="E157" s="87">
        <v>15204</v>
      </c>
    </row>
    <row r="158" spans="2:5" ht="12.75">
      <c r="B158" s="50"/>
      <c r="C158" s="6">
        <v>4110</v>
      </c>
      <c r="D158" t="s">
        <v>23</v>
      </c>
      <c r="E158" s="87">
        <v>37200</v>
      </c>
    </row>
    <row r="159" spans="2:5" ht="12.75">
      <c r="B159" s="50"/>
      <c r="C159" s="6">
        <v>4120</v>
      </c>
      <c r="D159" t="s">
        <v>313</v>
      </c>
      <c r="E159" s="87">
        <v>4905</v>
      </c>
    </row>
    <row r="160" spans="2:5" ht="12.75">
      <c r="B160" s="50"/>
      <c r="C160" s="6">
        <v>4210</v>
      </c>
      <c r="D160" t="s">
        <v>24</v>
      </c>
      <c r="E160" s="87">
        <v>1280</v>
      </c>
    </row>
    <row r="161" spans="1:5" ht="12.75">
      <c r="A161"/>
      <c r="B161" s="50"/>
      <c r="C161" s="6">
        <v>4260</v>
      </c>
      <c r="D161" t="s">
        <v>25</v>
      </c>
      <c r="E161" s="87">
        <v>3730</v>
      </c>
    </row>
    <row r="162" spans="1:5" ht="12.75">
      <c r="A162"/>
      <c r="B162" s="50"/>
      <c r="C162" s="6">
        <v>4300</v>
      </c>
      <c r="D162" t="s">
        <v>27</v>
      </c>
      <c r="E162" s="87">
        <v>3730</v>
      </c>
    </row>
    <row r="163" spans="1:5" ht="12.75">
      <c r="A163"/>
      <c r="B163" s="50"/>
      <c r="C163" s="6">
        <v>4360</v>
      </c>
      <c r="D163" t="s">
        <v>209</v>
      </c>
      <c r="E163" s="87">
        <v>2880</v>
      </c>
    </row>
    <row r="164" spans="1:5" ht="12.75">
      <c r="A164"/>
      <c r="B164" s="50"/>
      <c r="C164" s="6">
        <v>4410</v>
      </c>
      <c r="D164" t="s">
        <v>28</v>
      </c>
      <c r="E164" s="87">
        <v>3860</v>
      </c>
    </row>
    <row r="165" spans="1:5" ht="12.75">
      <c r="A165"/>
      <c r="B165" s="50"/>
      <c r="C165" s="6">
        <v>4440</v>
      </c>
      <c r="D165" t="s">
        <v>30</v>
      </c>
      <c r="E165" s="87">
        <v>7252</v>
      </c>
    </row>
    <row r="166" spans="1:5" ht="12.75">
      <c r="A166"/>
      <c r="B166" s="50"/>
      <c r="C166" s="6">
        <v>4700</v>
      </c>
      <c r="D166" t="s">
        <v>174</v>
      </c>
      <c r="E166" s="87">
        <v>500</v>
      </c>
    </row>
    <row r="167" spans="1:5" ht="12.75">
      <c r="A167"/>
      <c r="B167" s="32" t="s">
        <v>273</v>
      </c>
      <c r="C167" s="59"/>
      <c r="D167" s="67" t="s">
        <v>230</v>
      </c>
      <c r="E167" s="93">
        <f>E168</f>
        <v>248491</v>
      </c>
    </row>
    <row r="168" spans="1:5" ht="12.75">
      <c r="A168"/>
      <c r="B168" s="58"/>
      <c r="C168" s="59">
        <v>4330</v>
      </c>
      <c r="D168" s="45" t="s">
        <v>236</v>
      </c>
      <c r="E168" s="94">
        <v>248491</v>
      </c>
    </row>
    <row r="169" spans="1:5" ht="12.75">
      <c r="A169"/>
      <c r="B169" s="58"/>
      <c r="C169" s="59"/>
      <c r="D169" s="45" t="s">
        <v>160</v>
      </c>
      <c r="E169" s="9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5"/>
  <sheetViews>
    <sheetView workbookViewId="0" topLeftCell="A303">
      <selection activeCell="A356" sqref="A356:IV588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3" customWidth="1"/>
    <col min="4" max="4" width="57.25390625" style="12" customWidth="1"/>
    <col min="5" max="5" width="21.125" style="79" customWidth="1"/>
  </cols>
  <sheetData>
    <row r="1" spans="1:5" ht="12.75">
      <c r="A1" s="6" t="s">
        <v>54</v>
      </c>
      <c r="E1" s="70" t="s">
        <v>288</v>
      </c>
    </row>
    <row r="2" ht="12.75">
      <c r="E2" s="71" t="s">
        <v>433</v>
      </c>
    </row>
    <row r="3" spans="4:5" ht="15.75">
      <c r="D3" s="41" t="s">
        <v>93</v>
      </c>
      <c r="E3" s="71" t="s">
        <v>116</v>
      </c>
    </row>
    <row r="4" spans="1:5" ht="12.75">
      <c r="A4" s="20"/>
      <c r="B4" s="20"/>
      <c r="C4" s="37"/>
      <c r="D4" s="42"/>
      <c r="E4" s="72" t="s">
        <v>434</v>
      </c>
    </row>
    <row r="5" spans="1:5" ht="12.75">
      <c r="A5" s="3" t="s">
        <v>0</v>
      </c>
      <c r="B5" s="3" t="s">
        <v>12</v>
      </c>
      <c r="C5" s="32" t="s">
        <v>72</v>
      </c>
      <c r="D5" s="15" t="s">
        <v>73</v>
      </c>
      <c r="E5" s="73" t="s">
        <v>379</v>
      </c>
    </row>
    <row r="6" spans="1:5" ht="12.75">
      <c r="A6" s="1">
        <v>1</v>
      </c>
      <c r="B6" s="1">
        <v>2</v>
      </c>
      <c r="C6" s="30" t="s">
        <v>74</v>
      </c>
      <c r="D6" s="1">
        <v>4</v>
      </c>
      <c r="E6" s="103">
        <v>5</v>
      </c>
    </row>
    <row r="7" spans="1:5" ht="12.75">
      <c r="A7" s="22"/>
      <c r="B7" s="22"/>
      <c r="C7" s="35"/>
      <c r="D7" s="46" t="s">
        <v>168</v>
      </c>
      <c r="E7" s="75">
        <f>E38+E72+E98+E119+E161+E190+E311+E177+E14+E255+E66+E26+E235+E21+E249+E185+E9</f>
        <v>146827978.32</v>
      </c>
    </row>
    <row r="8" spans="1:5" ht="12.75">
      <c r="A8" s="20"/>
      <c r="B8" s="20"/>
      <c r="C8" s="37"/>
      <c r="D8" s="43" t="s">
        <v>169</v>
      </c>
      <c r="E8" s="76"/>
    </row>
    <row r="9" spans="1:5" ht="12.75">
      <c r="A9" s="51" t="s">
        <v>37</v>
      </c>
      <c r="B9" s="51"/>
      <c r="C9" s="51"/>
      <c r="D9" s="25" t="s">
        <v>98</v>
      </c>
      <c r="E9" s="77">
        <f>E10</f>
        <v>15680.6</v>
      </c>
    </row>
    <row r="10" spans="1:5" ht="12.75">
      <c r="A10" s="105"/>
      <c r="B10" s="105" t="s">
        <v>432</v>
      </c>
      <c r="C10" s="105"/>
      <c r="D10" s="120" t="s">
        <v>426</v>
      </c>
      <c r="E10" s="78">
        <f>E11</f>
        <v>15680.6</v>
      </c>
    </row>
    <row r="11" spans="1:5" ht="12.75">
      <c r="A11" s="32"/>
      <c r="B11" s="105"/>
      <c r="C11" s="32" t="s">
        <v>140</v>
      </c>
      <c r="D11" s="15" t="s">
        <v>88</v>
      </c>
      <c r="E11" s="78">
        <v>15680.6</v>
      </c>
    </row>
    <row r="12" spans="1:5" ht="12.75">
      <c r="A12" s="3"/>
      <c r="B12" s="106"/>
      <c r="C12" s="32"/>
      <c r="D12" s="14" t="s">
        <v>89</v>
      </c>
      <c r="E12" s="78"/>
    </row>
    <row r="13" spans="1:5" ht="12.75">
      <c r="A13" s="20"/>
      <c r="B13" s="126"/>
      <c r="C13" s="37"/>
      <c r="D13" s="21" t="s">
        <v>90</v>
      </c>
      <c r="E13" s="104"/>
    </row>
    <row r="14" spans="1:5" ht="12.75">
      <c r="A14" s="52">
        <v>150</v>
      </c>
      <c r="B14" s="52"/>
      <c r="C14" s="51"/>
      <c r="D14" s="62" t="s">
        <v>234</v>
      </c>
      <c r="E14" s="117">
        <f>E15</f>
        <v>400000</v>
      </c>
    </row>
    <row r="15" spans="1:5" s="68" customFormat="1" ht="12.75">
      <c r="A15" s="106"/>
      <c r="B15" s="106">
        <v>15011</v>
      </c>
      <c r="C15" s="105"/>
      <c r="D15" s="120" t="s">
        <v>235</v>
      </c>
      <c r="E15" s="78">
        <f>SUM(E16:E20)</f>
        <v>400000</v>
      </c>
    </row>
    <row r="16" spans="1:5" ht="12.75">
      <c r="A16" s="3"/>
      <c r="B16" s="3"/>
      <c r="C16" s="33" t="s">
        <v>124</v>
      </c>
      <c r="D16" s="12" t="s">
        <v>76</v>
      </c>
      <c r="E16" s="78">
        <v>300000</v>
      </c>
    </row>
    <row r="17" spans="1:5" ht="12.75">
      <c r="A17" s="3"/>
      <c r="B17" s="3"/>
      <c r="C17" s="32"/>
      <c r="D17" s="15" t="s">
        <v>103</v>
      </c>
      <c r="E17" s="77"/>
    </row>
    <row r="18" spans="1:5" ht="12.75">
      <c r="A18" s="3"/>
      <c r="B18" s="3"/>
      <c r="C18" s="32"/>
      <c r="D18" s="15" t="s">
        <v>104</v>
      </c>
      <c r="E18" s="77"/>
    </row>
    <row r="19" spans="1:5" ht="12.75">
      <c r="A19" s="3"/>
      <c r="B19" s="3"/>
      <c r="C19" s="32"/>
      <c r="D19" s="15" t="s">
        <v>105</v>
      </c>
      <c r="E19" s="78"/>
    </row>
    <row r="20" spans="1:5" ht="12.75">
      <c r="A20" s="20"/>
      <c r="B20" s="20"/>
      <c r="C20" s="37" t="s">
        <v>122</v>
      </c>
      <c r="D20" s="42" t="s">
        <v>71</v>
      </c>
      <c r="E20" s="104">
        <v>100000</v>
      </c>
    </row>
    <row r="21" spans="1:5" s="54" customFormat="1" ht="12.75">
      <c r="A21" s="52">
        <v>400</v>
      </c>
      <c r="B21" s="52"/>
      <c r="C21" s="51"/>
      <c r="D21" s="62" t="s">
        <v>383</v>
      </c>
      <c r="E21" s="117">
        <f>E23</f>
        <v>336600</v>
      </c>
    </row>
    <row r="22" spans="1:5" ht="12.75">
      <c r="A22" s="3"/>
      <c r="B22" s="3"/>
      <c r="C22" s="32"/>
      <c r="D22" s="62" t="s">
        <v>382</v>
      </c>
      <c r="E22" s="78"/>
    </row>
    <row r="23" spans="1:5" ht="12.75">
      <c r="A23" s="3"/>
      <c r="B23" s="3">
        <v>40001</v>
      </c>
      <c r="C23" s="32"/>
      <c r="D23" s="15" t="s">
        <v>384</v>
      </c>
      <c r="E23" s="78">
        <f>E24</f>
        <v>336600</v>
      </c>
    </row>
    <row r="24" spans="1:5" s="68" customFormat="1" ht="12.75">
      <c r="A24" s="106"/>
      <c r="B24" s="106"/>
      <c r="C24" s="123" t="s">
        <v>385</v>
      </c>
      <c r="D24" s="111" t="s">
        <v>386</v>
      </c>
      <c r="E24" s="78">
        <v>336600</v>
      </c>
    </row>
    <row r="25" spans="1:5" s="68" customFormat="1" ht="12.75">
      <c r="A25" s="126"/>
      <c r="B25" s="126"/>
      <c r="C25" s="124"/>
      <c r="D25" s="125" t="s">
        <v>387</v>
      </c>
      <c r="E25" s="104"/>
    </row>
    <row r="26" spans="1:5" ht="12.75">
      <c r="A26" s="52">
        <v>600</v>
      </c>
      <c r="B26" s="52"/>
      <c r="C26" s="51"/>
      <c r="D26" s="62" t="s">
        <v>319</v>
      </c>
      <c r="E26" s="117">
        <f>E33+E27</f>
        <v>2394262</v>
      </c>
    </row>
    <row r="27" spans="1:5" s="68" customFormat="1" ht="12.75">
      <c r="A27" s="106"/>
      <c r="B27" s="106">
        <v>60016</v>
      </c>
      <c r="C27" s="105"/>
      <c r="D27" s="15" t="s">
        <v>18</v>
      </c>
      <c r="E27" s="78">
        <f>SUM(E28:E30)</f>
        <v>1634262</v>
      </c>
    </row>
    <row r="28" spans="1:5" s="68" customFormat="1" ht="12.75">
      <c r="A28" s="106"/>
      <c r="B28" s="106"/>
      <c r="C28" s="32" t="s">
        <v>404</v>
      </c>
      <c r="D28" s="15" t="s">
        <v>405</v>
      </c>
      <c r="E28" s="78">
        <v>200000</v>
      </c>
    </row>
    <row r="29" spans="1:5" s="68" customFormat="1" ht="12.75">
      <c r="A29" s="106"/>
      <c r="B29" s="106"/>
      <c r="C29" s="105"/>
      <c r="D29" s="15" t="s">
        <v>406</v>
      </c>
      <c r="E29" s="78"/>
    </row>
    <row r="30" spans="1:5" s="68" customFormat="1" ht="12.75">
      <c r="A30" s="106"/>
      <c r="B30" s="106"/>
      <c r="C30" s="32" t="s">
        <v>355</v>
      </c>
      <c r="D30" s="15" t="s">
        <v>356</v>
      </c>
      <c r="E30" s="78">
        <v>1434262</v>
      </c>
    </row>
    <row r="31" spans="1:5" s="68" customFormat="1" ht="12.75">
      <c r="A31" s="106"/>
      <c r="B31" s="106"/>
      <c r="C31" s="105"/>
      <c r="D31" s="15" t="s">
        <v>358</v>
      </c>
      <c r="E31" s="78"/>
    </row>
    <row r="32" spans="1:5" s="68" customFormat="1" ht="12.75">
      <c r="A32" s="106"/>
      <c r="B32" s="106"/>
      <c r="C32" s="105"/>
      <c r="D32" s="15" t="s">
        <v>357</v>
      </c>
      <c r="E32" s="78"/>
    </row>
    <row r="33" spans="1:6" s="68" customFormat="1" ht="12.75">
      <c r="A33" s="106"/>
      <c r="B33" s="106">
        <v>60019</v>
      </c>
      <c r="C33" s="105"/>
      <c r="D33" s="120" t="s">
        <v>330</v>
      </c>
      <c r="E33" s="78">
        <f>SUM(E34:E36)</f>
        <v>760000</v>
      </c>
      <c r="F33" s="121"/>
    </row>
    <row r="34" spans="1:6" ht="12.75">
      <c r="A34" s="3"/>
      <c r="B34" s="3"/>
      <c r="C34" s="40" t="s">
        <v>158</v>
      </c>
      <c r="D34" s="49" t="s">
        <v>183</v>
      </c>
      <c r="E34" s="78">
        <v>750000</v>
      </c>
      <c r="F34" s="14"/>
    </row>
    <row r="35" spans="1:6" ht="12.75">
      <c r="A35" s="3"/>
      <c r="B35" s="3"/>
      <c r="C35" s="32"/>
      <c r="D35" s="15" t="s">
        <v>184</v>
      </c>
      <c r="E35" s="78"/>
      <c r="F35" s="14"/>
    </row>
    <row r="36" spans="1:6" ht="12.75">
      <c r="A36" s="3"/>
      <c r="B36" s="3"/>
      <c r="C36" s="32" t="s">
        <v>279</v>
      </c>
      <c r="D36" s="15" t="s">
        <v>280</v>
      </c>
      <c r="E36" s="78">
        <v>10000</v>
      </c>
      <c r="F36" s="14"/>
    </row>
    <row r="37" spans="1:6" ht="12.75">
      <c r="A37" s="20"/>
      <c r="B37" s="20"/>
      <c r="C37" s="37"/>
      <c r="D37" s="42" t="s">
        <v>281</v>
      </c>
      <c r="E37" s="104"/>
      <c r="F37" s="14"/>
    </row>
    <row r="38" spans="1:5" ht="12.75">
      <c r="A38" s="55">
        <v>700</v>
      </c>
      <c r="B38" s="55"/>
      <c r="C38" s="66"/>
      <c r="D38" s="118" t="s">
        <v>75</v>
      </c>
      <c r="E38" s="116">
        <f>E39+E52</f>
        <v>10978202</v>
      </c>
    </row>
    <row r="39" spans="1:5" s="68" customFormat="1" ht="12.75">
      <c r="A39" s="69"/>
      <c r="B39" s="69">
        <v>70005</v>
      </c>
      <c r="C39" s="112"/>
      <c r="D39" s="119" t="s">
        <v>15</v>
      </c>
      <c r="E39" s="122">
        <f>SUM(E40:E51)</f>
        <v>788000</v>
      </c>
    </row>
    <row r="40" spans="3:5" ht="12.75">
      <c r="C40" s="33" t="s">
        <v>123</v>
      </c>
      <c r="D40" s="12" t="s">
        <v>237</v>
      </c>
      <c r="E40" s="79">
        <v>20000</v>
      </c>
    </row>
    <row r="41" spans="3:5" ht="12.75">
      <c r="C41" s="33" t="s">
        <v>238</v>
      </c>
      <c r="D41" s="12" t="s">
        <v>239</v>
      </c>
      <c r="E41" s="79">
        <v>120000</v>
      </c>
    </row>
    <row r="42" spans="3:5" ht="12.75">
      <c r="C42" s="33" t="s">
        <v>124</v>
      </c>
      <c r="D42" s="12" t="s">
        <v>241</v>
      </c>
      <c r="E42" s="79">
        <v>350000</v>
      </c>
    </row>
    <row r="43" ht="12.75">
      <c r="D43" s="12" t="s">
        <v>103</v>
      </c>
    </row>
    <row r="44" ht="12.75">
      <c r="D44" s="12" t="s">
        <v>104</v>
      </c>
    </row>
    <row r="45" ht="12.75">
      <c r="D45" s="12" t="s">
        <v>105</v>
      </c>
    </row>
    <row r="46" spans="3:5" ht="12.75">
      <c r="C46" s="33" t="s">
        <v>163</v>
      </c>
      <c r="D46" s="12" t="s">
        <v>227</v>
      </c>
      <c r="E46" s="79">
        <v>80000</v>
      </c>
    </row>
    <row r="47" ht="12.75">
      <c r="D47" s="12" t="s">
        <v>228</v>
      </c>
    </row>
    <row r="48" spans="1:5" ht="12.75">
      <c r="A48" s="3"/>
      <c r="B48" s="3"/>
      <c r="C48" s="32" t="s">
        <v>125</v>
      </c>
      <c r="D48" s="15" t="s">
        <v>221</v>
      </c>
      <c r="E48" s="80">
        <v>200000</v>
      </c>
    </row>
    <row r="49" spans="1:5" ht="12.75">
      <c r="A49" s="3"/>
      <c r="B49" s="3"/>
      <c r="C49" s="32"/>
      <c r="D49" s="15" t="s">
        <v>222</v>
      </c>
      <c r="E49" s="80"/>
    </row>
    <row r="50" spans="1:5" ht="12.75">
      <c r="A50" s="3"/>
      <c r="B50" s="3"/>
      <c r="C50" s="32" t="s">
        <v>122</v>
      </c>
      <c r="D50" s="15" t="s">
        <v>71</v>
      </c>
      <c r="E50" s="80">
        <v>15000</v>
      </c>
    </row>
    <row r="51" spans="1:5" ht="12.75">
      <c r="A51" s="3"/>
      <c r="B51" s="3"/>
      <c r="C51" s="32" t="s">
        <v>126</v>
      </c>
      <c r="D51" s="15" t="s">
        <v>242</v>
      </c>
      <c r="E51" s="80">
        <v>3000</v>
      </c>
    </row>
    <row r="52" spans="1:5" ht="12.75">
      <c r="A52" s="3"/>
      <c r="B52" s="3">
        <v>70007</v>
      </c>
      <c r="C52" s="32"/>
      <c r="D52" s="15" t="s">
        <v>331</v>
      </c>
      <c r="E52" s="80">
        <f>SUM(E53:E64)</f>
        <v>10190202</v>
      </c>
    </row>
    <row r="53" spans="1:5" ht="12.75">
      <c r="A53" s="3"/>
      <c r="B53" s="3"/>
      <c r="C53" s="33" t="s">
        <v>276</v>
      </c>
      <c r="D53" s="12" t="s">
        <v>359</v>
      </c>
      <c r="E53" s="80">
        <v>50000</v>
      </c>
    </row>
    <row r="54" spans="1:5" ht="12.75">
      <c r="A54" s="3"/>
      <c r="B54" s="3"/>
      <c r="D54" s="12" t="s">
        <v>277</v>
      </c>
      <c r="E54" s="80"/>
    </row>
    <row r="55" spans="1:5" ht="12.75">
      <c r="A55" s="3"/>
      <c r="B55" s="3"/>
      <c r="D55" s="12" t="s">
        <v>278</v>
      </c>
      <c r="E55" s="80"/>
    </row>
    <row r="56" spans="1:5" ht="12.75">
      <c r="A56" s="3"/>
      <c r="B56" s="3"/>
      <c r="C56" s="33" t="s">
        <v>124</v>
      </c>
      <c r="D56" s="12" t="s">
        <v>241</v>
      </c>
      <c r="E56" s="80">
        <v>2000000</v>
      </c>
    </row>
    <row r="57" spans="1:5" ht="12.75">
      <c r="A57" s="3"/>
      <c r="B57" s="3"/>
      <c r="D57" s="12" t="s">
        <v>103</v>
      </c>
      <c r="E57" s="80"/>
    </row>
    <row r="58" spans="1:5" ht="12.75">
      <c r="A58" s="3"/>
      <c r="B58" s="3"/>
      <c r="D58" s="12" t="s">
        <v>104</v>
      </c>
      <c r="E58" s="80"/>
    </row>
    <row r="59" spans="1:5" ht="12.75">
      <c r="A59" s="3"/>
      <c r="B59" s="3"/>
      <c r="D59" s="12" t="s">
        <v>105</v>
      </c>
      <c r="E59" s="80"/>
    </row>
    <row r="60" spans="1:5" ht="12.75">
      <c r="A60" s="3"/>
      <c r="B60" s="3"/>
      <c r="C60" s="32" t="s">
        <v>125</v>
      </c>
      <c r="D60" s="15" t="s">
        <v>221</v>
      </c>
      <c r="E60" s="80">
        <v>800000</v>
      </c>
    </row>
    <row r="61" spans="1:5" ht="12.75">
      <c r="A61" s="3"/>
      <c r="B61" s="3"/>
      <c r="C61" s="32"/>
      <c r="D61" s="15" t="s">
        <v>222</v>
      </c>
      <c r="E61" s="80"/>
    </row>
    <row r="62" spans="1:5" ht="13.5" customHeight="1">
      <c r="A62" s="3"/>
      <c r="B62" s="3"/>
      <c r="C62" s="32" t="s">
        <v>122</v>
      </c>
      <c r="D62" s="15" t="s">
        <v>71</v>
      </c>
      <c r="E62" s="80">
        <v>2480000</v>
      </c>
    </row>
    <row r="63" spans="1:5" ht="12.75">
      <c r="A63" s="3"/>
      <c r="B63" s="3"/>
      <c r="C63" s="32" t="s">
        <v>126</v>
      </c>
      <c r="D63" s="15" t="s">
        <v>242</v>
      </c>
      <c r="E63" s="80">
        <v>60000</v>
      </c>
    </row>
    <row r="64" spans="1:6" s="68" customFormat="1" ht="12.75">
      <c r="A64" s="106"/>
      <c r="B64" s="106"/>
      <c r="C64" s="123" t="s">
        <v>361</v>
      </c>
      <c r="D64" s="111" t="s">
        <v>363</v>
      </c>
      <c r="E64" s="78">
        <v>4800202</v>
      </c>
      <c r="F64" s="121"/>
    </row>
    <row r="65" spans="1:6" s="68" customFormat="1" ht="12.75">
      <c r="A65" s="126"/>
      <c r="B65" s="126"/>
      <c r="C65" s="124"/>
      <c r="D65" s="125" t="s">
        <v>362</v>
      </c>
      <c r="E65" s="104"/>
      <c r="F65" s="121"/>
    </row>
    <row r="66" spans="1:5" ht="12.75">
      <c r="A66" s="52">
        <v>710</v>
      </c>
      <c r="B66" s="52"/>
      <c r="C66" s="51"/>
      <c r="D66" s="62" t="s">
        <v>240</v>
      </c>
      <c r="E66" s="117">
        <f>E67</f>
        <v>308000</v>
      </c>
    </row>
    <row r="67" spans="1:5" s="68" customFormat="1" ht="12.75">
      <c r="A67" s="106"/>
      <c r="B67" s="106">
        <v>71035</v>
      </c>
      <c r="C67" s="105"/>
      <c r="D67" s="120" t="s">
        <v>260</v>
      </c>
      <c r="E67" s="78">
        <f>SUM(E68:E70)</f>
        <v>308000</v>
      </c>
    </row>
    <row r="68" spans="1:5" ht="12.75">
      <c r="A68" s="3"/>
      <c r="B68" s="3"/>
      <c r="C68" s="32" t="s">
        <v>122</v>
      </c>
      <c r="D68" s="15" t="s">
        <v>71</v>
      </c>
      <c r="E68" s="80">
        <v>300000</v>
      </c>
    </row>
    <row r="69" spans="1:5" s="68" customFormat="1" ht="12.75">
      <c r="A69" s="106"/>
      <c r="B69" s="106"/>
      <c r="C69" s="32" t="s">
        <v>415</v>
      </c>
      <c r="D69" s="111" t="s">
        <v>414</v>
      </c>
      <c r="E69" s="78">
        <v>8000</v>
      </c>
    </row>
    <row r="70" spans="1:5" s="68" customFormat="1" ht="12.75">
      <c r="A70" s="106"/>
      <c r="B70" s="106"/>
      <c r="C70" s="105"/>
      <c r="D70" s="111" t="s">
        <v>413</v>
      </c>
      <c r="E70" s="78"/>
    </row>
    <row r="71" spans="1:5" ht="12.75">
      <c r="A71" s="20"/>
      <c r="B71" s="20"/>
      <c r="C71" s="37"/>
      <c r="D71" s="42" t="s">
        <v>412</v>
      </c>
      <c r="E71" s="81"/>
    </row>
    <row r="72" spans="1:5" ht="12.75">
      <c r="A72" s="55">
        <v>750</v>
      </c>
      <c r="B72" s="55"/>
      <c r="C72" s="66"/>
      <c r="D72" s="118" t="s">
        <v>77</v>
      </c>
      <c r="E72" s="116">
        <f>E73+E82+E84</f>
        <v>1076002.74</v>
      </c>
    </row>
    <row r="73" spans="1:5" s="68" customFormat="1" ht="12.75">
      <c r="A73" s="69"/>
      <c r="B73" s="69">
        <v>75011</v>
      </c>
      <c r="C73" s="112"/>
      <c r="D73" s="119" t="s">
        <v>87</v>
      </c>
      <c r="E73" s="122">
        <f>SUM(E74:E80)</f>
        <v>464282.74</v>
      </c>
    </row>
    <row r="74" spans="1:5" ht="12.75">
      <c r="A74" s="3"/>
      <c r="B74" s="3"/>
      <c r="C74" s="32" t="s">
        <v>140</v>
      </c>
      <c r="D74" s="15" t="s">
        <v>88</v>
      </c>
      <c r="E74" s="80">
        <v>463982</v>
      </c>
    </row>
    <row r="75" spans="1:5" ht="12.75">
      <c r="A75" s="3"/>
      <c r="B75" s="3"/>
      <c r="C75" s="32"/>
      <c r="D75" s="14" t="s">
        <v>89</v>
      </c>
      <c r="E75" s="82"/>
    </row>
    <row r="76" spans="1:5" ht="12.75">
      <c r="A76" s="3"/>
      <c r="B76" s="3"/>
      <c r="C76" s="32"/>
      <c r="D76" s="14" t="s">
        <v>90</v>
      </c>
      <c r="E76" s="82"/>
    </row>
    <row r="77" spans="1:5" ht="12.75">
      <c r="A77" s="3"/>
      <c r="B77" s="3"/>
      <c r="C77" s="32" t="s">
        <v>348</v>
      </c>
      <c r="D77" s="14" t="s">
        <v>349</v>
      </c>
      <c r="E77" s="82">
        <v>250.74</v>
      </c>
    </row>
    <row r="78" spans="1:5" ht="12.75">
      <c r="A78" s="3"/>
      <c r="B78" s="3"/>
      <c r="C78" s="32"/>
      <c r="D78" s="45" t="s">
        <v>350</v>
      </c>
      <c r="E78" s="82"/>
    </row>
    <row r="79" spans="1:5" ht="12.75">
      <c r="A79" s="3"/>
      <c r="B79" s="3"/>
      <c r="C79" s="32" t="s">
        <v>149</v>
      </c>
      <c r="D79" s="15" t="s">
        <v>150</v>
      </c>
      <c r="E79" s="82">
        <v>50</v>
      </c>
    </row>
    <row r="80" spans="1:5" ht="12.75">
      <c r="A80" s="3"/>
      <c r="B80" s="3"/>
      <c r="C80" s="32"/>
      <c r="D80" s="15" t="s">
        <v>200</v>
      </c>
      <c r="E80" s="82"/>
    </row>
    <row r="81" spans="1:5" ht="12.75">
      <c r="A81" s="3"/>
      <c r="B81" s="3"/>
      <c r="C81" s="32"/>
      <c r="D81" s="15" t="s">
        <v>151</v>
      </c>
      <c r="E81" s="82"/>
    </row>
    <row r="82" spans="1:5" s="68" customFormat="1" ht="12.75">
      <c r="A82" s="106"/>
      <c r="B82" s="106">
        <v>75023</v>
      </c>
      <c r="C82" s="105"/>
      <c r="D82" s="120" t="s">
        <v>110</v>
      </c>
      <c r="E82" s="78">
        <f>SUM(E83:E83)</f>
        <v>172132</v>
      </c>
    </row>
    <row r="83" spans="1:5" ht="12.75">
      <c r="A83" s="3"/>
      <c r="B83" s="3"/>
      <c r="C83" s="32" t="s">
        <v>122</v>
      </c>
      <c r="D83" s="15" t="s">
        <v>71</v>
      </c>
      <c r="E83" s="80">
        <v>172132</v>
      </c>
    </row>
    <row r="84" spans="1:5" ht="12.75">
      <c r="A84" s="3"/>
      <c r="B84" s="3">
        <v>75095</v>
      </c>
      <c r="C84" s="32"/>
      <c r="D84" s="15" t="s">
        <v>343</v>
      </c>
      <c r="E84" s="80">
        <f>SUM(E85:E94)</f>
        <v>439588</v>
      </c>
    </row>
    <row r="85" spans="1:5" ht="12.75">
      <c r="A85" s="3"/>
      <c r="B85" s="3"/>
      <c r="C85" s="32" t="s">
        <v>407</v>
      </c>
      <c r="D85" s="15" t="s">
        <v>308</v>
      </c>
      <c r="E85" s="80">
        <v>166980</v>
      </c>
    </row>
    <row r="86" spans="1:5" ht="12.75">
      <c r="A86" s="3"/>
      <c r="B86" s="3"/>
      <c r="C86" s="32"/>
      <c r="D86" s="15" t="s">
        <v>309</v>
      </c>
      <c r="E86" s="80"/>
    </row>
    <row r="87" spans="1:5" ht="12.75">
      <c r="A87" s="3"/>
      <c r="B87" s="3"/>
      <c r="C87" s="32"/>
      <c r="D87" s="15" t="s">
        <v>310</v>
      </c>
      <c r="E87" s="80"/>
    </row>
    <row r="88" spans="1:5" ht="12.75">
      <c r="A88" s="3"/>
      <c r="B88" s="3"/>
      <c r="C88" s="32"/>
      <c r="D88" s="15" t="s">
        <v>311</v>
      </c>
      <c r="E88" s="80"/>
    </row>
    <row r="89" spans="1:5" ht="12.75">
      <c r="A89" s="3"/>
      <c r="B89" s="3"/>
      <c r="C89" s="32"/>
      <c r="D89" s="15" t="s">
        <v>167</v>
      </c>
      <c r="E89" s="80"/>
    </row>
    <row r="90" spans="1:5" ht="12.75">
      <c r="A90" s="3"/>
      <c r="B90" s="3"/>
      <c r="C90" s="32" t="s">
        <v>419</v>
      </c>
      <c r="D90" s="63" t="s">
        <v>420</v>
      </c>
      <c r="E90" s="80">
        <v>23472</v>
      </c>
    </row>
    <row r="91" spans="1:5" ht="12.75">
      <c r="A91" s="3"/>
      <c r="B91" s="3"/>
      <c r="C91" s="32"/>
      <c r="D91" s="63" t="s">
        <v>421</v>
      </c>
      <c r="E91" s="80"/>
    </row>
    <row r="92" spans="1:5" ht="12.75">
      <c r="A92" s="3"/>
      <c r="B92" s="3"/>
      <c r="C92" s="32"/>
      <c r="D92" s="63" t="s">
        <v>388</v>
      </c>
      <c r="E92" s="80"/>
    </row>
    <row r="93" spans="1:5" ht="12.75">
      <c r="A93" s="3"/>
      <c r="B93" s="3"/>
      <c r="C93" s="32" t="s">
        <v>307</v>
      </c>
      <c r="D93" s="15" t="s">
        <v>308</v>
      </c>
      <c r="E93" s="80">
        <v>249136</v>
      </c>
    </row>
    <row r="94" spans="1:5" ht="12.75">
      <c r="A94" s="3"/>
      <c r="B94" s="3"/>
      <c r="C94" s="32"/>
      <c r="D94" s="15" t="s">
        <v>309</v>
      </c>
      <c r="E94" s="80"/>
    </row>
    <row r="95" spans="1:5" ht="12.75">
      <c r="A95" s="3"/>
      <c r="B95" s="3"/>
      <c r="C95" s="32"/>
      <c r="D95" s="15" t="s">
        <v>310</v>
      </c>
      <c r="E95" s="80"/>
    </row>
    <row r="96" spans="1:5" ht="12.75">
      <c r="A96" s="3"/>
      <c r="B96" s="3"/>
      <c r="C96" s="32"/>
      <c r="D96" s="15" t="s">
        <v>311</v>
      </c>
      <c r="E96" s="80"/>
    </row>
    <row r="97" spans="1:5" ht="12.75">
      <c r="A97" s="20"/>
      <c r="B97" s="20"/>
      <c r="C97" s="37"/>
      <c r="D97" s="42" t="s">
        <v>167</v>
      </c>
      <c r="E97" s="81"/>
    </row>
    <row r="98" spans="1:5" ht="12.75">
      <c r="A98" s="55">
        <v>751</v>
      </c>
      <c r="B98" s="55"/>
      <c r="C98" s="66"/>
      <c r="D98" s="118" t="s">
        <v>106</v>
      </c>
      <c r="E98" s="85">
        <f>E100+E109+E105+E115</f>
        <v>555029</v>
      </c>
    </row>
    <row r="99" spans="1:5" ht="12.75">
      <c r="A99" s="55"/>
      <c r="B99" s="55"/>
      <c r="C99" s="66"/>
      <c r="D99" s="54" t="s">
        <v>107</v>
      </c>
      <c r="E99" s="71"/>
    </row>
    <row r="100" spans="1:5" s="68" customFormat="1" ht="12.75">
      <c r="A100" s="106"/>
      <c r="B100" s="106">
        <v>75101</v>
      </c>
      <c r="C100" s="105"/>
      <c r="D100" s="121" t="s">
        <v>91</v>
      </c>
      <c r="E100" s="114">
        <f>E102</f>
        <v>5342</v>
      </c>
    </row>
    <row r="101" spans="1:5" ht="12.75">
      <c r="A101" s="3"/>
      <c r="B101" s="3"/>
      <c r="C101" s="32"/>
      <c r="D101" s="15" t="s">
        <v>92</v>
      </c>
      <c r="E101" s="73"/>
    </row>
    <row r="102" spans="1:5" ht="12.75">
      <c r="A102" s="3"/>
      <c r="B102" s="3"/>
      <c r="C102" s="32" t="s">
        <v>140</v>
      </c>
      <c r="D102" s="14" t="s">
        <v>88</v>
      </c>
      <c r="E102" s="82">
        <v>5342</v>
      </c>
    </row>
    <row r="103" spans="1:5" s="14" customFormat="1" ht="12.75">
      <c r="A103" s="3"/>
      <c r="B103" s="3"/>
      <c r="C103" s="32"/>
      <c r="D103" s="14" t="s">
        <v>89</v>
      </c>
      <c r="E103" s="82"/>
    </row>
    <row r="104" spans="1:5" s="14" customFormat="1" ht="12.75">
      <c r="A104" s="3"/>
      <c r="B104" s="3"/>
      <c r="C104" s="32"/>
      <c r="D104" s="15" t="s">
        <v>90</v>
      </c>
      <c r="E104" s="82"/>
    </row>
    <row r="105" spans="1:5" s="14" customFormat="1" ht="12.75">
      <c r="A105" s="3"/>
      <c r="B105" s="3">
        <v>75108</v>
      </c>
      <c r="C105" s="32"/>
      <c r="D105" s="15" t="s">
        <v>423</v>
      </c>
      <c r="E105" s="82">
        <f>E106</f>
        <v>820</v>
      </c>
    </row>
    <row r="106" spans="1:5" s="14" customFormat="1" ht="12.75">
      <c r="A106" s="3"/>
      <c r="B106" s="3"/>
      <c r="C106" s="32" t="s">
        <v>140</v>
      </c>
      <c r="D106" s="14" t="s">
        <v>88</v>
      </c>
      <c r="E106" s="82">
        <v>820</v>
      </c>
    </row>
    <row r="107" spans="1:5" s="14" customFormat="1" ht="12.75">
      <c r="A107" s="3"/>
      <c r="B107" s="3"/>
      <c r="C107" s="32"/>
      <c r="D107" s="14" t="s">
        <v>89</v>
      </c>
      <c r="E107" s="82"/>
    </row>
    <row r="108" spans="1:5" s="14" customFormat="1" ht="12.75">
      <c r="A108" s="3"/>
      <c r="B108" s="3"/>
      <c r="C108" s="32"/>
      <c r="D108" s="15" t="s">
        <v>90</v>
      </c>
      <c r="E108" s="82"/>
    </row>
    <row r="109" spans="1:5" s="14" customFormat="1" ht="12.75">
      <c r="A109" s="3"/>
      <c r="B109" s="3">
        <v>75109</v>
      </c>
      <c r="C109" s="32"/>
      <c r="D109" s="111" t="s">
        <v>394</v>
      </c>
      <c r="E109" s="114">
        <f>E112</f>
        <v>402994</v>
      </c>
    </row>
    <row r="110" spans="1:5" s="14" customFormat="1" ht="12.75">
      <c r="A110" s="3"/>
      <c r="B110" s="3"/>
      <c r="C110" s="32"/>
      <c r="D110" s="111" t="s">
        <v>395</v>
      </c>
      <c r="E110" s="114"/>
    </row>
    <row r="111" spans="1:5" s="14" customFormat="1" ht="12.75">
      <c r="A111" s="3"/>
      <c r="B111" s="3"/>
      <c r="C111" s="32"/>
      <c r="D111" s="111" t="s">
        <v>396</v>
      </c>
      <c r="E111" s="114"/>
    </row>
    <row r="112" spans="1:5" s="14" customFormat="1" ht="12.75">
      <c r="A112" s="3"/>
      <c r="B112" s="3"/>
      <c r="C112" s="32" t="s">
        <v>140</v>
      </c>
      <c r="D112" s="14" t="s">
        <v>88</v>
      </c>
      <c r="E112" s="82">
        <v>402994</v>
      </c>
    </row>
    <row r="113" spans="1:5" s="14" customFormat="1" ht="12.75">
      <c r="A113" s="3"/>
      <c r="B113" s="3"/>
      <c r="C113" s="32"/>
      <c r="D113" s="14" t="s">
        <v>89</v>
      </c>
      <c r="E113" s="82"/>
    </row>
    <row r="114" spans="1:5" s="14" customFormat="1" ht="12.75">
      <c r="A114" s="3"/>
      <c r="B114" s="3"/>
      <c r="C114" s="32"/>
      <c r="D114" s="15" t="s">
        <v>90</v>
      </c>
      <c r="E114" s="82"/>
    </row>
    <row r="115" spans="1:5" s="14" customFormat="1" ht="12.75">
      <c r="A115" s="3"/>
      <c r="B115" s="3">
        <v>75113</v>
      </c>
      <c r="C115" s="32"/>
      <c r="D115" s="15" t="s">
        <v>424</v>
      </c>
      <c r="E115" s="82">
        <f>E116</f>
        <v>145873</v>
      </c>
    </row>
    <row r="116" spans="1:5" s="14" customFormat="1" ht="12.75">
      <c r="A116" s="3"/>
      <c r="B116" s="3"/>
      <c r="C116" s="32" t="s">
        <v>140</v>
      </c>
      <c r="D116" s="14" t="s">
        <v>88</v>
      </c>
      <c r="E116" s="82">
        <v>145873</v>
      </c>
    </row>
    <row r="117" spans="1:5" s="14" customFormat="1" ht="12.75">
      <c r="A117" s="3"/>
      <c r="B117" s="3"/>
      <c r="C117" s="32"/>
      <c r="D117" s="14" t="s">
        <v>89</v>
      </c>
      <c r="E117" s="82"/>
    </row>
    <row r="118" spans="1:5" s="14" customFormat="1" ht="12.75">
      <c r="A118" s="20"/>
      <c r="B118" s="20"/>
      <c r="C118" s="37"/>
      <c r="D118" s="42" t="s">
        <v>90</v>
      </c>
      <c r="E118" s="72"/>
    </row>
    <row r="119" spans="1:5" ht="12.75">
      <c r="A119" s="55">
        <v>756</v>
      </c>
      <c r="B119" s="55"/>
      <c r="C119" s="66"/>
      <c r="D119" s="118" t="s">
        <v>118</v>
      </c>
      <c r="E119" s="116">
        <f>SUM(+E123+E126+E150+E158+E136)</f>
        <v>64440978</v>
      </c>
    </row>
    <row r="120" spans="1:4" ht="12.75">
      <c r="A120" s="55"/>
      <c r="B120" s="55"/>
      <c r="C120" s="66"/>
      <c r="D120" s="118" t="s">
        <v>119</v>
      </c>
    </row>
    <row r="121" spans="1:4" ht="12.75">
      <c r="A121" s="55"/>
      <c r="B121" s="55"/>
      <c r="C121" s="66"/>
      <c r="D121" s="118" t="s">
        <v>120</v>
      </c>
    </row>
    <row r="122" spans="1:4" ht="12.75">
      <c r="A122" s="55"/>
      <c r="B122" s="55"/>
      <c r="C122" s="66"/>
      <c r="D122" s="118" t="s">
        <v>121</v>
      </c>
    </row>
    <row r="123" spans="1:5" s="68" customFormat="1" ht="12.75">
      <c r="A123" s="69"/>
      <c r="B123" s="69">
        <v>75601</v>
      </c>
      <c r="C123" s="112"/>
      <c r="D123" s="119" t="s">
        <v>78</v>
      </c>
      <c r="E123" s="122">
        <f>E124</f>
        <v>150000</v>
      </c>
    </row>
    <row r="124" spans="3:5" ht="12.75">
      <c r="C124" s="33" t="s">
        <v>127</v>
      </c>
      <c r="D124" s="12" t="s">
        <v>243</v>
      </c>
      <c r="E124" s="79">
        <v>150000</v>
      </c>
    </row>
    <row r="125" ht="12.75">
      <c r="D125" s="12" t="s">
        <v>79</v>
      </c>
    </row>
    <row r="126" spans="1:5" s="68" customFormat="1" ht="12.75">
      <c r="A126" s="69"/>
      <c r="B126" s="69">
        <v>75615</v>
      </c>
      <c r="C126" s="112"/>
      <c r="D126" s="119" t="s">
        <v>80</v>
      </c>
      <c r="E126" s="122">
        <f>SUM(E129:E135)</f>
        <v>19351100</v>
      </c>
    </row>
    <row r="127" ht="12.75">
      <c r="D127" s="12" t="s">
        <v>153</v>
      </c>
    </row>
    <row r="128" spans="4:5" ht="12.75">
      <c r="D128" t="s">
        <v>154</v>
      </c>
      <c r="E128" s="71"/>
    </row>
    <row r="129" spans="3:5" ht="12.75">
      <c r="C129" s="33" t="s">
        <v>128</v>
      </c>
      <c r="D129" s="44" t="s">
        <v>244</v>
      </c>
      <c r="E129" s="71">
        <v>18800000</v>
      </c>
    </row>
    <row r="130" spans="3:5" ht="12.75">
      <c r="C130" s="33" t="s">
        <v>129</v>
      </c>
      <c r="D130" s="44" t="s">
        <v>245</v>
      </c>
      <c r="E130" s="71">
        <v>500</v>
      </c>
    </row>
    <row r="131" spans="3:5" ht="12.75">
      <c r="C131" s="33" t="s">
        <v>130</v>
      </c>
      <c r="D131" t="s">
        <v>246</v>
      </c>
      <c r="E131" s="71">
        <v>490000</v>
      </c>
    </row>
    <row r="132" spans="3:5" ht="12.75">
      <c r="C132" s="33" t="s">
        <v>131</v>
      </c>
      <c r="D132" t="s">
        <v>247</v>
      </c>
      <c r="E132" s="71">
        <v>30000</v>
      </c>
    </row>
    <row r="133" spans="3:5" ht="12.75">
      <c r="C133" s="33" t="s">
        <v>279</v>
      </c>
      <c r="D133" t="s">
        <v>280</v>
      </c>
      <c r="E133" s="71">
        <v>600</v>
      </c>
    </row>
    <row r="134" spans="4:5" ht="12.75">
      <c r="D134" t="s">
        <v>281</v>
      </c>
      <c r="E134" s="71"/>
    </row>
    <row r="135" spans="1:5" ht="12.75">
      <c r="A135" s="3"/>
      <c r="B135" s="3"/>
      <c r="C135" s="32" t="s">
        <v>132</v>
      </c>
      <c r="D135" s="14" t="s">
        <v>344</v>
      </c>
      <c r="E135" s="82">
        <v>30000</v>
      </c>
    </row>
    <row r="136" spans="1:5" s="68" customFormat="1" ht="12.75">
      <c r="A136" s="106"/>
      <c r="B136" s="106">
        <v>75616</v>
      </c>
      <c r="C136" s="105"/>
      <c r="D136" s="67" t="s">
        <v>155</v>
      </c>
      <c r="E136" s="114">
        <f>SUM(E139:E149)</f>
        <v>8783450</v>
      </c>
    </row>
    <row r="137" spans="1:5" ht="12.75">
      <c r="A137" s="3"/>
      <c r="B137" s="3"/>
      <c r="C137" s="32"/>
      <c r="D137" s="45" t="s">
        <v>156</v>
      </c>
      <c r="E137" s="82"/>
    </row>
    <row r="138" spans="1:5" ht="12.75">
      <c r="A138" s="3"/>
      <c r="B138" s="3"/>
      <c r="C138" s="32"/>
      <c r="D138" s="45" t="s">
        <v>157</v>
      </c>
      <c r="E138" s="82"/>
    </row>
    <row r="139" spans="1:5" ht="12.75">
      <c r="A139" s="3"/>
      <c r="B139" s="3"/>
      <c r="C139" s="33" t="s">
        <v>128</v>
      </c>
      <c r="D139" s="44" t="s">
        <v>244</v>
      </c>
      <c r="E139" s="82">
        <v>6700000</v>
      </c>
    </row>
    <row r="140" spans="1:5" ht="12.75">
      <c r="A140" s="3"/>
      <c r="B140" s="3"/>
      <c r="C140" s="33" t="s">
        <v>129</v>
      </c>
      <c r="D140" s="44" t="s">
        <v>245</v>
      </c>
      <c r="E140" s="82">
        <v>56000</v>
      </c>
    </row>
    <row r="141" spans="1:5" ht="12.75">
      <c r="A141" s="3"/>
      <c r="B141" s="3"/>
      <c r="C141" s="32" t="s">
        <v>133</v>
      </c>
      <c r="D141" s="45" t="s">
        <v>250</v>
      </c>
      <c r="E141" s="82">
        <v>450</v>
      </c>
    </row>
    <row r="142" spans="1:5" ht="12.75">
      <c r="A142" s="3"/>
      <c r="B142" s="3"/>
      <c r="C142" s="33" t="s">
        <v>130</v>
      </c>
      <c r="D142" t="s">
        <v>246</v>
      </c>
      <c r="E142" s="82">
        <v>410000</v>
      </c>
    </row>
    <row r="143" spans="1:5" ht="12.75">
      <c r="A143" s="3"/>
      <c r="B143" s="3"/>
      <c r="C143" s="32" t="s">
        <v>134</v>
      </c>
      <c r="D143" s="14" t="s">
        <v>251</v>
      </c>
      <c r="E143" s="82">
        <v>150000</v>
      </c>
    </row>
    <row r="144" spans="1:5" ht="12.75">
      <c r="A144" s="3"/>
      <c r="B144" s="3"/>
      <c r="C144" s="32" t="s">
        <v>332</v>
      </c>
      <c r="D144" s="45" t="s">
        <v>333</v>
      </c>
      <c r="E144" s="82">
        <v>25000</v>
      </c>
    </row>
    <row r="145" spans="1:5" ht="12.75">
      <c r="A145" s="3"/>
      <c r="B145" s="3"/>
      <c r="C145" s="33" t="s">
        <v>131</v>
      </c>
      <c r="D145" t="s">
        <v>247</v>
      </c>
      <c r="E145" s="82">
        <v>1400000</v>
      </c>
    </row>
    <row r="146" spans="1:5" ht="12.75">
      <c r="A146" s="3"/>
      <c r="B146" s="3"/>
      <c r="C146" s="33" t="s">
        <v>279</v>
      </c>
      <c r="D146" t="s">
        <v>280</v>
      </c>
      <c r="E146" s="82">
        <v>12000</v>
      </c>
    </row>
    <row r="147" spans="1:5" ht="12.75">
      <c r="A147" s="3"/>
      <c r="B147" s="3"/>
      <c r="D147" t="s">
        <v>281</v>
      </c>
      <c r="E147" s="82"/>
    </row>
    <row r="148" spans="1:5" ht="12.75">
      <c r="A148" s="3"/>
      <c r="B148" s="3"/>
      <c r="C148" s="32" t="s">
        <v>132</v>
      </c>
      <c r="D148" s="14" t="s">
        <v>249</v>
      </c>
      <c r="E148" s="82">
        <v>30000</v>
      </c>
    </row>
    <row r="149" spans="1:5" ht="12.75">
      <c r="A149" s="3"/>
      <c r="B149" s="3"/>
      <c r="C149" s="32"/>
      <c r="D149" s="45" t="s">
        <v>248</v>
      </c>
      <c r="E149" s="82"/>
    </row>
    <row r="150" spans="1:5" s="68" customFormat="1" ht="12.75">
      <c r="A150" s="69"/>
      <c r="B150" s="69">
        <v>75618</v>
      </c>
      <c r="C150" s="112"/>
      <c r="D150" s="119" t="s">
        <v>111</v>
      </c>
      <c r="E150" s="122">
        <f>SUM(E152:E157)</f>
        <v>1450000</v>
      </c>
    </row>
    <row r="151" ht="12.75">
      <c r="D151" s="12" t="s">
        <v>112</v>
      </c>
    </row>
    <row r="152" spans="3:5" ht="12.75">
      <c r="C152" s="33" t="s">
        <v>334</v>
      </c>
      <c r="D152" s="12" t="s">
        <v>335</v>
      </c>
      <c r="E152" s="79">
        <v>200000</v>
      </c>
    </row>
    <row r="153" ht="12.75">
      <c r="D153" s="12" t="s">
        <v>336</v>
      </c>
    </row>
    <row r="154" spans="3:5" ht="12.75">
      <c r="C154" s="33" t="s">
        <v>135</v>
      </c>
      <c r="D154" s="12" t="s">
        <v>81</v>
      </c>
      <c r="E154" s="79">
        <v>480000</v>
      </c>
    </row>
    <row r="155" spans="3:5" ht="12.75">
      <c r="C155" s="33" t="s">
        <v>136</v>
      </c>
      <c r="D155" s="12" t="s">
        <v>113</v>
      </c>
      <c r="E155" s="79">
        <v>700000</v>
      </c>
    </row>
    <row r="156" spans="1:5" ht="12.75">
      <c r="A156" s="48"/>
      <c r="B156" s="48"/>
      <c r="C156" s="40" t="s">
        <v>158</v>
      </c>
      <c r="D156" s="49" t="s">
        <v>183</v>
      </c>
      <c r="E156" s="83">
        <v>70000</v>
      </c>
    </row>
    <row r="157" ht="12.75">
      <c r="D157" s="12" t="s">
        <v>184</v>
      </c>
    </row>
    <row r="158" spans="1:5" s="68" customFormat="1" ht="12.75">
      <c r="A158" s="106"/>
      <c r="B158" s="106">
        <v>75621</v>
      </c>
      <c r="C158" s="105"/>
      <c r="D158" s="120" t="s">
        <v>321</v>
      </c>
      <c r="E158" s="78">
        <f>SUM(E159:E160)</f>
        <v>34706428</v>
      </c>
    </row>
    <row r="159" spans="1:5" ht="12.75">
      <c r="A159" s="3"/>
      <c r="B159" s="3"/>
      <c r="C159" s="32" t="s">
        <v>137</v>
      </c>
      <c r="D159" s="15" t="s">
        <v>78</v>
      </c>
      <c r="E159" s="80">
        <v>31188314</v>
      </c>
    </row>
    <row r="160" spans="1:5" ht="12.75">
      <c r="A160" s="20"/>
      <c r="B160" s="20"/>
      <c r="C160" s="37" t="s">
        <v>138</v>
      </c>
      <c r="D160" s="42" t="s">
        <v>252</v>
      </c>
      <c r="E160" s="81">
        <v>3518114</v>
      </c>
    </row>
    <row r="161" spans="1:5" ht="12.75">
      <c r="A161" s="55">
        <v>758</v>
      </c>
      <c r="B161" s="55"/>
      <c r="C161" s="66"/>
      <c r="D161" s="118" t="s">
        <v>82</v>
      </c>
      <c r="E161" s="116">
        <f>E162+E170+E175+E168+E165</f>
        <v>34003035</v>
      </c>
    </row>
    <row r="162" spans="1:5" s="68" customFormat="1" ht="12.75">
      <c r="A162" s="69"/>
      <c r="B162" s="69">
        <v>75801</v>
      </c>
      <c r="C162" s="112"/>
      <c r="D162" s="119" t="s">
        <v>83</v>
      </c>
      <c r="E162" s="122">
        <f>E164</f>
        <v>29562583</v>
      </c>
    </row>
    <row r="163" ht="12.75">
      <c r="D163" s="12" t="s">
        <v>84</v>
      </c>
    </row>
    <row r="164" spans="3:5" ht="12.75">
      <c r="C164" s="33" t="s">
        <v>139</v>
      </c>
      <c r="D164" s="12" t="s">
        <v>85</v>
      </c>
      <c r="E164" s="79">
        <v>29562583</v>
      </c>
    </row>
    <row r="165" spans="2:5" ht="12.75">
      <c r="B165" s="6">
        <v>75806</v>
      </c>
      <c r="D165" s="12" t="s">
        <v>408</v>
      </c>
      <c r="E165" s="79">
        <f>E167</f>
        <v>1579847</v>
      </c>
    </row>
    <row r="166" ht="12.75">
      <c r="D166" s="12" t="s">
        <v>84</v>
      </c>
    </row>
    <row r="167" spans="3:5" ht="12.75">
      <c r="C167" s="33" t="s">
        <v>139</v>
      </c>
      <c r="D167" s="12" t="s">
        <v>85</v>
      </c>
      <c r="E167" s="79">
        <v>1579847</v>
      </c>
    </row>
    <row r="168" spans="2:5" ht="12.75">
      <c r="B168" s="6">
        <v>75807</v>
      </c>
      <c r="D168" s="12" t="s">
        <v>364</v>
      </c>
      <c r="E168" s="79">
        <f>E169</f>
        <v>874312</v>
      </c>
    </row>
    <row r="169" spans="3:5" ht="12.75">
      <c r="C169" s="33" t="s">
        <v>139</v>
      </c>
      <c r="D169" s="12" t="s">
        <v>85</v>
      </c>
      <c r="E169" s="79">
        <v>874312</v>
      </c>
    </row>
    <row r="170" spans="1:5" s="68" customFormat="1" ht="12.75">
      <c r="A170" s="106"/>
      <c r="B170" s="106">
        <v>75814</v>
      </c>
      <c r="C170" s="105"/>
      <c r="D170" s="120" t="s">
        <v>86</v>
      </c>
      <c r="E170" s="78">
        <f>SUM(E171:E173)</f>
        <v>1678922</v>
      </c>
    </row>
    <row r="171" spans="1:5" ht="12.75">
      <c r="A171" s="3"/>
      <c r="B171" s="3"/>
      <c r="C171" s="32" t="s">
        <v>126</v>
      </c>
      <c r="D171" s="15" t="s">
        <v>253</v>
      </c>
      <c r="E171" s="80">
        <v>250000</v>
      </c>
    </row>
    <row r="172" spans="1:5" ht="12.75">
      <c r="A172" s="3"/>
      <c r="B172" s="3"/>
      <c r="C172" s="32" t="s">
        <v>346</v>
      </c>
      <c r="D172" s="15" t="s">
        <v>417</v>
      </c>
      <c r="E172" s="80">
        <v>108922</v>
      </c>
    </row>
    <row r="173" spans="1:5" ht="12.75">
      <c r="A173" s="3"/>
      <c r="B173" s="3"/>
      <c r="C173" s="32" t="s">
        <v>348</v>
      </c>
      <c r="D173" s="14" t="s">
        <v>349</v>
      </c>
      <c r="E173" s="80">
        <v>1320000</v>
      </c>
    </row>
    <row r="174" spans="1:5" ht="12.75">
      <c r="A174" s="3"/>
      <c r="B174" s="3"/>
      <c r="C174" s="32"/>
      <c r="D174" s="45" t="s">
        <v>350</v>
      </c>
      <c r="E174" s="80"/>
    </row>
    <row r="175" spans="1:5" s="68" customFormat="1" ht="12.75">
      <c r="A175" s="106"/>
      <c r="B175" s="106">
        <v>75831</v>
      </c>
      <c r="C175" s="105"/>
      <c r="D175" s="120" t="s">
        <v>198</v>
      </c>
      <c r="E175" s="78">
        <f>E176</f>
        <v>307371</v>
      </c>
    </row>
    <row r="176" spans="1:5" ht="12.75">
      <c r="A176" s="20"/>
      <c r="B176" s="20"/>
      <c r="C176" s="37" t="s">
        <v>139</v>
      </c>
      <c r="D176" s="42" t="s">
        <v>85</v>
      </c>
      <c r="E176" s="81">
        <v>307371</v>
      </c>
    </row>
    <row r="177" spans="1:5" ht="12.75">
      <c r="A177" s="52">
        <v>801</v>
      </c>
      <c r="B177" s="52"/>
      <c r="C177" s="51"/>
      <c r="D177" s="62" t="s">
        <v>213</v>
      </c>
      <c r="E177" s="117">
        <f>E178</f>
        <v>5396487</v>
      </c>
    </row>
    <row r="178" spans="1:5" s="68" customFormat="1" ht="12.75">
      <c r="A178" s="106"/>
      <c r="B178" s="106">
        <v>80104</v>
      </c>
      <c r="C178" s="105"/>
      <c r="D178" s="120" t="s">
        <v>217</v>
      </c>
      <c r="E178" s="78">
        <f>SUM(E179:E184)</f>
        <v>5396487</v>
      </c>
    </row>
    <row r="179" spans="1:5" ht="12.75">
      <c r="A179" s="3"/>
      <c r="B179" s="3"/>
      <c r="C179" s="33" t="s">
        <v>122</v>
      </c>
      <c r="D179" s="12" t="s">
        <v>71</v>
      </c>
      <c r="E179" s="80">
        <v>650000</v>
      </c>
    </row>
    <row r="180" spans="1:5" ht="12.75">
      <c r="A180" s="3"/>
      <c r="B180" s="3"/>
      <c r="C180" s="32" t="s">
        <v>146</v>
      </c>
      <c r="D180" s="15" t="s">
        <v>282</v>
      </c>
      <c r="E180" s="80">
        <v>3246487</v>
      </c>
    </row>
    <row r="181" spans="1:5" ht="12.75">
      <c r="A181" s="3"/>
      <c r="B181" s="3"/>
      <c r="C181" s="32"/>
      <c r="D181" s="15" t="s">
        <v>147</v>
      </c>
      <c r="E181" s="80"/>
    </row>
    <row r="182" spans="1:5" ht="12.75">
      <c r="A182" s="3"/>
      <c r="B182" s="3"/>
      <c r="C182" s="32" t="s">
        <v>223</v>
      </c>
      <c r="D182" s="15" t="s">
        <v>224</v>
      </c>
      <c r="E182" s="80">
        <v>1500000</v>
      </c>
    </row>
    <row r="183" spans="1:5" ht="12.75">
      <c r="A183" s="3"/>
      <c r="B183" s="3"/>
      <c r="C183" s="32"/>
      <c r="D183" s="15" t="s">
        <v>225</v>
      </c>
      <c r="E183" s="80"/>
    </row>
    <row r="184" spans="1:5" ht="12.75">
      <c r="A184" s="20"/>
      <c r="B184" s="20"/>
      <c r="C184" s="37"/>
      <c r="D184" s="42" t="s">
        <v>226</v>
      </c>
      <c r="E184" s="81"/>
    </row>
    <row r="185" spans="1:5" s="54" customFormat="1" ht="12.75">
      <c r="A185" s="52">
        <v>851</v>
      </c>
      <c r="B185" s="52"/>
      <c r="C185" s="51"/>
      <c r="D185" s="62" t="s">
        <v>425</v>
      </c>
      <c r="E185" s="117">
        <f>E186</f>
        <v>1500</v>
      </c>
    </row>
    <row r="186" spans="1:5" ht="12.75">
      <c r="A186" s="3"/>
      <c r="B186" s="3">
        <v>85195</v>
      </c>
      <c r="C186" s="32"/>
      <c r="D186" s="15" t="s">
        <v>343</v>
      </c>
      <c r="E186" s="80">
        <f>E187</f>
        <v>1500</v>
      </c>
    </row>
    <row r="187" spans="1:5" ht="12.75">
      <c r="A187" s="3"/>
      <c r="B187" s="3"/>
      <c r="C187" s="32" t="s">
        <v>140</v>
      </c>
      <c r="D187" s="15" t="s">
        <v>88</v>
      </c>
      <c r="E187" s="80">
        <v>1500</v>
      </c>
    </row>
    <row r="188" spans="1:5" ht="12.75">
      <c r="A188" s="3"/>
      <c r="B188" s="3"/>
      <c r="C188" s="32"/>
      <c r="D188" s="15" t="s">
        <v>89</v>
      </c>
      <c r="E188" s="80"/>
    </row>
    <row r="189" spans="1:5" ht="12.75">
      <c r="A189" s="20"/>
      <c r="B189" s="20"/>
      <c r="C189" s="37"/>
      <c r="D189" s="42" t="s">
        <v>90</v>
      </c>
      <c r="E189" s="81"/>
    </row>
    <row r="190" spans="1:5" ht="12.75">
      <c r="A190" s="55">
        <v>852</v>
      </c>
      <c r="B190" s="55"/>
      <c r="C190" s="66"/>
      <c r="D190" s="118" t="s">
        <v>142</v>
      </c>
      <c r="E190" s="117">
        <f>E200+E191+E195+E206+E217+E229+E211+E226</f>
        <v>3968066.98</v>
      </c>
    </row>
    <row r="191" spans="1:5" s="68" customFormat="1" ht="12.75">
      <c r="A191" s="69"/>
      <c r="B191" s="69">
        <v>85203</v>
      </c>
      <c r="C191" s="112"/>
      <c r="D191" s="119" t="s">
        <v>114</v>
      </c>
      <c r="E191" s="78">
        <f>SUM(E192:E194)</f>
        <v>680008.75</v>
      </c>
    </row>
    <row r="192" spans="3:5" ht="12.75">
      <c r="C192" s="33" t="s">
        <v>140</v>
      </c>
      <c r="D192" s="12" t="s">
        <v>88</v>
      </c>
      <c r="E192" s="80">
        <v>680008.75</v>
      </c>
    </row>
    <row r="193" spans="4:5" ht="12.75">
      <c r="D193" s="12" t="s">
        <v>89</v>
      </c>
      <c r="E193" s="80"/>
    </row>
    <row r="194" spans="4:5" ht="12.75">
      <c r="D194" s="12" t="s">
        <v>90</v>
      </c>
      <c r="E194" s="80"/>
    </row>
    <row r="195" spans="2:5" s="68" customFormat="1" ht="12" customHeight="1">
      <c r="B195" s="69">
        <v>85213</v>
      </c>
      <c r="C195" s="112"/>
      <c r="D195" s="119" t="s">
        <v>96</v>
      </c>
      <c r="E195" s="78">
        <f>SUM(E198:E199)</f>
        <v>60000</v>
      </c>
    </row>
    <row r="196" spans="1:5" ht="12.75">
      <c r="A196"/>
      <c r="D196" s="12" t="s">
        <v>302</v>
      </c>
      <c r="E196" s="80"/>
    </row>
    <row r="197" spans="1:5" ht="12.75">
      <c r="A197"/>
      <c r="D197" s="12" t="s">
        <v>303</v>
      </c>
      <c r="E197" s="80"/>
    </row>
    <row r="198" spans="3:5" ht="12.75">
      <c r="C198" s="32" t="s">
        <v>146</v>
      </c>
      <c r="D198" s="15" t="s">
        <v>282</v>
      </c>
      <c r="E198" s="80">
        <v>60000</v>
      </c>
    </row>
    <row r="199" spans="3:5" ht="12.75">
      <c r="C199" s="32"/>
      <c r="D199" s="15" t="s">
        <v>147</v>
      </c>
      <c r="E199" s="80"/>
    </row>
    <row r="200" spans="1:5" s="68" customFormat="1" ht="12.75">
      <c r="A200" s="106"/>
      <c r="B200" s="69">
        <v>85214</v>
      </c>
      <c r="C200" s="112"/>
      <c r="D200" s="119" t="s">
        <v>304</v>
      </c>
      <c r="E200" s="78">
        <f>SUM(E202:E204)</f>
        <v>376496.17</v>
      </c>
    </row>
    <row r="201" spans="1:5" ht="12.75">
      <c r="A201" s="3"/>
      <c r="D201" s="12" t="s">
        <v>165</v>
      </c>
      <c r="E201" s="80"/>
    </row>
    <row r="202" spans="1:5" ht="12.75">
      <c r="A202" s="3"/>
      <c r="B202" s="3"/>
      <c r="C202" s="32" t="s">
        <v>146</v>
      </c>
      <c r="D202" s="15" t="s">
        <v>282</v>
      </c>
      <c r="E202" s="80">
        <v>375000</v>
      </c>
    </row>
    <row r="203" spans="1:5" ht="12" customHeight="1">
      <c r="A203" s="3"/>
      <c r="B203" s="3"/>
      <c r="C203" s="32"/>
      <c r="D203" s="15" t="s">
        <v>147</v>
      </c>
      <c r="E203" s="80"/>
    </row>
    <row r="204" spans="1:5" ht="12" customHeight="1">
      <c r="A204" s="3"/>
      <c r="B204" s="3"/>
      <c r="C204" s="32" t="s">
        <v>348</v>
      </c>
      <c r="D204" s="14" t="s">
        <v>349</v>
      </c>
      <c r="E204" s="80">
        <v>1496.17</v>
      </c>
    </row>
    <row r="205" spans="1:5" ht="12" customHeight="1">
      <c r="A205" s="3"/>
      <c r="B205" s="3"/>
      <c r="C205" s="32"/>
      <c r="D205" s="45" t="s">
        <v>350</v>
      </c>
      <c r="E205" s="80"/>
    </row>
    <row r="206" spans="1:5" s="68" customFormat="1" ht="12.75">
      <c r="A206" s="106"/>
      <c r="B206" s="106">
        <v>85216</v>
      </c>
      <c r="C206" s="105"/>
      <c r="D206" s="120" t="s">
        <v>197</v>
      </c>
      <c r="E206" s="78">
        <f>SUM(E207:E209)</f>
        <v>633686.16</v>
      </c>
    </row>
    <row r="207" spans="1:5" ht="12.75">
      <c r="A207" s="3"/>
      <c r="B207" s="3"/>
      <c r="C207" s="32" t="s">
        <v>146</v>
      </c>
      <c r="D207" s="15" t="s">
        <v>282</v>
      </c>
      <c r="E207" s="80">
        <v>632500</v>
      </c>
    </row>
    <row r="208" spans="1:5" ht="12.75">
      <c r="A208" s="3"/>
      <c r="B208" s="3"/>
      <c r="C208" s="32"/>
      <c r="D208" s="15" t="s">
        <v>147</v>
      </c>
      <c r="E208" s="80"/>
    </row>
    <row r="209" spans="1:5" ht="12.75">
      <c r="A209" s="3"/>
      <c r="B209" s="3"/>
      <c r="C209" s="32" t="s">
        <v>348</v>
      </c>
      <c r="D209" s="14" t="s">
        <v>349</v>
      </c>
      <c r="E209" s="80">
        <v>1186.16</v>
      </c>
    </row>
    <row r="210" spans="1:5" ht="12.75">
      <c r="A210" s="3"/>
      <c r="B210" s="3"/>
      <c r="C210" s="32"/>
      <c r="D210" s="45" t="s">
        <v>350</v>
      </c>
      <c r="E210" s="80"/>
    </row>
    <row r="211" spans="1:5" ht="12.75">
      <c r="A211" s="3"/>
      <c r="B211" s="3">
        <v>85219</v>
      </c>
      <c r="C211" s="32"/>
      <c r="D211" s="15" t="s">
        <v>34</v>
      </c>
      <c r="E211" s="80">
        <f>SUM(E212:E215)</f>
        <v>193783</v>
      </c>
    </row>
    <row r="212" spans="1:5" ht="12.75">
      <c r="A212" s="3"/>
      <c r="B212" s="3"/>
      <c r="C212" s="33" t="s">
        <v>140</v>
      </c>
      <c r="D212" s="12" t="s">
        <v>88</v>
      </c>
      <c r="E212" s="80">
        <v>12000</v>
      </c>
    </row>
    <row r="213" spans="1:5" ht="12.75">
      <c r="A213" s="3"/>
      <c r="B213" s="3"/>
      <c r="C213" s="32"/>
      <c r="D213" s="15" t="s">
        <v>89</v>
      </c>
      <c r="E213" s="80"/>
    </row>
    <row r="214" spans="1:5" ht="12.75">
      <c r="A214" s="3"/>
      <c r="B214" s="3"/>
      <c r="C214" s="32"/>
      <c r="D214" s="15" t="s">
        <v>90</v>
      </c>
      <c r="E214" s="80"/>
    </row>
    <row r="215" spans="1:5" ht="12.75">
      <c r="A215" s="3"/>
      <c r="B215" s="3"/>
      <c r="C215" s="32" t="s">
        <v>146</v>
      </c>
      <c r="D215" s="15" t="s">
        <v>282</v>
      </c>
      <c r="E215" s="80">
        <v>181783</v>
      </c>
    </row>
    <row r="216" spans="1:5" ht="12.75">
      <c r="A216" s="3"/>
      <c r="B216" s="3"/>
      <c r="C216" s="32"/>
      <c r="D216" s="15" t="s">
        <v>147</v>
      </c>
      <c r="E216" s="80"/>
    </row>
    <row r="217" spans="1:5" s="68" customFormat="1" ht="12.75">
      <c r="A217" s="106"/>
      <c r="B217" s="106">
        <v>85228</v>
      </c>
      <c r="C217" s="105"/>
      <c r="D217" s="120" t="s">
        <v>216</v>
      </c>
      <c r="E217" s="78">
        <f>SUM(E218:E224)</f>
        <v>1238400.29</v>
      </c>
    </row>
    <row r="218" spans="1:5" ht="12.75">
      <c r="A218" s="3"/>
      <c r="B218" s="3"/>
      <c r="C218" s="33" t="s">
        <v>140</v>
      </c>
      <c r="D218" s="12" t="s">
        <v>88</v>
      </c>
      <c r="E218" s="80">
        <v>388467</v>
      </c>
    </row>
    <row r="219" spans="1:5" ht="12.75">
      <c r="A219" s="3"/>
      <c r="B219" s="3"/>
      <c r="C219" s="32"/>
      <c r="D219" s="15" t="s">
        <v>89</v>
      </c>
      <c r="E219" s="80"/>
    </row>
    <row r="220" spans="1:5" ht="14.25" customHeight="1">
      <c r="A220" s="3"/>
      <c r="B220" s="3"/>
      <c r="C220" s="32"/>
      <c r="D220" s="15" t="s">
        <v>90</v>
      </c>
      <c r="E220" s="80"/>
    </row>
    <row r="221" spans="1:5" ht="14.25" customHeight="1">
      <c r="A221" s="3"/>
      <c r="B221" s="3"/>
      <c r="C221" s="32" t="s">
        <v>146</v>
      </c>
      <c r="D221" s="15" t="s">
        <v>282</v>
      </c>
      <c r="E221" s="80">
        <v>849333.29</v>
      </c>
    </row>
    <row r="222" spans="1:5" ht="14.25" customHeight="1">
      <c r="A222" s="3"/>
      <c r="B222" s="3"/>
      <c r="C222" s="32"/>
      <c r="D222" s="15" t="s">
        <v>147</v>
      </c>
      <c r="E222" s="80"/>
    </row>
    <row r="223" spans="1:5" ht="12.75">
      <c r="A223" s="3"/>
      <c r="B223" s="3"/>
      <c r="C223" s="32" t="s">
        <v>149</v>
      </c>
      <c r="D223" s="15" t="s">
        <v>150</v>
      </c>
      <c r="E223" s="80">
        <v>600</v>
      </c>
    </row>
    <row r="224" spans="1:5" ht="12.75">
      <c r="A224" s="3"/>
      <c r="B224" s="3"/>
      <c r="C224" s="32"/>
      <c r="D224" s="15" t="s">
        <v>200</v>
      </c>
      <c r="E224" s="80"/>
    </row>
    <row r="225" spans="1:5" ht="12.75">
      <c r="A225" s="3"/>
      <c r="B225" s="3"/>
      <c r="C225" s="32"/>
      <c r="D225" s="15" t="s">
        <v>151</v>
      </c>
      <c r="E225" s="80"/>
    </row>
    <row r="226" spans="1:5" ht="12.75">
      <c r="A226" s="3"/>
      <c r="B226" s="3">
        <v>85230</v>
      </c>
      <c r="C226" s="32"/>
      <c r="D226" s="15" t="s">
        <v>274</v>
      </c>
      <c r="E226" s="80">
        <f>E227</f>
        <v>83468.61</v>
      </c>
    </row>
    <row r="227" spans="1:5" ht="12.75">
      <c r="A227" s="3"/>
      <c r="B227" s="3"/>
      <c r="C227" s="32" t="s">
        <v>146</v>
      </c>
      <c r="D227" s="15" t="s">
        <v>282</v>
      </c>
      <c r="E227" s="80">
        <v>83468.61</v>
      </c>
    </row>
    <row r="228" spans="1:5" ht="12.75">
      <c r="A228" s="3"/>
      <c r="B228" s="3"/>
      <c r="C228" s="32"/>
      <c r="D228" s="15" t="s">
        <v>147</v>
      </c>
      <c r="E228" s="80"/>
    </row>
    <row r="229" spans="1:5" ht="12.75">
      <c r="A229" s="3"/>
      <c r="B229" s="3">
        <v>85295</v>
      </c>
      <c r="C229" s="32"/>
      <c r="D229" s="15" t="s">
        <v>343</v>
      </c>
      <c r="E229" s="80">
        <f>SUM(E230:E234)</f>
        <v>702224</v>
      </c>
    </row>
    <row r="230" spans="1:5" ht="12.75">
      <c r="A230" s="3"/>
      <c r="B230" s="3"/>
      <c r="C230" s="32" t="s">
        <v>140</v>
      </c>
      <c r="D230" s="15" t="s">
        <v>88</v>
      </c>
      <c r="E230" s="80">
        <v>661424</v>
      </c>
    </row>
    <row r="231" spans="1:5" ht="12.75">
      <c r="A231" s="3"/>
      <c r="B231" s="3"/>
      <c r="C231" s="32"/>
      <c r="D231" s="15" t="s">
        <v>89</v>
      </c>
      <c r="E231" s="80"/>
    </row>
    <row r="232" spans="1:5" ht="12.75">
      <c r="A232" s="3"/>
      <c r="B232" s="3"/>
      <c r="C232" s="32"/>
      <c r="D232" s="15" t="s">
        <v>90</v>
      </c>
      <c r="E232" s="80"/>
    </row>
    <row r="233" spans="1:5" ht="12.75">
      <c r="A233" s="3"/>
      <c r="B233" s="3"/>
      <c r="C233" s="123" t="s">
        <v>385</v>
      </c>
      <c r="D233" s="111" t="s">
        <v>386</v>
      </c>
      <c r="E233" s="80">
        <v>40800</v>
      </c>
    </row>
    <row r="234" spans="1:5" ht="12.75">
      <c r="A234" s="20"/>
      <c r="B234" s="20"/>
      <c r="C234" s="124"/>
      <c r="D234" s="125" t="s">
        <v>387</v>
      </c>
      <c r="E234" s="81"/>
    </row>
    <row r="235" spans="1:5" s="54" customFormat="1" ht="12.75">
      <c r="A235" s="52">
        <v>853</v>
      </c>
      <c r="B235" s="52"/>
      <c r="C235" s="51"/>
      <c r="D235" s="62" t="s">
        <v>345</v>
      </c>
      <c r="E235" s="117">
        <f>E236</f>
        <v>243242</v>
      </c>
    </row>
    <row r="236" spans="1:5" ht="12.75">
      <c r="A236" s="3"/>
      <c r="B236" s="3">
        <v>85395</v>
      </c>
      <c r="C236" s="32"/>
      <c r="D236" s="15" t="s">
        <v>343</v>
      </c>
      <c r="E236" s="80">
        <f>SUM(E237:E247)</f>
        <v>243242</v>
      </c>
    </row>
    <row r="237" spans="1:5" ht="12.75">
      <c r="A237" s="3"/>
      <c r="B237" s="3"/>
      <c r="C237" s="32" t="s">
        <v>407</v>
      </c>
      <c r="D237" s="15" t="s">
        <v>308</v>
      </c>
      <c r="E237" s="80">
        <v>77940</v>
      </c>
    </row>
    <row r="238" spans="1:5" ht="12.75">
      <c r="A238" s="3"/>
      <c r="B238" s="3"/>
      <c r="C238" s="32"/>
      <c r="D238" s="15" t="s">
        <v>309</v>
      </c>
      <c r="E238" s="80"/>
    </row>
    <row r="239" spans="1:5" ht="12.75">
      <c r="A239" s="3"/>
      <c r="B239" s="3"/>
      <c r="C239" s="32"/>
      <c r="D239" s="15" t="s">
        <v>310</v>
      </c>
      <c r="E239" s="80"/>
    </row>
    <row r="240" spans="1:5" ht="12.75">
      <c r="A240" s="3"/>
      <c r="B240" s="3"/>
      <c r="C240" s="32"/>
      <c r="D240" s="15" t="s">
        <v>311</v>
      </c>
      <c r="E240" s="80"/>
    </row>
    <row r="241" spans="1:5" ht="12.75">
      <c r="A241" s="3"/>
      <c r="B241" s="3"/>
      <c r="C241" s="32"/>
      <c r="D241" s="15" t="s">
        <v>167</v>
      </c>
      <c r="E241" s="80"/>
    </row>
    <row r="242" spans="1:5" ht="12.75">
      <c r="A242" s="3"/>
      <c r="B242" s="3"/>
      <c r="C242" s="32" t="s">
        <v>418</v>
      </c>
      <c r="D242" s="15" t="s">
        <v>308</v>
      </c>
      <c r="E242" s="80">
        <v>22270</v>
      </c>
    </row>
    <row r="243" spans="1:5" ht="12.75">
      <c r="A243" s="3"/>
      <c r="B243" s="3"/>
      <c r="C243" s="32"/>
      <c r="D243" s="15" t="s">
        <v>309</v>
      </c>
      <c r="E243" s="80"/>
    </row>
    <row r="244" spans="1:5" ht="12.75">
      <c r="A244" s="3"/>
      <c r="B244" s="3"/>
      <c r="C244" s="32"/>
      <c r="D244" s="15" t="s">
        <v>310</v>
      </c>
      <c r="E244" s="80"/>
    </row>
    <row r="245" spans="1:5" ht="12.75">
      <c r="A245" s="3"/>
      <c r="B245" s="3"/>
      <c r="C245" s="32"/>
      <c r="D245" s="15" t="s">
        <v>311</v>
      </c>
      <c r="E245" s="80"/>
    </row>
    <row r="246" spans="1:5" ht="12.75">
      <c r="A246" s="3"/>
      <c r="B246" s="3"/>
      <c r="C246" s="32"/>
      <c r="D246" s="15" t="s">
        <v>167</v>
      </c>
      <c r="E246" s="80"/>
    </row>
    <row r="247" spans="1:5" ht="12.75">
      <c r="A247" s="3"/>
      <c r="B247" s="3"/>
      <c r="C247" s="32" t="s">
        <v>348</v>
      </c>
      <c r="D247" s="14" t="s">
        <v>349</v>
      </c>
      <c r="E247" s="80">
        <v>143032</v>
      </c>
    </row>
    <row r="248" spans="1:5" ht="12.75">
      <c r="A248" s="20"/>
      <c r="B248" s="20"/>
      <c r="C248" s="37"/>
      <c r="D248" s="127" t="s">
        <v>350</v>
      </c>
      <c r="E248" s="81"/>
    </row>
    <row r="249" spans="1:5" s="68" customFormat="1" ht="12.75">
      <c r="A249" s="52">
        <v>854</v>
      </c>
      <c r="B249" s="106"/>
      <c r="C249" s="105"/>
      <c r="D249" s="130" t="s">
        <v>397</v>
      </c>
      <c r="E249" s="117">
        <f>E250</f>
        <v>8200</v>
      </c>
    </row>
    <row r="250" spans="1:5" s="68" customFormat="1" ht="12.75">
      <c r="A250" s="106"/>
      <c r="B250" s="106">
        <v>85415</v>
      </c>
      <c r="C250" s="105"/>
      <c r="D250" s="109" t="s">
        <v>270</v>
      </c>
      <c r="E250" s="78">
        <f>SUM(E251:E254)</f>
        <v>8200</v>
      </c>
    </row>
    <row r="251" spans="1:5" s="68" customFormat="1" ht="12.75">
      <c r="A251" s="106"/>
      <c r="B251" s="106"/>
      <c r="C251" s="32" t="s">
        <v>346</v>
      </c>
      <c r="D251" s="15" t="s">
        <v>417</v>
      </c>
      <c r="E251" s="78">
        <v>200</v>
      </c>
    </row>
    <row r="252" spans="1:5" s="68" customFormat="1" ht="12.75">
      <c r="A252" s="106"/>
      <c r="B252" s="106"/>
      <c r="C252" s="32" t="s">
        <v>146</v>
      </c>
      <c r="D252" s="15" t="s">
        <v>282</v>
      </c>
      <c r="E252" s="78">
        <v>8000</v>
      </c>
    </row>
    <row r="253" spans="1:5" s="68" customFormat="1" ht="12.75">
      <c r="A253" s="106"/>
      <c r="B253" s="106"/>
      <c r="C253" s="32"/>
      <c r="D253" s="15" t="s">
        <v>147</v>
      </c>
      <c r="E253" s="78"/>
    </row>
    <row r="254" spans="1:5" s="68" customFormat="1" ht="12.75">
      <c r="A254" s="126"/>
      <c r="B254" s="126"/>
      <c r="C254" s="37" t="s">
        <v>398</v>
      </c>
      <c r="D254" s="127" t="s">
        <v>399</v>
      </c>
      <c r="E254" s="104">
        <v>0</v>
      </c>
    </row>
    <row r="255" spans="1:5" ht="12.75">
      <c r="A255" s="52">
        <v>855</v>
      </c>
      <c r="B255" s="52"/>
      <c r="C255" s="51"/>
      <c r="D255" s="62" t="s">
        <v>265</v>
      </c>
      <c r="E255" s="117">
        <f>E256+E265+I278+E289+E297+E285</f>
        <v>10802508</v>
      </c>
    </row>
    <row r="256" spans="1:5" s="68" customFormat="1" ht="12.75">
      <c r="A256" s="106"/>
      <c r="B256" s="69">
        <v>85501</v>
      </c>
      <c r="C256" s="105"/>
      <c r="D256" s="111" t="s">
        <v>264</v>
      </c>
      <c r="E256" s="78">
        <f>SUM(E257:E261)</f>
        <v>35000</v>
      </c>
    </row>
    <row r="257" spans="1:5" ht="12.75">
      <c r="A257" s="3"/>
      <c r="C257" s="33" t="s">
        <v>199</v>
      </c>
      <c r="D257" s="12" t="s">
        <v>255</v>
      </c>
      <c r="E257" s="80">
        <v>5100</v>
      </c>
    </row>
    <row r="258" spans="1:5" ht="12.75">
      <c r="A258" s="3"/>
      <c r="D258" s="12" t="s">
        <v>254</v>
      </c>
      <c r="E258" s="80"/>
    </row>
    <row r="259" spans="1:5" ht="12.75">
      <c r="A259" s="3"/>
      <c r="D259" s="12" t="s">
        <v>205</v>
      </c>
      <c r="E259" s="80"/>
    </row>
    <row r="260" spans="1:5" ht="12.75">
      <c r="A260" s="3"/>
      <c r="D260" s="12" t="s">
        <v>206</v>
      </c>
      <c r="E260" s="80"/>
    </row>
    <row r="261" spans="1:5" ht="12.75">
      <c r="A261" s="3"/>
      <c r="B261" s="3"/>
      <c r="C261" s="32" t="s">
        <v>201</v>
      </c>
      <c r="D261" s="15" t="s">
        <v>322</v>
      </c>
      <c r="E261" s="80">
        <v>29900</v>
      </c>
    </row>
    <row r="262" spans="1:5" ht="12.75">
      <c r="A262" s="3"/>
      <c r="B262" s="3"/>
      <c r="C262" s="32"/>
      <c r="D262" s="15" t="s">
        <v>323</v>
      </c>
      <c r="E262" s="80"/>
    </row>
    <row r="263" spans="1:5" ht="12.75">
      <c r="A263" s="3"/>
      <c r="B263" s="3"/>
      <c r="C263" s="32"/>
      <c r="D263" s="15" t="s">
        <v>324</v>
      </c>
      <c r="E263" s="80"/>
    </row>
    <row r="264" spans="1:5" ht="12.75">
      <c r="A264" s="3"/>
      <c r="B264" s="3"/>
      <c r="C264" s="32"/>
      <c r="D264" s="15" t="s">
        <v>325</v>
      </c>
      <c r="E264" s="80"/>
    </row>
    <row r="265" spans="1:5" s="68" customFormat="1" ht="12.75">
      <c r="A265" s="106"/>
      <c r="B265" s="106">
        <v>85502</v>
      </c>
      <c r="C265" s="105"/>
      <c r="D265" s="119" t="s">
        <v>191</v>
      </c>
      <c r="E265" s="78">
        <f>SUM(E268:E281)</f>
        <v>9609219</v>
      </c>
    </row>
    <row r="266" spans="1:5" ht="12.75">
      <c r="A266" s="3"/>
      <c r="B266" s="3"/>
      <c r="C266" s="32"/>
      <c r="D266" s="12" t="s">
        <v>192</v>
      </c>
      <c r="E266" s="80"/>
    </row>
    <row r="267" spans="1:5" ht="12.75">
      <c r="A267" s="3"/>
      <c r="B267" s="3"/>
      <c r="C267" s="32"/>
      <c r="D267" s="12" t="s">
        <v>193</v>
      </c>
      <c r="E267" s="80"/>
    </row>
    <row r="268" spans="1:5" ht="12.75">
      <c r="A268" s="3"/>
      <c r="B268" s="3"/>
      <c r="C268" s="33" t="s">
        <v>199</v>
      </c>
      <c r="D268" s="12" t="s">
        <v>255</v>
      </c>
      <c r="E268" s="80">
        <v>15000</v>
      </c>
    </row>
    <row r="269" spans="1:5" ht="12.75">
      <c r="A269" s="3"/>
      <c r="B269" s="3"/>
      <c r="D269" s="12" t="s">
        <v>254</v>
      </c>
      <c r="E269" s="80"/>
    </row>
    <row r="270" spans="1:5" ht="12.75">
      <c r="A270" s="3"/>
      <c r="B270" s="3"/>
      <c r="D270" s="12" t="s">
        <v>205</v>
      </c>
      <c r="E270" s="80"/>
    </row>
    <row r="271" spans="1:5" ht="12.75">
      <c r="A271" s="3"/>
      <c r="B271" s="3"/>
      <c r="D271" s="12" t="s">
        <v>206</v>
      </c>
      <c r="E271" s="80"/>
    </row>
    <row r="272" spans="1:5" ht="12.75">
      <c r="A272" s="3"/>
      <c r="B272" s="3"/>
      <c r="C272" s="32" t="s">
        <v>346</v>
      </c>
      <c r="D272" s="15" t="s">
        <v>417</v>
      </c>
      <c r="E272" s="80">
        <v>212</v>
      </c>
    </row>
    <row r="273" spans="1:5" ht="12.75">
      <c r="A273" s="3"/>
      <c r="B273" s="3"/>
      <c r="C273" s="33" t="s">
        <v>140</v>
      </c>
      <c r="D273" s="12" t="s">
        <v>88</v>
      </c>
      <c r="E273" s="80">
        <v>9146007</v>
      </c>
    </row>
    <row r="274" spans="1:5" ht="12.75">
      <c r="A274" s="3"/>
      <c r="B274" s="3"/>
      <c r="D274" s="12" t="s">
        <v>89</v>
      </c>
      <c r="E274" s="80"/>
    </row>
    <row r="275" spans="1:5" ht="12.75">
      <c r="A275" s="3"/>
      <c r="B275" s="3"/>
      <c r="D275" s="12" t="s">
        <v>90</v>
      </c>
      <c r="E275" s="80"/>
    </row>
    <row r="276" spans="1:5" ht="12.75">
      <c r="A276" s="3"/>
      <c r="B276" s="3"/>
      <c r="C276" s="32" t="s">
        <v>348</v>
      </c>
      <c r="D276" s="14" t="s">
        <v>349</v>
      </c>
      <c r="E276" s="80">
        <v>300000</v>
      </c>
    </row>
    <row r="277" spans="1:5" ht="12.75">
      <c r="A277" s="3"/>
      <c r="B277" s="3"/>
      <c r="C277" s="32"/>
      <c r="D277" s="45" t="s">
        <v>350</v>
      </c>
      <c r="E277" s="80"/>
    </row>
    <row r="278" spans="1:5" ht="12.75">
      <c r="A278" s="3"/>
      <c r="B278" s="3"/>
      <c r="C278" s="32" t="s">
        <v>149</v>
      </c>
      <c r="D278" s="15" t="s">
        <v>150</v>
      </c>
      <c r="E278" s="80">
        <v>100000</v>
      </c>
    </row>
    <row r="279" spans="1:5" ht="12.75">
      <c r="A279" s="3"/>
      <c r="B279" s="3"/>
      <c r="C279" s="32"/>
      <c r="D279" s="15" t="s">
        <v>200</v>
      </c>
      <c r="E279" s="80"/>
    </row>
    <row r="280" spans="1:5" ht="12.75">
      <c r="A280" s="3"/>
      <c r="B280" s="3"/>
      <c r="C280" s="32"/>
      <c r="D280" s="15" t="s">
        <v>151</v>
      </c>
      <c r="E280" s="80"/>
    </row>
    <row r="281" spans="1:5" ht="12.75">
      <c r="A281" s="3"/>
      <c r="B281" s="3"/>
      <c r="C281" s="32" t="s">
        <v>201</v>
      </c>
      <c r="D281" s="15" t="s">
        <v>207</v>
      </c>
      <c r="E281" s="80">
        <v>48000</v>
      </c>
    </row>
    <row r="282" spans="1:5" ht="12.75">
      <c r="A282" s="3"/>
      <c r="B282" s="3"/>
      <c r="C282" s="32"/>
      <c r="D282" s="15" t="s">
        <v>208</v>
      </c>
      <c r="E282" s="80"/>
    </row>
    <row r="283" spans="1:5" ht="12.75">
      <c r="A283" s="3"/>
      <c r="B283" s="3"/>
      <c r="C283" s="32"/>
      <c r="D283" s="15" t="s">
        <v>297</v>
      </c>
      <c r="E283" s="80"/>
    </row>
    <row r="284" spans="1:5" ht="12.75">
      <c r="A284" s="3"/>
      <c r="B284" s="3"/>
      <c r="C284" s="32"/>
      <c r="D284" s="15" t="s">
        <v>289</v>
      </c>
      <c r="E284" s="80"/>
    </row>
    <row r="285" spans="1:5" ht="12.75">
      <c r="A285" s="3"/>
      <c r="B285" s="3">
        <v>85503</v>
      </c>
      <c r="C285" s="32"/>
      <c r="D285" s="15" t="s">
        <v>272</v>
      </c>
      <c r="E285" s="80">
        <f>E286</f>
        <v>1265</v>
      </c>
    </row>
    <row r="286" spans="1:5" ht="12.75">
      <c r="A286" s="3"/>
      <c r="B286" s="3"/>
      <c r="C286" s="33" t="s">
        <v>140</v>
      </c>
      <c r="D286" s="12" t="s">
        <v>88</v>
      </c>
      <c r="E286" s="80">
        <v>1265</v>
      </c>
    </row>
    <row r="287" spans="1:5" ht="12.75">
      <c r="A287" s="3"/>
      <c r="B287" s="3"/>
      <c r="D287" s="12" t="s">
        <v>89</v>
      </c>
      <c r="E287" s="80"/>
    </row>
    <row r="288" spans="1:5" ht="12.75">
      <c r="A288" s="3"/>
      <c r="B288" s="3"/>
      <c r="D288" s="12" t="s">
        <v>90</v>
      </c>
      <c r="E288" s="80"/>
    </row>
    <row r="289" spans="1:5" s="68" customFormat="1" ht="12.75">
      <c r="A289" s="106"/>
      <c r="B289" s="106">
        <v>85513</v>
      </c>
      <c r="C289" s="105"/>
      <c r="D289" s="120" t="s">
        <v>292</v>
      </c>
      <c r="E289" s="78">
        <f>E294</f>
        <v>179167</v>
      </c>
    </row>
    <row r="290" spans="1:5" ht="12.75">
      <c r="A290" s="3"/>
      <c r="B290" s="3"/>
      <c r="C290" s="32"/>
      <c r="D290" s="15" t="s">
        <v>293</v>
      </c>
      <c r="E290" s="80"/>
    </row>
    <row r="291" spans="1:5" ht="12.75">
      <c r="A291" s="3"/>
      <c r="B291" s="3"/>
      <c r="C291" s="32"/>
      <c r="D291" s="15" t="s">
        <v>294</v>
      </c>
      <c r="E291" s="80"/>
    </row>
    <row r="292" spans="1:5" ht="12.75">
      <c r="A292" s="3"/>
      <c r="B292" s="3"/>
      <c r="C292" s="32"/>
      <c r="D292" s="15" t="s">
        <v>295</v>
      </c>
      <c r="E292" s="80"/>
    </row>
    <row r="293" spans="1:5" ht="12.75">
      <c r="A293" s="3"/>
      <c r="B293" s="3"/>
      <c r="C293" s="32"/>
      <c r="D293" s="15" t="s">
        <v>296</v>
      </c>
      <c r="E293" s="80"/>
    </row>
    <row r="294" spans="1:5" ht="12.75">
      <c r="A294" s="3"/>
      <c r="B294" s="3"/>
      <c r="C294" s="33" t="s">
        <v>140</v>
      </c>
      <c r="D294" s="12" t="s">
        <v>88</v>
      </c>
      <c r="E294" s="80">
        <v>179167</v>
      </c>
    </row>
    <row r="295" spans="1:5" ht="12.75">
      <c r="A295" s="3"/>
      <c r="B295" s="3"/>
      <c r="C295" s="32"/>
      <c r="D295" s="15" t="s">
        <v>89</v>
      </c>
      <c r="E295" s="80"/>
    </row>
    <row r="296" spans="1:5" ht="12.75">
      <c r="A296" s="3"/>
      <c r="B296" s="3"/>
      <c r="C296" s="32"/>
      <c r="D296" s="15" t="s">
        <v>90</v>
      </c>
      <c r="E296" s="80"/>
    </row>
    <row r="297" spans="1:5" s="68" customFormat="1" ht="12.75">
      <c r="A297" s="106"/>
      <c r="B297" s="106">
        <v>85516</v>
      </c>
      <c r="C297" s="105"/>
      <c r="D297" s="120" t="s">
        <v>306</v>
      </c>
      <c r="E297" s="78">
        <f>SUM(E298:E307)</f>
        <v>977857</v>
      </c>
    </row>
    <row r="298" spans="1:5" ht="12.75">
      <c r="A298" s="3"/>
      <c r="B298" s="3"/>
      <c r="C298" s="32" t="s">
        <v>223</v>
      </c>
      <c r="D298" s="15" t="s">
        <v>224</v>
      </c>
      <c r="E298" s="80">
        <v>50000</v>
      </c>
    </row>
    <row r="299" spans="1:5" ht="12.75">
      <c r="A299" s="3"/>
      <c r="B299" s="3"/>
      <c r="C299" s="32"/>
      <c r="D299" s="15" t="s">
        <v>225</v>
      </c>
      <c r="E299" s="80"/>
    </row>
    <row r="300" spans="1:5" ht="12.75">
      <c r="A300" s="3"/>
      <c r="B300" s="3"/>
      <c r="C300" s="32"/>
      <c r="D300" s="15" t="s">
        <v>226</v>
      </c>
      <c r="E300" s="80"/>
    </row>
    <row r="301" spans="1:5" ht="12.75">
      <c r="A301" s="3"/>
      <c r="B301" s="3"/>
      <c r="C301" s="32" t="s">
        <v>307</v>
      </c>
      <c r="D301" s="15" t="s">
        <v>308</v>
      </c>
      <c r="E301" s="80">
        <v>806895</v>
      </c>
    </row>
    <row r="302" spans="1:5" ht="12.75">
      <c r="A302" s="3"/>
      <c r="B302" s="3"/>
      <c r="C302" s="32"/>
      <c r="D302" s="15" t="s">
        <v>309</v>
      </c>
      <c r="E302" s="80"/>
    </row>
    <row r="303" spans="1:5" ht="12.75">
      <c r="A303" s="3"/>
      <c r="B303" s="3"/>
      <c r="C303" s="32"/>
      <c r="D303" s="15" t="s">
        <v>310</v>
      </c>
      <c r="E303" s="80"/>
    </row>
    <row r="304" spans="1:5" ht="12.75">
      <c r="A304" s="3"/>
      <c r="B304" s="3"/>
      <c r="C304" s="32"/>
      <c r="D304" s="15" t="s">
        <v>311</v>
      </c>
      <c r="E304" s="80"/>
    </row>
    <row r="305" spans="1:5" ht="12.75">
      <c r="A305" s="3"/>
      <c r="B305" s="3"/>
      <c r="C305" s="32"/>
      <c r="D305" s="15" t="s">
        <v>167</v>
      </c>
      <c r="E305" s="80"/>
    </row>
    <row r="306" spans="1:5" ht="12.75">
      <c r="A306" s="3"/>
      <c r="B306" s="3"/>
      <c r="C306" s="32" t="s">
        <v>312</v>
      </c>
      <c r="D306" s="15" t="s">
        <v>308</v>
      </c>
      <c r="E306" s="80">
        <v>120962</v>
      </c>
    </row>
    <row r="307" spans="1:5" ht="12.75">
      <c r="A307" s="3"/>
      <c r="B307" s="3"/>
      <c r="C307" s="32"/>
      <c r="D307" s="15" t="s">
        <v>309</v>
      </c>
      <c r="E307" s="80"/>
    </row>
    <row r="308" spans="1:5" ht="12.75">
      <c r="A308" s="3"/>
      <c r="B308" s="3"/>
      <c r="C308" s="32"/>
      <c r="D308" s="15" t="s">
        <v>310</v>
      </c>
      <c r="E308" s="80"/>
    </row>
    <row r="309" spans="1:5" ht="12.75">
      <c r="A309" s="3"/>
      <c r="B309" s="3"/>
      <c r="C309" s="32"/>
      <c r="D309" s="15" t="s">
        <v>311</v>
      </c>
      <c r="E309" s="80"/>
    </row>
    <row r="310" spans="1:5" ht="12.75">
      <c r="A310" s="20"/>
      <c r="B310" s="20"/>
      <c r="C310" s="37"/>
      <c r="D310" s="42" t="s">
        <v>167</v>
      </c>
      <c r="E310" s="81"/>
    </row>
    <row r="311" spans="1:5" ht="12.75">
      <c r="A311" s="3">
        <v>900</v>
      </c>
      <c r="B311" s="52"/>
      <c r="C311" s="51"/>
      <c r="D311" s="62" t="s">
        <v>202</v>
      </c>
      <c r="E311" s="117">
        <f>E335+E312+E327+E338+E319+E331</f>
        <v>11900185</v>
      </c>
    </row>
    <row r="312" spans="1:5" s="68" customFormat="1" ht="12.75">
      <c r="A312" s="106"/>
      <c r="B312" s="106">
        <v>90002</v>
      </c>
      <c r="C312" s="105"/>
      <c r="D312" s="120" t="s">
        <v>256</v>
      </c>
      <c r="E312" s="78">
        <f>SUM(E313:E317)</f>
        <v>8410000</v>
      </c>
    </row>
    <row r="313" spans="1:5" ht="12.75">
      <c r="A313" s="3"/>
      <c r="B313" s="3"/>
      <c r="C313" s="40" t="s">
        <v>158</v>
      </c>
      <c r="D313" s="49" t="s">
        <v>183</v>
      </c>
      <c r="E313" s="80">
        <v>8400000</v>
      </c>
    </row>
    <row r="314" spans="1:5" ht="12.75">
      <c r="A314" s="3"/>
      <c r="B314" s="3"/>
      <c r="C314" s="32"/>
      <c r="D314" s="15" t="s">
        <v>184</v>
      </c>
      <c r="E314" s="80"/>
    </row>
    <row r="315" spans="1:5" ht="12.75">
      <c r="A315" s="3"/>
      <c r="B315" s="3"/>
      <c r="C315" s="32" t="s">
        <v>279</v>
      </c>
      <c r="D315" s="15" t="s">
        <v>280</v>
      </c>
      <c r="E315" s="80">
        <v>4000</v>
      </c>
    </row>
    <row r="316" spans="1:5" ht="12.75">
      <c r="A316" s="3"/>
      <c r="B316" s="3"/>
      <c r="C316" s="32"/>
      <c r="D316" s="15" t="s">
        <v>281</v>
      </c>
      <c r="E316" s="80"/>
    </row>
    <row r="317" spans="1:5" ht="12.75">
      <c r="A317" s="3"/>
      <c r="B317" s="3"/>
      <c r="C317" s="32" t="s">
        <v>132</v>
      </c>
      <c r="D317" s="14" t="s">
        <v>249</v>
      </c>
      <c r="E317" s="80">
        <v>6000</v>
      </c>
    </row>
    <row r="318" spans="1:5" ht="12.75">
      <c r="A318" s="3"/>
      <c r="B318" s="3"/>
      <c r="C318" s="32"/>
      <c r="D318" s="45" t="s">
        <v>248</v>
      </c>
      <c r="E318" s="80"/>
    </row>
    <row r="319" spans="1:5" ht="12.75">
      <c r="A319" s="3"/>
      <c r="B319" s="3">
        <v>90004</v>
      </c>
      <c r="C319" s="32"/>
      <c r="D319" s="63" t="s">
        <v>65</v>
      </c>
      <c r="E319" s="80">
        <f>SUM(E320:E323)</f>
        <v>1317407</v>
      </c>
    </row>
    <row r="320" spans="1:5" ht="12.75">
      <c r="A320" s="3"/>
      <c r="B320" s="3"/>
      <c r="C320" s="32" t="s">
        <v>419</v>
      </c>
      <c r="D320" s="63" t="s">
        <v>420</v>
      </c>
      <c r="E320" s="80">
        <v>19800</v>
      </c>
    </row>
    <row r="321" spans="1:5" ht="12.75">
      <c r="A321" s="3"/>
      <c r="B321" s="3"/>
      <c r="C321" s="32"/>
      <c r="D321" s="63" t="s">
        <v>421</v>
      </c>
      <c r="E321" s="80"/>
    </row>
    <row r="322" spans="1:5" ht="12.75">
      <c r="A322" s="3"/>
      <c r="B322" s="3"/>
      <c r="C322" s="32"/>
      <c r="D322" s="63" t="s">
        <v>388</v>
      </c>
      <c r="E322" s="80"/>
    </row>
    <row r="323" spans="1:5" ht="12.75">
      <c r="A323" s="3"/>
      <c r="B323" s="3"/>
      <c r="C323" s="32" t="s">
        <v>307</v>
      </c>
      <c r="D323" s="15" t="s">
        <v>308</v>
      </c>
      <c r="E323" s="80">
        <v>1297607</v>
      </c>
    </row>
    <row r="324" spans="1:5" ht="12.75">
      <c r="A324" s="3"/>
      <c r="B324" s="3"/>
      <c r="C324" s="32"/>
      <c r="D324" s="15" t="s">
        <v>309</v>
      </c>
      <c r="E324" s="80"/>
    </row>
    <row r="325" spans="1:5" ht="12.75">
      <c r="A325" s="3"/>
      <c r="B325" s="3"/>
      <c r="C325" s="32"/>
      <c r="D325" s="15" t="s">
        <v>310</v>
      </c>
      <c r="E325" s="80"/>
    </row>
    <row r="326" spans="1:5" ht="12.75">
      <c r="A326" s="3"/>
      <c r="B326" s="3"/>
      <c r="C326" s="32"/>
      <c r="D326" s="15" t="s">
        <v>311</v>
      </c>
      <c r="E326" s="80"/>
    </row>
    <row r="327" spans="1:5" s="68" customFormat="1" ht="12.75">
      <c r="A327" s="106"/>
      <c r="B327" s="106">
        <v>90005</v>
      </c>
      <c r="C327" s="32"/>
      <c r="D327" s="15" t="s">
        <v>167</v>
      </c>
      <c r="E327" s="78">
        <f>SUM(E328:E328)</f>
        <v>35000</v>
      </c>
    </row>
    <row r="328" spans="1:5" ht="12.75">
      <c r="A328" s="3"/>
      <c r="B328" s="3"/>
      <c r="C328" s="32" t="s">
        <v>326</v>
      </c>
      <c r="D328" s="15" t="s">
        <v>327</v>
      </c>
      <c r="E328" s="80">
        <v>35000</v>
      </c>
    </row>
    <row r="329" spans="1:5" ht="12.75">
      <c r="A329" s="3"/>
      <c r="B329" s="3"/>
      <c r="C329" s="32"/>
      <c r="D329" s="15" t="s">
        <v>328</v>
      </c>
      <c r="E329" s="80"/>
    </row>
    <row r="330" spans="1:5" ht="12.75">
      <c r="A330" s="3"/>
      <c r="B330" s="3"/>
      <c r="C330" s="32"/>
      <c r="D330" s="15" t="s">
        <v>329</v>
      </c>
      <c r="E330" s="80"/>
    </row>
    <row r="331" spans="1:5" ht="12.75">
      <c r="A331" s="3"/>
      <c r="B331" s="3">
        <v>90013</v>
      </c>
      <c r="C331" s="32"/>
      <c r="D331" s="15" t="s">
        <v>422</v>
      </c>
      <c r="E331" s="80">
        <f>E332</f>
        <v>29990</v>
      </c>
    </row>
    <row r="332" spans="1:5" ht="12.75">
      <c r="A332" s="3"/>
      <c r="B332" s="3"/>
      <c r="C332" s="32" t="s">
        <v>419</v>
      </c>
      <c r="D332" s="63" t="s">
        <v>420</v>
      </c>
      <c r="E332" s="80">
        <v>29990</v>
      </c>
    </row>
    <row r="333" spans="1:5" ht="12.75">
      <c r="A333" s="3"/>
      <c r="B333" s="3"/>
      <c r="C333" s="32"/>
      <c r="D333" s="63" t="s">
        <v>421</v>
      </c>
      <c r="E333" s="80"/>
    </row>
    <row r="334" spans="1:5" ht="12.75">
      <c r="A334" s="3"/>
      <c r="B334" s="3"/>
      <c r="C334" s="32"/>
      <c r="D334" s="63" t="s">
        <v>388</v>
      </c>
      <c r="E334" s="80"/>
    </row>
    <row r="335" spans="1:5" s="68" customFormat="1" ht="12.75">
      <c r="A335" s="106"/>
      <c r="B335" s="106">
        <v>90019</v>
      </c>
      <c r="C335" s="105"/>
      <c r="D335" s="120" t="s">
        <v>214</v>
      </c>
      <c r="E335" s="78">
        <f>E337</f>
        <v>50000</v>
      </c>
    </row>
    <row r="336" spans="1:5" ht="12.75">
      <c r="A336" s="3"/>
      <c r="B336" s="3"/>
      <c r="C336" s="32"/>
      <c r="D336" s="15" t="s">
        <v>215</v>
      </c>
      <c r="E336" s="80"/>
    </row>
    <row r="337" spans="1:5" ht="12.75">
      <c r="A337" s="3"/>
      <c r="B337" s="3"/>
      <c r="C337" s="32" t="s">
        <v>181</v>
      </c>
      <c r="D337" s="15" t="s">
        <v>182</v>
      </c>
      <c r="E337" s="80">
        <v>50000</v>
      </c>
    </row>
    <row r="338" spans="1:5" ht="12.75">
      <c r="A338" s="3"/>
      <c r="B338" s="3">
        <v>90095</v>
      </c>
      <c r="C338" s="32"/>
      <c r="D338" s="15" t="s">
        <v>343</v>
      </c>
      <c r="E338" s="80">
        <f>SUM(E339:E350)</f>
        <v>2057788</v>
      </c>
    </row>
    <row r="339" spans="1:5" ht="12.75">
      <c r="A339" s="3"/>
      <c r="B339" s="3"/>
      <c r="C339" s="32" t="s">
        <v>365</v>
      </c>
      <c r="D339" s="15" t="s">
        <v>308</v>
      </c>
      <c r="E339" s="80">
        <v>30891</v>
      </c>
    </row>
    <row r="340" spans="1:5" ht="12.75">
      <c r="A340" s="3"/>
      <c r="B340" s="3"/>
      <c r="C340" s="32"/>
      <c r="D340" s="15" t="s">
        <v>309</v>
      </c>
      <c r="E340" s="80"/>
    </row>
    <row r="341" spans="1:5" ht="12.75">
      <c r="A341" s="3"/>
      <c r="B341" s="3"/>
      <c r="C341" s="32"/>
      <c r="D341" s="15" t="s">
        <v>310</v>
      </c>
      <c r="E341" s="80"/>
    </row>
    <row r="342" spans="1:5" ht="12.75">
      <c r="A342" s="3"/>
      <c r="B342" s="3"/>
      <c r="C342" s="32"/>
      <c r="D342" s="15" t="s">
        <v>311</v>
      </c>
      <c r="E342" s="80"/>
    </row>
    <row r="343" spans="1:5" ht="12.75">
      <c r="A343" s="3"/>
      <c r="B343" s="3"/>
      <c r="C343" s="32"/>
      <c r="D343" s="15" t="s">
        <v>167</v>
      </c>
      <c r="E343" s="80"/>
    </row>
    <row r="344" spans="1:5" ht="12.75">
      <c r="A344" s="3"/>
      <c r="B344" s="3"/>
      <c r="C344" s="32" t="s">
        <v>326</v>
      </c>
      <c r="D344" s="15" t="s">
        <v>327</v>
      </c>
      <c r="E344" s="80">
        <v>86670</v>
      </c>
    </row>
    <row r="345" spans="1:5" ht="12.75">
      <c r="A345" s="3"/>
      <c r="B345" s="3"/>
      <c r="C345" s="32"/>
      <c r="D345" s="15" t="s">
        <v>328</v>
      </c>
      <c r="E345" s="80"/>
    </row>
    <row r="346" spans="1:5" ht="12.75">
      <c r="A346" s="3"/>
      <c r="B346" s="3"/>
      <c r="C346" s="32"/>
      <c r="D346" s="15" t="s">
        <v>329</v>
      </c>
      <c r="E346" s="80"/>
    </row>
    <row r="347" spans="1:5" ht="12.75">
      <c r="A347" s="3"/>
      <c r="B347" s="3"/>
      <c r="C347" s="32" t="s">
        <v>366</v>
      </c>
      <c r="D347" s="15" t="s">
        <v>327</v>
      </c>
      <c r="E347" s="80">
        <v>140227</v>
      </c>
    </row>
    <row r="348" spans="1:5" ht="12.75">
      <c r="A348" s="3"/>
      <c r="B348" s="3"/>
      <c r="C348" s="32"/>
      <c r="D348" s="15" t="s">
        <v>328</v>
      </c>
      <c r="E348" s="80"/>
    </row>
    <row r="349" spans="1:5" ht="12.75">
      <c r="A349" s="3"/>
      <c r="B349" s="3"/>
      <c r="C349" s="32"/>
      <c r="D349" s="15" t="s">
        <v>329</v>
      </c>
      <c r="E349" s="80"/>
    </row>
    <row r="350" spans="1:5" ht="12.75">
      <c r="A350" s="3"/>
      <c r="B350" s="3"/>
      <c r="C350" s="123" t="s">
        <v>361</v>
      </c>
      <c r="D350" s="111" t="s">
        <v>363</v>
      </c>
      <c r="E350" s="80">
        <v>1800000</v>
      </c>
    </row>
    <row r="351" spans="1:5" ht="12.75">
      <c r="A351" s="3"/>
      <c r="B351" s="3"/>
      <c r="C351" s="123"/>
      <c r="D351" s="111" t="s">
        <v>362</v>
      </c>
      <c r="E351" s="80"/>
    </row>
    <row r="352" spans="1:5" ht="12.75">
      <c r="A352" s="3"/>
      <c r="B352" s="3"/>
      <c r="C352" s="32"/>
      <c r="D352" s="15"/>
      <c r="E352" s="80"/>
    </row>
    <row r="353" spans="1:5" ht="12.75">
      <c r="A353" s="3"/>
      <c r="B353" s="3"/>
      <c r="C353" s="32"/>
      <c r="D353" s="15"/>
      <c r="E353" s="80"/>
    </row>
    <row r="354" spans="1:5" ht="12.75">
      <c r="A354" s="3"/>
      <c r="B354" s="3"/>
      <c r="C354" s="32"/>
      <c r="D354" s="15"/>
      <c r="E354" s="80"/>
    </row>
    <row r="355" spans="1:5" ht="12.75">
      <c r="A355" s="3"/>
      <c r="B355" s="3"/>
      <c r="C355" s="32"/>
      <c r="D355" s="15"/>
      <c r="E355" s="80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98"/>
  <sheetViews>
    <sheetView tabSelected="1" zoomScale="130" zoomScaleNormal="130" zoomScalePageLayoutView="0" workbookViewId="0" topLeftCell="A164">
      <selection activeCell="D303" sqref="D303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00390625" style="0" customWidth="1"/>
    <col min="5" max="5" width="22.875" style="89" customWidth="1"/>
  </cols>
  <sheetData>
    <row r="2" spans="1:5" ht="12.75">
      <c r="A2" s="26"/>
      <c r="B2" s="27"/>
      <c r="C2" s="22"/>
      <c r="D2" s="17"/>
      <c r="E2" s="88" t="s">
        <v>179</v>
      </c>
    </row>
    <row r="3" spans="1:5" ht="12.75">
      <c r="A3" s="28"/>
      <c r="B3" s="19"/>
      <c r="C3" s="3"/>
      <c r="D3" s="14"/>
      <c r="E3" s="71" t="s">
        <v>433</v>
      </c>
    </row>
    <row r="4" spans="1:6" ht="12.75">
      <c r="A4" s="28"/>
      <c r="B4" s="19"/>
      <c r="C4" s="3"/>
      <c r="D4" s="13" t="s">
        <v>10</v>
      </c>
      <c r="E4" s="71" t="s">
        <v>116</v>
      </c>
      <c r="F4" s="18"/>
    </row>
    <row r="5" spans="1:5" ht="12.75">
      <c r="A5" s="28"/>
      <c r="B5" s="19"/>
      <c r="C5" s="3"/>
      <c r="D5" s="3" t="s">
        <v>257</v>
      </c>
      <c r="E5" s="72" t="s">
        <v>435</v>
      </c>
    </row>
    <row r="6" spans="1:4" ht="12.75">
      <c r="A6" s="28"/>
      <c r="B6" s="19"/>
      <c r="C6" s="3"/>
      <c r="D6" s="3"/>
    </row>
    <row r="7" spans="1:5" ht="12.75">
      <c r="A7" s="29" t="s">
        <v>11</v>
      </c>
      <c r="B7" s="30" t="s">
        <v>12</v>
      </c>
      <c r="C7" s="1"/>
      <c r="D7" s="1" t="s">
        <v>16</v>
      </c>
      <c r="E7" s="90" t="s">
        <v>380</v>
      </c>
    </row>
    <row r="8" spans="1:5" ht="12.75">
      <c r="A8" s="24" t="s">
        <v>38</v>
      </c>
      <c r="B8" s="31"/>
      <c r="C8" s="13"/>
      <c r="D8" s="25" t="s">
        <v>14</v>
      </c>
      <c r="E8" s="91">
        <f>SUM(E9)</f>
        <v>409600</v>
      </c>
    </row>
    <row r="9" spans="1:5" s="54" customFormat="1" ht="12.75">
      <c r="A9" s="107"/>
      <c r="B9" s="51" t="s">
        <v>39</v>
      </c>
      <c r="C9" s="52"/>
      <c r="D9" s="64" t="s">
        <v>15</v>
      </c>
      <c r="E9" s="93">
        <f>SUM(E10:E24)</f>
        <v>409600</v>
      </c>
    </row>
    <row r="10" spans="1:5" s="54" customFormat="1" ht="12.75">
      <c r="A10" s="107"/>
      <c r="B10" s="51"/>
      <c r="C10" s="3">
        <v>4170</v>
      </c>
      <c r="D10" s="14" t="s">
        <v>161</v>
      </c>
      <c r="E10" s="100">
        <v>1000</v>
      </c>
    </row>
    <row r="11" spans="1:5" s="54" customFormat="1" ht="12.75">
      <c r="A11" s="107"/>
      <c r="B11" s="51"/>
      <c r="C11" s="3">
        <v>4260</v>
      </c>
      <c r="D11" s="14" t="s">
        <v>25</v>
      </c>
      <c r="E11" s="100">
        <v>50000</v>
      </c>
    </row>
    <row r="12" spans="1:5" s="54" customFormat="1" ht="12.75">
      <c r="A12" s="107"/>
      <c r="B12" s="51"/>
      <c r="C12" s="3">
        <v>4270</v>
      </c>
      <c r="D12" s="14" t="s">
        <v>187</v>
      </c>
      <c r="E12" s="100">
        <v>110000</v>
      </c>
    </row>
    <row r="13" spans="1:5" ht="12.75">
      <c r="A13" s="23"/>
      <c r="B13" s="32"/>
      <c r="C13" s="3">
        <v>4300</v>
      </c>
      <c r="D13" s="19" t="s">
        <v>27</v>
      </c>
      <c r="E13" s="89">
        <v>131673</v>
      </c>
    </row>
    <row r="14" spans="1:5" ht="12.75">
      <c r="A14" s="32"/>
      <c r="B14" s="32"/>
      <c r="C14" s="3">
        <v>4390</v>
      </c>
      <c r="D14" s="15" t="s">
        <v>185</v>
      </c>
      <c r="E14" s="89">
        <v>38500</v>
      </c>
    </row>
    <row r="15" spans="1:4" ht="12.75">
      <c r="A15" s="32"/>
      <c r="B15" s="32"/>
      <c r="C15" s="3"/>
      <c r="D15" s="15" t="s">
        <v>186</v>
      </c>
    </row>
    <row r="16" spans="1:5" ht="12.75">
      <c r="A16" s="32"/>
      <c r="B16" s="32"/>
      <c r="C16" s="3">
        <v>4430</v>
      </c>
      <c r="D16" s="45" t="s">
        <v>148</v>
      </c>
      <c r="E16" s="89">
        <v>4000</v>
      </c>
    </row>
    <row r="17" spans="1:5" ht="12.75">
      <c r="A17" s="32"/>
      <c r="B17" s="32"/>
      <c r="C17" s="3">
        <v>4500</v>
      </c>
      <c r="D17" s="45" t="s">
        <v>317</v>
      </c>
      <c r="E17" s="89">
        <v>100</v>
      </c>
    </row>
    <row r="18" spans="1:4" ht="12.75">
      <c r="A18" s="32"/>
      <c r="B18" s="32"/>
      <c r="C18" s="3"/>
      <c r="D18" s="45" t="s">
        <v>318</v>
      </c>
    </row>
    <row r="19" spans="1:5" ht="12" customHeight="1">
      <c r="A19" s="32"/>
      <c r="B19" s="32"/>
      <c r="C19" s="3">
        <v>4510</v>
      </c>
      <c r="D19" s="19" t="s">
        <v>164</v>
      </c>
      <c r="E19" s="89">
        <v>6327</v>
      </c>
    </row>
    <row r="20" spans="1:5" ht="12.75">
      <c r="A20" s="32"/>
      <c r="B20" s="32"/>
      <c r="C20" s="3">
        <v>4530</v>
      </c>
      <c r="D20" t="s">
        <v>176</v>
      </c>
      <c r="E20" s="89">
        <v>18000</v>
      </c>
    </row>
    <row r="21" spans="1:5" ht="12.75">
      <c r="A21" s="32"/>
      <c r="B21" s="32"/>
      <c r="C21" s="6">
        <v>4590</v>
      </c>
      <c r="D21" s="60" t="s">
        <v>203</v>
      </c>
      <c r="E21" s="89">
        <v>40000</v>
      </c>
    </row>
    <row r="22" spans="1:5" s="54" customFormat="1" ht="12.75">
      <c r="A22" s="32"/>
      <c r="B22" s="32"/>
      <c r="C22" s="6"/>
      <c r="D22" s="60" t="s">
        <v>188</v>
      </c>
      <c r="E22" s="89"/>
    </row>
    <row r="23" spans="1:5" s="54" customFormat="1" ht="12.75">
      <c r="A23" s="32"/>
      <c r="B23" s="32"/>
      <c r="C23" s="3">
        <v>4610</v>
      </c>
      <c r="D23" s="15" t="s">
        <v>189</v>
      </c>
      <c r="E23" s="89">
        <v>10000</v>
      </c>
    </row>
    <row r="24" spans="1:5" s="54" customFormat="1" ht="12.75">
      <c r="A24" s="32"/>
      <c r="B24" s="32"/>
      <c r="C24" s="6">
        <v>6060</v>
      </c>
      <c r="D24" t="s">
        <v>50</v>
      </c>
      <c r="E24" s="89"/>
    </row>
    <row r="25" spans="1:5" s="54" customFormat="1" ht="12.75">
      <c r="A25" s="66"/>
      <c r="B25" s="57" t="s">
        <v>340</v>
      </c>
      <c r="C25" s="52"/>
      <c r="D25" s="62" t="s">
        <v>341</v>
      </c>
      <c r="E25" s="93">
        <f>SUM(E26:E36)</f>
        <v>5717105</v>
      </c>
    </row>
    <row r="26" spans="1:5" ht="12.75">
      <c r="A26" s="33"/>
      <c r="B26" s="19"/>
      <c r="C26" s="3">
        <v>4210</v>
      </c>
      <c r="D26" s="14" t="s">
        <v>24</v>
      </c>
      <c r="E26" s="89">
        <v>0</v>
      </c>
    </row>
    <row r="27" spans="1:5" ht="12.75">
      <c r="A27" s="33"/>
      <c r="B27" s="19"/>
      <c r="C27" s="3">
        <v>4260</v>
      </c>
      <c r="D27" s="14" t="s">
        <v>25</v>
      </c>
      <c r="E27" s="89">
        <v>2100000</v>
      </c>
    </row>
    <row r="28" spans="1:5" ht="12.75">
      <c r="A28" s="33"/>
      <c r="B28" s="19"/>
      <c r="C28" s="3">
        <v>4270</v>
      </c>
      <c r="D28" s="14" t="s">
        <v>187</v>
      </c>
      <c r="E28" s="89">
        <v>2395000</v>
      </c>
    </row>
    <row r="29" spans="1:5" ht="12.75">
      <c r="A29" s="33"/>
      <c r="B29" s="19"/>
      <c r="C29" s="3">
        <v>4300</v>
      </c>
      <c r="D29" s="14" t="s">
        <v>27</v>
      </c>
      <c r="E29" s="89">
        <v>1131050</v>
      </c>
    </row>
    <row r="30" spans="1:5" ht="12.75">
      <c r="A30" s="33"/>
      <c r="B30" s="19"/>
      <c r="C30" s="3">
        <v>4390</v>
      </c>
      <c r="D30" s="15" t="s">
        <v>185</v>
      </c>
      <c r="E30" s="89">
        <v>75000</v>
      </c>
    </row>
    <row r="31" spans="1:4" ht="12.75">
      <c r="A31" s="33"/>
      <c r="B31" s="19"/>
      <c r="C31" s="3"/>
      <c r="D31" s="15" t="s">
        <v>186</v>
      </c>
    </row>
    <row r="32" spans="1:5" ht="12.75">
      <c r="A32" s="33"/>
      <c r="B32" s="19"/>
      <c r="C32" s="3">
        <v>4430</v>
      </c>
      <c r="D32" s="45" t="s">
        <v>148</v>
      </c>
      <c r="E32" s="89">
        <v>2000</v>
      </c>
    </row>
    <row r="33" spans="1:5" ht="12.75">
      <c r="A33" s="33"/>
      <c r="B33" s="19"/>
      <c r="C33" s="6">
        <v>4480</v>
      </c>
      <c r="D33" t="s">
        <v>36</v>
      </c>
      <c r="E33" s="89">
        <v>2000</v>
      </c>
    </row>
    <row r="34" spans="1:5" ht="12.75">
      <c r="A34" s="33"/>
      <c r="B34" s="19"/>
      <c r="C34" s="3">
        <v>4520</v>
      </c>
      <c r="D34" s="19" t="s">
        <v>298</v>
      </c>
      <c r="E34" s="89">
        <v>55</v>
      </c>
    </row>
    <row r="35" spans="1:4" ht="12.75">
      <c r="A35" s="33"/>
      <c r="B35" s="19"/>
      <c r="C35" s="3"/>
      <c r="D35" s="19" t="s">
        <v>167</v>
      </c>
    </row>
    <row r="36" spans="1:5" ht="12.75">
      <c r="A36" s="33"/>
      <c r="B36" s="19"/>
      <c r="C36" s="3">
        <v>4610</v>
      </c>
      <c r="D36" s="15" t="s">
        <v>189</v>
      </c>
      <c r="E36" s="89">
        <v>12000</v>
      </c>
    </row>
    <row r="37" spans="1:5" ht="12.75">
      <c r="A37" s="47" t="s">
        <v>101</v>
      </c>
      <c r="B37" s="38"/>
      <c r="C37" s="7"/>
      <c r="D37" s="5" t="s">
        <v>102</v>
      </c>
      <c r="E37" s="91">
        <f>E38</f>
        <v>177930</v>
      </c>
    </row>
    <row r="38" spans="1:5" ht="12.75">
      <c r="A38" s="28"/>
      <c r="B38" s="57" t="s">
        <v>143</v>
      </c>
      <c r="C38" s="55"/>
      <c r="D38" s="54" t="s">
        <v>144</v>
      </c>
      <c r="E38" s="93">
        <f>SUM(E39:E46)</f>
        <v>177930</v>
      </c>
    </row>
    <row r="39" spans="1:5" ht="12.75">
      <c r="A39" s="28"/>
      <c r="B39" s="19"/>
      <c r="C39" s="3">
        <v>3030</v>
      </c>
      <c r="D39" s="14" t="s">
        <v>32</v>
      </c>
      <c r="E39" s="89">
        <v>1000</v>
      </c>
    </row>
    <row r="40" spans="1:5" ht="12.75">
      <c r="A40" s="28"/>
      <c r="B40" s="19"/>
      <c r="C40" s="6">
        <v>4110</v>
      </c>
      <c r="D40" t="s">
        <v>23</v>
      </c>
      <c r="E40" s="89">
        <v>1376</v>
      </c>
    </row>
    <row r="41" spans="1:5" ht="12.75">
      <c r="A41" s="28"/>
      <c r="B41" s="19"/>
      <c r="C41" s="6">
        <v>4120</v>
      </c>
      <c r="D41" t="s">
        <v>313</v>
      </c>
      <c r="E41" s="89">
        <v>98</v>
      </c>
    </row>
    <row r="42" spans="1:5" ht="12.75">
      <c r="A42" s="28"/>
      <c r="B42" s="19"/>
      <c r="C42" s="3">
        <v>4170</v>
      </c>
      <c r="D42" s="14" t="s">
        <v>161</v>
      </c>
      <c r="E42" s="89">
        <v>25000</v>
      </c>
    </row>
    <row r="43" spans="1:5" ht="12.75">
      <c r="A43" s="28"/>
      <c r="B43" s="19"/>
      <c r="C43" s="3">
        <v>4300</v>
      </c>
      <c r="D43" s="45" t="s">
        <v>27</v>
      </c>
      <c r="E43" s="89">
        <v>138456</v>
      </c>
    </row>
    <row r="44" spans="1:5" ht="12.75">
      <c r="A44" s="28"/>
      <c r="B44" s="19"/>
      <c r="C44" s="3">
        <v>4390</v>
      </c>
      <c r="D44" s="15" t="s">
        <v>185</v>
      </c>
      <c r="E44" s="89">
        <v>11000</v>
      </c>
    </row>
    <row r="45" spans="1:4" ht="12.75">
      <c r="A45" s="28"/>
      <c r="B45" s="19"/>
      <c r="C45" s="3"/>
      <c r="D45" s="15" t="s">
        <v>186</v>
      </c>
    </row>
    <row r="46" spans="1:5" ht="12.75">
      <c r="A46" s="19"/>
      <c r="B46" s="19"/>
      <c r="C46" s="3">
        <v>4430</v>
      </c>
      <c r="D46" s="45" t="s">
        <v>148</v>
      </c>
      <c r="E46" s="89">
        <v>1000</v>
      </c>
    </row>
    <row r="47" spans="1:4" ht="12.75">
      <c r="A47" s="19"/>
      <c r="B47" s="19"/>
      <c r="C47" s="3"/>
      <c r="D47" s="45"/>
    </row>
    <row r="48" spans="1:5" ht="12.75">
      <c r="A48" s="24" t="s">
        <v>44</v>
      </c>
      <c r="B48" s="31"/>
      <c r="C48" s="13"/>
      <c r="D48" s="39" t="s">
        <v>17</v>
      </c>
      <c r="E48" s="93">
        <f>E49</f>
        <v>88165</v>
      </c>
    </row>
    <row r="49" spans="1:5" ht="12.75">
      <c r="A49" s="58"/>
      <c r="B49" s="51" t="s">
        <v>195</v>
      </c>
      <c r="C49" s="52"/>
      <c r="D49" s="64" t="s">
        <v>194</v>
      </c>
      <c r="E49" s="93">
        <f>SUM(E50:E52)</f>
        <v>88165</v>
      </c>
    </row>
    <row r="50" spans="1:5" ht="12.75">
      <c r="A50" s="33"/>
      <c r="B50" s="33"/>
      <c r="C50" s="6">
        <v>4260</v>
      </c>
      <c r="D50" t="s">
        <v>25</v>
      </c>
      <c r="E50" s="89">
        <v>80000</v>
      </c>
    </row>
    <row r="51" spans="1:5" ht="12.75">
      <c r="A51" s="33"/>
      <c r="B51" s="33"/>
      <c r="C51" s="3">
        <v>4300</v>
      </c>
      <c r="D51" s="19" t="s">
        <v>27</v>
      </c>
      <c r="E51" s="89">
        <v>8000</v>
      </c>
    </row>
    <row r="52" spans="1:5" ht="12.75">
      <c r="A52" s="33"/>
      <c r="B52" s="33"/>
      <c r="C52" s="3">
        <v>4520</v>
      </c>
      <c r="D52" s="19" t="s">
        <v>298</v>
      </c>
      <c r="E52" s="89">
        <v>165</v>
      </c>
    </row>
    <row r="53" spans="1:4" ht="12.75">
      <c r="A53" s="33"/>
      <c r="B53" s="33"/>
      <c r="C53" s="3"/>
      <c r="D53" s="19" t="s">
        <v>167</v>
      </c>
    </row>
    <row r="54" spans="1:4" ht="12.75">
      <c r="A54" s="33"/>
      <c r="B54" s="33"/>
      <c r="C54" s="3"/>
      <c r="D54" s="19"/>
    </row>
    <row r="55" spans="1:4" ht="12.75">
      <c r="A55" s="33"/>
      <c r="B55" s="33"/>
      <c r="C55" s="3"/>
      <c r="D55" s="19"/>
    </row>
    <row r="56" spans="1:4" ht="12.75">
      <c r="A56" s="33"/>
      <c r="B56" s="33"/>
      <c r="C56" s="3"/>
      <c r="D56" s="19"/>
    </row>
    <row r="57" spans="1:4" ht="12.75">
      <c r="A57" s="19"/>
      <c r="B57" s="19"/>
      <c r="C57" s="3"/>
      <c r="D57" s="15"/>
    </row>
    <row r="58" spans="1:10" ht="12.75">
      <c r="A58" s="34"/>
      <c r="B58" s="35"/>
      <c r="C58" s="22"/>
      <c r="D58" s="16" t="s">
        <v>10</v>
      </c>
      <c r="E58" s="88" t="s">
        <v>179</v>
      </c>
      <c r="F58" s="3"/>
      <c r="G58" s="3"/>
      <c r="H58" s="3"/>
      <c r="I58" s="14"/>
      <c r="J58" s="9"/>
    </row>
    <row r="59" spans="1:10" ht="12.75">
      <c r="A59" s="23"/>
      <c r="B59" s="32"/>
      <c r="C59" s="3"/>
      <c r="D59" s="14" t="s">
        <v>19</v>
      </c>
      <c r="E59" s="71" t="s">
        <v>433</v>
      </c>
      <c r="F59" s="3"/>
      <c r="G59" s="3"/>
      <c r="H59" s="3"/>
      <c r="I59" s="14"/>
      <c r="J59" s="9"/>
    </row>
    <row r="60" spans="1:10" ht="12.75">
      <c r="A60" s="23"/>
      <c r="B60" s="32"/>
      <c r="C60" s="3"/>
      <c r="D60" s="14"/>
      <c r="E60" s="71" t="s">
        <v>116</v>
      </c>
      <c r="F60" s="3"/>
      <c r="G60" s="3"/>
      <c r="H60" s="3"/>
      <c r="I60" s="14"/>
      <c r="J60" s="9"/>
    </row>
    <row r="61" spans="1:10" ht="12.75">
      <c r="A61" s="23"/>
      <c r="B61" s="32"/>
      <c r="C61" s="3"/>
      <c r="D61" s="14"/>
      <c r="E61" s="72" t="s">
        <v>435</v>
      </c>
      <c r="F61" s="3"/>
      <c r="G61" s="3"/>
      <c r="H61" s="3"/>
      <c r="I61" s="14"/>
      <c r="J61" s="9"/>
    </row>
    <row r="62" spans="1:10" ht="12.75">
      <c r="A62" s="29" t="s">
        <v>11</v>
      </c>
      <c r="B62" s="30" t="s">
        <v>12</v>
      </c>
      <c r="C62" s="1"/>
      <c r="D62" s="1" t="s">
        <v>13</v>
      </c>
      <c r="E62" s="90" t="s">
        <v>380</v>
      </c>
      <c r="F62" s="3"/>
      <c r="G62" s="3"/>
      <c r="H62" s="3"/>
      <c r="I62" s="3"/>
      <c r="J62" s="10"/>
    </row>
    <row r="63" spans="1:10" ht="12.75">
      <c r="A63" s="24" t="s">
        <v>41</v>
      </c>
      <c r="B63" s="31"/>
      <c r="C63" s="13"/>
      <c r="D63" s="39" t="s">
        <v>52</v>
      </c>
      <c r="E63" s="91">
        <f>SUM(+E64+E71+E107+E97+E117)</f>
        <v>15205316.2</v>
      </c>
      <c r="F63" s="14"/>
      <c r="G63" s="14"/>
      <c r="H63" s="14"/>
      <c r="I63" s="14"/>
      <c r="J63" s="9"/>
    </row>
    <row r="64" spans="1:10" ht="12.75">
      <c r="A64" s="23"/>
      <c r="B64" s="51" t="s">
        <v>45</v>
      </c>
      <c r="C64" s="52"/>
      <c r="D64" s="64" t="s">
        <v>175</v>
      </c>
      <c r="E64" s="93">
        <f>SUM(E65:E70)</f>
        <v>569000</v>
      </c>
      <c r="F64" s="14"/>
      <c r="G64" s="14"/>
      <c r="H64" s="14"/>
      <c r="I64" s="14"/>
      <c r="J64" s="9"/>
    </row>
    <row r="65" spans="1:10" ht="12.75">
      <c r="A65" s="23"/>
      <c r="B65" s="32"/>
      <c r="C65" s="3">
        <v>3030</v>
      </c>
      <c r="D65" s="14" t="s">
        <v>32</v>
      </c>
      <c r="E65" s="89">
        <v>530000</v>
      </c>
      <c r="F65" s="14"/>
      <c r="G65" s="14"/>
      <c r="H65" s="14"/>
      <c r="I65" s="14"/>
      <c r="J65" s="9"/>
    </row>
    <row r="66" spans="1:10" ht="12.75">
      <c r="A66" s="23"/>
      <c r="B66" s="32"/>
      <c r="C66" s="3">
        <v>4210</v>
      </c>
      <c r="D66" s="14" t="s">
        <v>24</v>
      </c>
      <c r="E66" s="89">
        <v>7000</v>
      </c>
      <c r="F66" s="14"/>
      <c r="G66" s="14"/>
      <c r="H66" s="14"/>
      <c r="I66" s="14"/>
      <c r="J66" s="9"/>
    </row>
    <row r="67" spans="1:10" ht="12.75">
      <c r="A67" s="23"/>
      <c r="B67" s="32"/>
      <c r="C67" s="3">
        <v>4220</v>
      </c>
      <c r="D67" s="45" t="s">
        <v>31</v>
      </c>
      <c r="E67" s="89">
        <v>4000</v>
      </c>
      <c r="F67" s="14"/>
      <c r="G67" s="14"/>
      <c r="H67" s="14"/>
      <c r="I67" s="14"/>
      <c r="J67" s="9"/>
    </row>
    <row r="68" spans="1:10" ht="12.75">
      <c r="A68" s="23"/>
      <c r="B68" s="32"/>
      <c r="C68" s="6">
        <v>4270</v>
      </c>
      <c r="D68" t="s">
        <v>26</v>
      </c>
      <c r="E68" s="89">
        <v>2000</v>
      </c>
      <c r="F68" s="14"/>
      <c r="G68" s="14"/>
      <c r="H68" s="14"/>
      <c r="I68" s="14"/>
      <c r="J68" s="9"/>
    </row>
    <row r="69" spans="1:10" ht="12.75">
      <c r="A69" s="23"/>
      <c r="B69" s="32"/>
      <c r="C69" s="3">
        <v>4300</v>
      </c>
      <c r="D69" s="14" t="s">
        <v>27</v>
      </c>
      <c r="E69" s="89">
        <v>25000</v>
      </c>
      <c r="F69" s="14"/>
      <c r="G69" s="14"/>
      <c r="H69" s="14"/>
      <c r="I69" s="14"/>
      <c r="J69" s="9"/>
    </row>
    <row r="70" spans="1:10" ht="12.75">
      <c r="A70" s="23"/>
      <c r="B70" s="32"/>
      <c r="C70" s="6">
        <v>4360</v>
      </c>
      <c r="D70" t="s">
        <v>209</v>
      </c>
      <c r="E70" s="89">
        <v>1000</v>
      </c>
      <c r="F70" s="14"/>
      <c r="G70" s="14"/>
      <c r="H70" s="14"/>
      <c r="I70" s="14"/>
      <c r="J70" s="9"/>
    </row>
    <row r="71" spans="1:10" ht="12.75">
      <c r="A71" s="23"/>
      <c r="B71" s="51" t="s">
        <v>46</v>
      </c>
      <c r="C71" s="52"/>
      <c r="D71" s="64" t="s">
        <v>47</v>
      </c>
      <c r="E71" s="93">
        <f>SUM(E72:E96)</f>
        <v>13021863</v>
      </c>
      <c r="F71" s="14"/>
      <c r="G71" s="14"/>
      <c r="H71" s="14"/>
      <c r="I71" s="14"/>
      <c r="J71" s="9"/>
    </row>
    <row r="72" spans="1:10" ht="12.75">
      <c r="A72" s="23"/>
      <c r="B72" s="32"/>
      <c r="C72" s="6">
        <v>3020</v>
      </c>
      <c r="D72" t="s">
        <v>271</v>
      </c>
      <c r="E72" s="89">
        <v>157000</v>
      </c>
      <c r="F72" s="14"/>
      <c r="G72" s="14"/>
      <c r="H72" s="14"/>
      <c r="I72" s="14"/>
      <c r="J72" s="9"/>
    </row>
    <row r="73" spans="1:10" ht="12.75">
      <c r="A73" s="23"/>
      <c r="B73" s="32"/>
      <c r="C73" s="6">
        <v>4010</v>
      </c>
      <c r="D73" t="s">
        <v>21</v>
      </c>
      <c r="E73" s="89">
        <v>8737293</v>
      </c>
      <c r="F73" s="14"/>
      <c r="G73" s="14"/>
      <c r="H73" s="14"/>
      <c r="I73" s="14"/>
      <c r="J73" s="9"/>
    </row>
    <row r="74" spans="1:10" ht="12.75">
      <c r="A74" s="23"/>
      <c r="B74" s="32"/>
      <c r="C74" s="6">
        <v>4040</v>
      </c>
      <c r="D74" t="s">
        <v>22</v>
      </c>
      <c r="E74" s="89">
        <v>575500</v>
      </c>
      <c r="F74" s="14"/>
      <c r="G74" s="14"/>
      <c r="H74" s="14"/>
      <c r="I74" s="14"/>
      <c r="J74" s="9"/>
    </row>
    <row r="75" spans="1:10" ht="12.75">
      <c r="A75" s="23"/>
      <c r="B75" s="32"/>
      <c r="C75" s="6">
        <v>4110</v>
      </c>
      <c r="D75" t="s">
        <v>23</v>
      </c>
      <c r="E75" s="89">
        <v>1480960</v>
      </c>
      <c r="F75" s="14"/>
      <c r="G75" s="14"/>
      <c r="H75" s="14"/>
      <c r="I75" s="14"/>
      <c r="J75" s="9"/>
    </row>
    <row r="76" spans="1:10" ht="12.75">
      <c r="A76" s="23"/>
      <c r="B76" s="32"/>
      <c r="C76" s="6">
        <v>4120</v>
      </c>
      <c r="D76" t="s">
        <v>313</v>
      </c>
      <c r="E76" s="89">
        <v>184692</v>
      </c>
      <c r="F76" s="14"/>
      <c r="G76" s="14"/>
      <c r="H76" s="14"/>
      <c r="I76" s="14"/>
      <c r="J76" s="9"/>
    </row>
    <row r="77" spans="1:10" ht="12.75">
      <c r="A77" s="23"/>
      <c r="B77" s="32"/>
      <c r="C77" s="3">
        <v>4170</v>
      </c>
      <c r="D77" s="14" t="s">
        <v>161</v>
      </c>
      <c r="E77" s="89">
        <v>129350</v>
      </c>
      <c r="F77" s="14"/>
      <c r="G77" s="14"/>
      <c r="H77" s="14"/>
      <c r="I77" s="14"/>
      <c r="J77" s="9"/>
    </row>
    <row r="78" spans="1:10" ht="12.75">
      <c r="A78" s="23"/>
      <c r="B78" s="32"/>
      <c r="C78" s="6">
        <v>4210</v>
      </c>
      <c r="D78" t="s">
        <v>24</v>
      </c>
      <c r="E78" s="89">
        <v>160000</v>
      </c>
      <c r="F78" s="14"/>
      <c r="G78" s="14"/>
      <c r="H78" s="14"/>
      <c r="I78" s="14"/>
      <c r="J78" s="9"/>
    </row>
    <row r="79" spans="1:10" ht="12.75">
      <c r="A79" s="23"/>
      <c r="B79" s="32"/>
      <c r="C79" s="3">
        <v>4220</v>
      </c>
      <c r="D79" s="45" t="s">
        <v>31</v>
      </c>
      <c r="E79" s="89">
        <v>10000</v>
      </c>
      <c r="F79" s="14"/>
      <c r="G79" s="14"/>
      <c r="H79" s="14"/>
      <c r="I79" s="14"/>
      <c r="J79" s="9"/>
    </row>
    <row r="80" spans="1:10" ht="12.75">
      <c r="A80" s="23"/>
      <c r="B80" s="32"/>
      <c r="C80" s="6">
        <v>4260</v>
      </c>
      <c r="D80" t="s">
        <v>25</v>
      </c>
      <c r="E80" s="89">
        <v>485000</v>
      </c>
      <c r="F80" s="14"/>
      <c r="G80" s="14"/>
      <c r="H80" s="14"/>
      <c r="I80" s="14"/>
      <c r="J80" s="9"/>
    </row>
    <row r="81" spans="1:10" ht="12.75">
      <c r="A81" s="28"/>
      <c r="B81" s="19"/>
      <c r="C81" s="6">
        <v>4270</v>
      </c>
      <c r="D81" t="s">
        <v>26</v>
      </c>
      <c r="E81" s="89">
        <v>60000</v>
      </c>
      <c r="F81" s="14"/>
      <c r="G81" s="14"/>
      <c r="H81" s="14"/>
      <c r="I81" s="14"/>
      <c r="J81" s="9"/>
    </row>
    <row r="82" spans="1:5" ht="12.75">
      <c r="A82" s="28"/>
      <c r="B82" s="19"/>
      <c r="C82" s="6">
        <v>4280</v>
      </c>
      <c r="D82" t="s">
        <v>171</v>
      </c>
      <c r="E82" s="89">
        <v>15000</v>
      </c>
    </row>
    <row r="83" spans="1:5" ht="12.75">
      <c r="A83" s="28"/>
      <c r="B83" s="32"/>
      <c r="C83" s="6">
        <v>4300</v>
      </c>
      <c r="D83" t="s">
        <v>27</v>
      </c>
      <c r="E83" s="89">
        <v>500993</v>
      </c>
    </row>
    <row r="84" spans="1:5" ht="12.75">
      <c r="A84" s="19"/>
      <c r="B84" s="32"/>
      <c r="C84" s="6">
        <v>4360</v>
      </c>
      <c r="D84" t="s">
        <v>209</v>
      </c>
      <c r="E84" s="89">
        <v>90000</v>
      </c>
    </row>
    <row r="85" spans="1:5" ht="12.75">
      <c r="A85" s="32"/>
      <c r="B85" s="32"/>
      <c r="C85" s="6">
        <v>4410</v>
      </c>
      <c r="D85" t="s">
        <v>28</v>
      </c>
      <c r="E85" s="89">
        <v>42000</v>
      </c>
    </row>
    <row r="86" spans="1:5" ht="12.75">
      <c r="A86" s="32"/>
      <c r="B86" s="32"/>
      <c r="C86" s="6">
        <v>4420</v>
      </c>
      <c r="D86" t="s">
        <v>48</v>
      </c>
      <c r="E86" s="89">
        <v>5000</v>
      </c>
    </row>
    <row r="87" spans="1:5" ht="12.75">
      <c r="A87" s="23"/>
      <c r="B87" s="32"/>
      <c r="C87" s="6">
        <v>4430</v>
      </c>
      <c r="D87" t="s">
        <v>29</v>
      </c>
      <c r="E87" s="89">
        <v>100000</v>
      </c>
    </row>
    <row r="88" spans="1:5" ht="12.75">
      <c r="A88" s="23"/>
      <c r="B88" s="32"/>
      <c r="C88" s="6">
        <v>4440</v>
      </c>
      <c r="D88" t="s">
        <v>49</v>
      </c>
      <c r="E88" s="89">
        <v>249168</v>
      </c>
    </row>
    <row r="89" spans="1:5" ht="12.75">
      <c r="A89" s="23"/>
      <c r="B89" s="32"/>
      <c r="C89" s="6">
        <v>4530</v>
      </c>
      <c r="D89" t="s">
        <v>176</v>
      </c>
      <c r="E89" s="89">
        <v>5000</v>
      </c>
    </row>
    <row r="90" spans="1:5" ht="12.75">
      <c r="A90" s="23"/>
      <c r="B90" s="32"/>
      <c r="C90" s="6">
        <v>4560</v>
      </c>
      <c r="D90" s="63" t="s">
        <v>212</v>
      </c>
      <c r="E90" s="89">
        <v>7</v>
      </c>
    </row>
    <row r="91" spans="1:4" ht="12.75">
      <c r="A91" s="23"/>
      <c r="B91" s="32"/>
      <c r="D91" s="63" t="s">
        <v>210</v>
      </c>
    </row>
    <row r="92" spans="1:4" ht="12.75">
      <c r="A92" s="23"/>
      <c r="B92" s="32"/>
      <c r="D92" s="15" t="s">
        <v>211</v>
      </c>
    </row>
    <row r="93" spans="1:4" ht="12.75">
      <c r="A93" s="23"/>
      <c r="B93" s="32"/>
      <c r="D93" s="15" t="s">
        <v>220</v>
      </c>
    </row>
    <row r="94" spans="1:5" ht="12.75">
      <c r="A94" s="23"/>
      <c r="B94" s="32"/>
      <c r="C94" s="6">
        <v>4700</v>
      </c>
      <c r="D94" t="s">
        <v>263</v>
      </c>
      <c r="E94" s="89">
        <v>13000</v>
      </c>
    </row>
    <row r="95" spans="1:5" ht="12.75">
      <c r="A95" s="23"/>
      <c r="B95" s="32"/>
      <c r="C95" s="6">
        <v>4710</v>
      </c>
      <c r="D95" t="s">
        <v>305</v>
      </c>
      <c r="E95" s="89">
        <v>21900</v>
      </c>
    </row>
    <row r="96" spans="1:5" ht="12.75">
      <c r="A96" s="23"/>
      <c r="B96" s="32"/>
      <c r="C96" s="6">
        <v>6060</v>
      </c>
      <c r="D96" t="s">
        <v>50</v>
      </c>
      <c r="E96" s="89">
        <v>0</v>
      </c>
    </row>
    <row r="97" spans="1:5" ht="12.75">
      <c r="A97" s="23"/>
      <c r="B97" s="51" t="s">
        <v>46</v>
      </c>
      <c r="C97" s="52"/>
      <c r="D97" s="64" t="s">
        <v>47</v>
      </c>
      <c r="E97" s="93">
        <f>SUM(E99:E106)</f>
        <v>319424</v>
      </c>
    </row>
    <row r="98" spans="1:4" ht="12.75">
      <c r="A98" s="23"/>
      <c r="B98" s="32"/>
      <c r="D98" s="115" t="s">
        <v>342</v>
      </c>
    </row>
    <row r="99" spans="1:5" ht="12.75">
      <c r="A99" s="23"/>
      <c r="B99" s="32"/>
      <c r="C99" s="6">
        <v>3020</v>
      </c>
      <c r="D99" t="s">
        <v>271</v>
      </c>
      <c r="E99" s="89">
        <v>3000</v>
      </c>
    </row>
    <row r="100" spans="1:6" ht="12.75">
      <c r="A100" s="23"/>
      <c r="B100" s="32"/>
      <c r="C100" s="6">
        <v>4010</v>
      </c>
      <c r="D100" t="s">
        <v>21</v>
      </c>
      <c r="E100" s="89">
        <v>232907</v>
      </c>
      <c r="F100" s="36"/>
    </row>
    <row r="101" spans="1:5" ht="12.75">
      <c r="A101" s="23"/>
      <c r="B101" s="32"/>
      <c r="C101" s="6">
        <v>4040</v>
      </c>
      <c r="D101" t="s">
        <v>22</v>
      </c>
      <c r="E101" s="89">
        <v>18000</v>
      </c>
    </row>
    <row r="102" spans="1:5" ht="12.75">
      <c r="A102" s="23"/>
      <c r="B102" s="32"/>
      <c r="C102" s="6">
        <v>4110</v>
      </c>
      <c r="D102" t="s">
        <v>23</v>
      </c>
      <c r="E102" s="89">
        <v>43630</v>
      </c>
    </row>
    <row r="103" spans="1:5" ht="12.75">
      <c r="A103" s="23"/>
      <c r="B103" s="32"/>
      <c r="C103" s="6">
        <v>4120</v>
      </c>
      <c r="D103" t="s">
        <v>313</v>
      </c>
      <c r="E103" s="89">
        <v>6218</v>
      </c>
    </row>
    <row r="104" spans="1:5" ht="12.75">
      <c r="A104" s="23"/>
      <c r="B104" s="32"/>
      <c r="C104" s="6">
        <v>4440</v>
      </c>
      <c r="D104" t="s">
        <v>49</v>
      </c>
      <c r="E104" s="89">
        <v>9669</v>
      </c>
    </row>
    <row r="105" spans="1:5" ht="12.75">
      <c r="A105" s="23"/>
      <c r="B105" s="32"/>
      <c r="C105" s="6">
        <v>4700</v>
      </c>
      <c r="D105" t="s">
        <v>263</v>
      </c>
      <c r="E105" s="89">
        <v>2000</v>
      </c>
    </row>
    <row r="106" spans="1:5" ht="12.75">
      <c r="A106" s="23"/>
      <c r="B106" s="32"/>
      <c r="C106" s="6">
        <v>4710</v>
      </c>
      <c r="D106" t="s">
        <v>305</v>
      </c>
      <c r="E106" s="89">
        <v>4000</v>
      </c>
    </row>
    <row r="107" spans="1:5" ht="12.75">
      <c r="A107" s="23"/>
      <c r="B107" s="51" t="s">
        <v>51</v>
      </c>
      <c r="C107" s="55"/>
      <c r="D107" s="54" t="s">
        <v>1</v>
      </c>
      <c r="E107" s="93">
        <f>SUM(E108:E116)</f>
        <v>748590.2</v>
      </c>
    </row>
    <row r="108" spans="1:5" ht="12.75">
      <c r="A108" s="23"/>
      <c r="B108" s="32"/>
      <c r="C108" s="6">
        <v>2900</v>
      </c>
      <c r="D108" t="s">
        <v>284</v>
      </c>
      <c r="E108" s="89">
        <v>1000</v>
      </c>
    </row>
    <row r="109" spans="1:4" ht="12.75">
      <c r="A109" s="23"/>
      <c r="B109" s="32"/>
      <c r="D109" t="s">
        <v>285</v>
      </c>
    </row>
    <row r="110" spans="1:4" ht="12.75">
      <c r="A110" s="23"/>
      <c r="B110" s="32"/>
      <c r="D110" t="s">
        <v>286</v>
      </c>
    </row>
    <row r="111" spans="1:4" ht="12.75">
      <c r="A111" s="23"/>
      <c r="B111" s="32"/>
      <c r="D111" t="s">
        <v>287</v>
      </c>
    </row>
    <row r="112" spans="1:5" ht="12.75">
      <c r="A112" s="23"/>
      <c r="B112" s="32"/>
      <c r="C112" s="3">
        <v>3030</v>
      </c>
      <c r="D112" s="14" t="s">
        <v>32</v>
      </c>
      <c r="E112" s="89">
        <v>30100</v>
      </c>
    </row>
    <row r="113" spans="1:5" ht="12.75">
      <c r="A113" s="23"/>
      <c r="B113" s="32"/>
      <c r="C113" s="6">
        <v>4210</v>
      </c>
      <c r="D113" t="s">
        <v>24</v>
      </c>
      <c r="E113" s="89">
        <v>4000</v>
      </c>
    </row>
    <row r="114" spans="1:5" ht="12.75">
      <c r="A114" s="23"/>
      <c r="B114" s="32"/>
      <c r="C114" s="6">
        <v>4220</v>
      </c>
      <c r="D114" s="2" t="s">
        <v>31</v>
      </c>
      <c r="E114" s="89">
        <v>2000</v>
      </c>
    </row>
    <row r="115" spans="1:5" ht="12.75">
      <c r="A115" s="23"/>
      <c r="B115" s="32"/>
      <c r="C115" s="6">
        <v>4300</v>
      </c>
      <c r="D115" t="s">
        <v>97</v>
      </c>
      <c r="E115" s="89">
        <v>6490.2</v>
      </c>
    </row>
    <row r="116" spans="1:5" ht="12.75">
      <c r="A116" s="23"/>
      <c r="B116" s="32"/>
      <c r="C116" s="69">
        <v>6059</v>
      </c>
      <c r="D116" s="11" t="s">
        <v>170</v>
      </c>
      <c r="E116" s="89">
        <v>705000</v>
      </c>
    </row>
    <row r="117" spans="1:5" ht="12.75">
      <c r="A117" s="23"/>
      <c r="B117" s="51" t="s">
        <v>51</v>
      </c>
      <c r="C117" s="55"/>
      <c r="D117" s="54" t="s">
        <v>409</v>
      </c>
      <c r="E117" s="93">
        <f>SUM(E118:E125)</f>
        <v>546439</v>
      </c>
    </row>
    <row r="118" spans="1:5" ht="12.75">
      <c r="A118" s="23"/>
      <c r="B118" s="32"/>
      <c r="C118" s="6">
        <v>4217</v>
      </c>
      <c r="D118" t="s">
        <v>24</v>
      </c>
      <c r="E118" s="89">
        <v>104420</v>
      </c>
    </row>
    <row r="119" spans="1:5" ht="12.75">
      <c r="A119" s="23"/>
      <c r="B119" s="32"/>
      <c r="C119" s="69">
        <v>4219</v>
      </c>
      <c r="D119" t="s">
        <v>24</v>
      </c>
      <c r="E119" s="89">
        <v>35185</v>
      </c>
    </row>
    <row r="120" spans="1:5" ht="12.75">
      <c r="A120" s="23"/>
      <c r="B120" s="32"/>
      <c r="C120" s="69">
        <v>4307</v>
      </c>
      <c r="D120" t="s">
        <v>97</v>
      </c>
      <c r="E120" s="89">
        <v>23000</v>
      </c>
    </row>
    <row r="121" spans="1:5" ht="12.75">
      <c r="A121" s="23"/>
      <c r="B121" s="32"/>
      <c r="C121" s="69">
        <v>4309</v>
      </c>
      <c r="D121" t="s">
        <v>97</v>
      </c>
      <c r="E121" s="89">
        <v>7750</v>
      </c>
    </row>
    <row r="122" spans="1:5" ht="12.75">
      <c r="A122" s="23"/>
      <c r="B122" s="32"/>
      <c r="C122" s="69">
        <v>4707</v>
      </c>
      <c r="D122" t="s">
        <v>263</v>
      </c>
      <c r="E122" s="89">
        <v>39560</v>
      </c>
    </row>
    <row r="123" spans="1:5" ht="12.75">
      <c r="A123" s="23"/>
      <c r="B123" s="32"/>
      <c r="C123" s="69">
        <v>4709</v>
      </c>
      <c r="D123" t="s">
        <v>263</v>
      </c>
      <c r="E123" s="89">
        <v>3440</v>
      </c>
    </row>
    <row r="124" spans="1:5" ht="12.75">
      <c r="A124" s="23"/>
      <c r="B124" s="32"/>
      <c r="C124" s="69">
        <v>6067</v>
      </c>
      <c r="D124" t="s">
        <v>50</v>
      </c>
      <c r="E124" s="89">
        <v>249136</v>
      </c>
    </row>
    <row r="125" spans="1:5" ht="12.75">
      <c r="A125" s="23"/>
      <c r="B125" s="32"/>
      <c r="C125" s="69">
        <v>6069</v>
      </c>
      <c r="D125" t="s">
        <v>50</v>
      </c>
      <c r="E125" s="89">
        <v>83948</v>
      </c>
    </row>
    <row r="126" spans="1:5" ht="12.75">
      <c r="A126" s="24" t="s">
        <v>41</v>
      </c>
      <c r="B126" s="31"/>
      <c r="C126" s="13"/>
      <c r="D126" s="39" t="s">
        <v>162</v>
      </c>
      <c r="E126" s="91">
        <f>E127+E134</f>
        <v>464232.74</v>
      </c>
    </row>
    <row r="127" spans="1:5" ht="12.75">
      <c r="A127" s="23"/>
      <c r="B127" s="51" t="s">
        <v>53</v>
      </c>
      <c r="C127" s="52"/>
      <c r="D127" s="64" t="s">
        <v>87</v>
      </c>
      <c r="E127" s="93">
        <f>SUM(E128:E133)</f>
        <v>463982</v>
      </c>
    </row>
    <row r="128" spans="1:5" ht="12.75">
      <c r="A128" s="23"/>
      <c r="B128" s="32"/>
      <c r="C128" s="6">
        <v>4010</v>
      </c>
      <c r="D128" t="s">
        <v>21</v>
      </c>
      <c r="E128" s="89">
        <v>332136</v>
      </c>
    </row>
    <row r="129" spans="1:5" ht="12.75">
      <c r="A129" s="32"/>
      <c r="B129" s="32"/>
      <c r="C129" s="6">
        <v>4040</v>
      </c>
      <c r="D129" t="s">
        <v>22</v>
      </c>
      <c r="E129" s="89">
        <v>42358</v>
      </c>
    </row>
    <row r="130" spans="1:5" ht="12.75">
      <c r="A130" s="32"/>
      <c r="B130" s="32"/>
      <c r="C130" s="6">
        <v>4110</v>
      </c>
      <c r="D130" t="s">
        <v>23</v>
      </c>
      <c r="E130" s="89">
        <v>56173</v>
      </c>
    </row>
    <row r="131" spans="1:5" ht="12.75">
      <c r="A131" s="32"/>
      <c r="B131" s="32"/>
      <c r="C131" s="6">
        <v>4120</v>
      </c>
      <c r="D131" t="s">
        <v>313</v>
      </c>
      <c r="E131" s="89">
        <v>7951</v>
      </c>
    </row>
    <row r="132" spans="1:5" ht="12.75">
      <c r="A132" s="32"/>
      <c r="B132" s="32"/>
      <c r="C132" s="6">
        <v>4440</v>
      </c>
      <c r="D132" t="s">
        <v>49</v>
      </c>
      <c r="E132" s="89">
        <v>22964</v>
      </c>
    </row>
    <row r="133" spans="1:5" ht="12.75">
      <c r="A133" s="32"/>
      <c r="B133" s="32"/>
      <c r="C133" s="6">
        <v>4710</v>
      </c>
      <c r="D133" t="s">
        <v>305</v>
      </c>
      <c r="E133" s="89">
        <v>2400</v>
      </c>
    </row>
    <row r="134" spans="1:5" ht="12.75">
      <c r="A134" s="32"/>
      <c r="B134" s="51" t="s">
        <v>53</v>
      </c>
      <c r="C134" s="52"/>
      <c r="D134" s="64" t="s">
        <v>411</v>
      </c>
      <c r="E134" s="93">
        <f>E135</f>
        <v>250.74</v>
      </c>
    </row>
    <row r="135" spans="1:5" ht="12.75">
      <c r="A135" s="32"/>
      <c r="B135" s="32"/>
      <c r="C135" s="6">
        <v>4740</v>
      </c>
      <c r="D135" s="109" t="s">
        <v>352</v>
      </c>
      <c r="E135" s="89">
        <v>250.74</v>
      </c>
    </row>
    <row r="136" spans="1:4" ht="12.75">
      <c r="A136" s="32"/>
      <c r="B136" s="32"/>
      <c r="D136" s="109" t="s">
        <v>351</v>
      </c>
    </row>
    <row r="137" spans="1:2" ht="12.75">
      <c r="A137" s="32"/>
      <c r="B137" s="32"/>
    </row>
    <row r="138" spans="1:5" ht="12.75">
      <c r="A138" s="24" t="s">
        <v>42</v>
      </c>
      <c r="B138" s="31"/>
      <c r="C138" s="13"/>
      <c r="D138" s="39" t="s">
        <v>61</v>
      </c>
      <c r="E138" s="93">
        <f>E139</f>
        <v>274611</v>
      </c>
    </row>
    <row r="139" spans="1:5" ht="12.75">
      <c r="A139" s="65"/>
      <c r="B139" s="51" t="s">
        <v>218</v>
      </c>
      <c r="C139" s="52"/>
      <c r="D139" s="64" t="s">
        <v>219</v>
      </c>
      <c r="E139" s="93">
        <f>SUM(E140:E147)</f>
        <v>274611</v>
      </c>
    </row>
    <row r="140" spans="1:5" ht="12.75">
      <c r="A140" s="58"/>
      <c r="B140" s="51"/>
      <c r="C140" s="6">
        <v>3020</v>
      </c>
      <c r="D140" t="s">
        <v>271</v>
      </c>
      <c r="E140" s="100">
        <v>3000</v>
      </c>
    </row>
    <row r="141" spans="1:5" ht="12.75">
      <c r="A141" s="32"/>
      <c r="B141" s="32"/>
      <c r="C141" s="6">
        <v>4010</v>
      </c>
      <c r="D141" t="s">
        <v>21</v>
      </c>
      <c r="E141" s="89">
        <v>183406</v>
      </c>
    </row>
    <row r="142" spans="1:5" ht="12.75">
      <c r="A142" s="32"/>
      <c r="B142" s="32"/>
      <c r="C142" s="6">
        <v>4040</v>
      </c>
      <c r="D142" t="s">
        <v>22</v>
      </c>
      <c r="E142" s="89">
        <v>16204</v>
      </c>
    </row>
    <row r="143" spans="1:5" ht="12.75">
      <c r="A143" s="32"/>
      <c r="B143" s="32"/>
      <c r="C143" s="6">
        <v>4110</v>
      </c>
      <c r="D143" t="s">
        <v>23</v>
      </c>
      <c r="E143" s="89">
        <v>38832</v>
      </c>
    </row>
    <row r="144" spans="1:5" ht="12.75">
      <c r="A144" s="32"/>
      <c r="B144" s="32"/>
      <c r="C144" s="6">
        <v>4120</v>
      </c>
      <c r="D144" t="s">
        <v>313</v>
      </c>
      <c r="E144" s="89">
        <v>5500</v>
      </c>
    </row>
    <row r="145" spans="1:5" ht="12.75">
      <c r="A145" s="32"/>
      <c r="B145" s="32"/>
      <c r="C145" s="6">
        <v>4260</v>
      </c>
      <c r="D145" t="s">
        <v>25</v>
      </c>
      <c r="E145" s="89">
        <v>8000</v>
      </c>
    </row>
    <row r="146" spans="1:5" ht="12.75">
      <c r="A146" s="32"/>
      <c r="B146" s="32"/>
      <c r="C146" s="6">
        <v>4300</v>
      </c>
      <c r="D146" t="s">
        <v>97</v>
      </c>
      <c r="E146" s="89">
        <v>10000</v>
      </c>
    </row>
    <row r="147" spans="1:5" ht="12.75">
      <c r="A147" s="32"/>
      <c r="B147" s="32"/>
      <c r="C147" s="6">
        <v>4440</v>
      </c>
      <c r="D147" t="s">
        <v>49</v>
      </c>
      <c r="E147" s="89">
        <v>9669</v>
      </c>
    </row>
    <row r="148" spans="1:5" ht="13.5" customHeight="1">
      <c r="A148" s="31" t="s">
        <v>57</v>
      </c>
      <c r="B148" s="31"/>
      <c r="C148" s="7"/>
      <c r="D148" s="5" t="s">
        <v>108</v>
      </c>
      <c r="E148" s="91">
        <f>SUM(E150+E158+E156+E169)</f>
        <v>555029</v>
      </c>
    </row>
    <row r="149" spans="1:5" ht="12.75">
      <c r="A149" s="31"/>
      <c r="B149" s="31"/>
      <c r="C149" s="7"/>
      <c r="D149" s="5" t="s">
        <v>109</v>
      </c>
      <c r="E149" s="91"/>
    </row>
    <row r="150" spans="1:5" ht="12.75">
      <c r="A150" s="32"/>
      <c r="B150" s="51" t="s">
        <v>58</v>
      </c>
      <c r="C150" s="55"/>
      <c r="D150" s="54" t="s">
        <v>59</v>
      </c>
      <c r="E150" s="93">
        <f>SUM(E152:E155)</f>
        <v>5342</v>
      </c>
    </row>
    <row r="151" spans="1:4" ht="12.75">
      <c r="A151" s="32"/>
      <c r="B151" s="32"/>
      <c r="D151" s="54" t="s">
        <v>60</v>
      </c>
    </row>
    <row r="152" spans="1:5" ht="12.75">
      <c r="A152" s="32"/>
      <c r="B152" s="32"/>
      <c r="C152" s="6">
        <v>4110</v>
      </c>
      <c r="D152" t="s">
        <v>23</v>
      </c>
      <c r="E152" s="89">
        <v>722</v>
      </c>
    </row>
    <row r="153" spans="1:5" ht="12.75">
      <c r="A153" s="32"/>
      <c r="B153" s="32"/>
      <c r="C153" s="6">
        <v>4120</v>
      </c>
      <c r="D153" t="s">
        <v>313</v>
      </c>
      <c r="E153" s="89">
        <v>103</v>
      </c>
    </row>
    <row r="154" spans="1:5" ht="12.75">
      <c r="A154" s="32"/>
      <c r="B154" s="32"/>
      <c r="C154" s="6">
        <v>4170</v>
      </c>
      <c r="D154" s="45" t="s">
        <v>161</v>
      </c>
      <c r="E154" s="89">
        <v>4200</v>
      </c>
    </row>
    <row r="155" spans="1:5" ht="12.75">
      <c r="A155" s="32"/>
      <c r="B155" s="32"/>
      <c r="C155" s="6">
        <v>4210</v>
      </c>
      <c r="D155" s="2" t="s">
        <v>24</v>
      </c>
      <c r="E155" s="89">
        <v>317</v>
      </c>
    </row>
    <row r="156" spans="1:5" ht="12.75">
      <c r="A156" s="32"/>
      <c r="B156" s="32" t="s">
        <v>427</v>
      </c>
      <c r="D156" s="2" t="s">
        <v>428</v>
      </c>
      <c r="E156" s="89">
        <f>E157</f>
        <v>820</v>
      </c>
    </row>
    <row r="157" spans="1:5" ht="12.75">
      <c r="A157" s="32"/>
      <c r="B157" s="32"/>
      <c r="C157" s="6">
        <v>4300</v>
      </c>
      <c r="D157" t="s">
        <v>97</v>
      </c>
      <c r="E157" s="89">
        <v>820</v>
      </c>
    </row>
    <row r="158" spans="1:5" ht="12.75">
      <c r="A158" s="32"/>
      <c r="B158" s="32" t="s">
        <v>400</v>
      </c>
      <c r="D158" s="111" t="s">
        <v>401</v>
      </c>
      <c r="E158" s="89">
        <f>SUM(E161:E168)</f>
        <v>402994</v>
      </c>
    </row>
    <row r="159" spans="1:4" ht="12.75">
      <c r="A159" s="32"/>
      <c r="B159" s="32"/>
      <c r="D159" s="111" t="s">
        <v>403</v>
      </c>
    </row>
    <row r="160" spans="1:4" ht="12.75">
      <c r="A160" s="32"/>
      <c r="B160" s="32"/>
      <c r="D160" s="111" t="s">
        <v>402</v>
      </c>
    </row>
    <row r="161" spans="1:5" ht="12.75">
      <c r="A161" s="32"/>
      <c r="B161" s="32"/>
      <c r="C161" s="3">
        <v>3030</v>
      </c>
      <c r="D161" s="14" t="s">
        <v>32</v>
      </c>
      <c r="E161" s="89">
        <v>229740</v>
      </c>
    </row>
    <row r="162" spans="1:5" ht="12.75">
      <c r="A162" s="32"/>
      <c r="B162" s="32"/>
      <c r="C162" s="6">
        <v>4110</v>
      </c>
      <c r="D162" t="s">
        <v>23</v>
      </c>
      <c r="E162" s="89">
        <v>10640</v>
      </c>
    </row>
    <row r="163" spans="1:5" ht="12.75">
      <c r="A163" s="32"/>
      <c r="B163" s="32"/>
      <c r="C163" s="6">
        <v>4120</v>
      </c>
      <c r="D163" t="s">
        <v>313</v>
      </c>
      <c r="E163" s="89">
        <v>1525</v>
      </c>
    </row>
    <row r="164" spans="1:5" ht="12.75">
      <c r="A164" s="32"/>
      <c r="B164" s="32"/>
      <c r="C164" s="6">
        <v>4170</v>
      </c>
      <c r="D164" s="45" t="s">
        <v>161</v>
      </c>
      <c r="E164" s="89">
        <v>70246</v>
      </c>
    </row>
    <row r="165" spans="1:5" ht="12.75">
      <c r="A165" s="32"/>
      <c r="B165" s="32"/>
      <c r="C165" s="6">
        <v>4210</v>
      </c>
      <c r="D165" s="2" t="s">
        <v>24</v>
      </c>
      <c r="E165" s="89">
        <v>40000</v>
      </c>
    </row>
    <row r="166" spans="1:5" ht="12.75">
      <c r="A166" s="32"/>
      <c r="B166" s="32"/>
      <c r="C166" s="6">
        <v>4220</v>
      </c>
      <c r="D166" s="2" t="s">
        <v>31</v>
      </c>
      <c r="E166" s="89">
        <v>198</v>
      </c>
    </row>
    <row r="167" spans="1:5" ht="12.75">
      <c r="A167" s="32"/>
      <c r="B167" s="32"/>
      <c r="C167" s="6">
        <v>4300</v>
      </c>
      <c r="D167" t="s">
        <v>97</v>
      </c>
      <c r="E167" s="89">
        <v>50396</v>
      </c>
    </row>
    <row r="168" spans="1:5" ht="12.75">
      <c r="A168" s="32"/>
      <c r="B168" s="32"/>
      <c r="C168" s="6">
        <v>4710</v>
      </c>
      <c r="D168" t="s">
        <v>305</v>
      </c>
      <c r="E168" s="89">
        <v>249</v>
      </c>
    </row>
    <row r="169" spans="1:5" ht="12.75">
      <c r="A169" s="32"/>
      <c r="B169" s="32" t="s">
        <v>429</v>
      </c>
      <c r="D169" t="s">
        <v>424</v>
      </c>
      <c r="E169" s="89">
        <f>SUM(E170:E176)</f>
        <v>145873</v>
      </c>
    </row>
    <row r="170" spans="1:5" ht="12.75">
      <c r="A170" s="32"/>
      <c r="B170" s="32"/>
      <c r="C170" s="3">
        <v>3030</v>
      </c>
      <c r="D170" s="14" t="s">
        <v>32</v>
      </c>
      <c r="E170" s="89">
        <v>87200</v>
      </c>
    </row>
    <row r="171" spans="1:5" ht="12.75">
      <c r="A171" s="32"/>
      <c r="B171" s="32"/>
      <c r="C171" s="6">
        <v>4110</v>
      </c>
      <c r="D171" t="s">
        <v>23</v>
      </c>
      <c r="E171" s="89">
        <v>6082</v>
      </c>
    </row>
    <row r="172" spans="1:5" ht="12.75">
      <c r="A172" s="32"/>
      <c r="B172" s="32"/>
      <c r="C172" s="6">
        <v>4120</v>
      </c>
      <c r="D172" t="s">
        <v>313</v>
      </c>
      <c r="E172" s="89">
        <v>871</v>
      </c>
    </row>
    <row r="173" spans="1:5" ht="12.75">
      <c r="A173" s="32"/>
      <c r="B173" s="32"/>
      <c r="C173" s="6">
        <v>4170</v>
      </c>
      <c r="D173" s="45" t="s">
        <v>161</v>
      </c>
      <c r="E173" s="89">
        <v>39330</v>
      </c>
    </row>
    <row r="174" spans="1:5" ht="12.75">
      <c r="A174" s="32"/>
      <c r="B174" s="32"/>
      <c r="C174" s="6">
        <v>4210</v>
      </c>
      <c r="D174" s="2" t="s">
        <v>24</v>
      </c>
      <c r="E174" s="89">
        <v>9505</v>
      </c>
    </row>
    <row r="175" spans="1:5" ht="12.75">
      <c r="A175" s="32"/>
      <c r="B175" s="32"/>
      <c r="C175" s="6">
        <v>4300</v>
      </c>
      <c r="D175" t="s">
        <v>97</v>
      </c>
      <c r="E175" s="89">
        <v>2755</v>
      </c>
    </row>
    <row r="176" spans="1:5" ht="12.75">
      <c r="A176" s="32"/>
      <c r="B176" s="32"/>
      <c r="C176" s="6">
        <v>4710</v>
      </c>
      <c r="D176" t="s">
        <v>305</v>
      </c>
      <c r="E176" s="89">
        <v>130</v>
      </c>
    </row>
    <row r="177" spans="1:2" ht="12.75">
      <c r="A177" s="32"/>
      <c r="B177" s="32"/>
    </row>
    <row r="178" spans="1:2" ht="12.75">
      <c r="A178" s="32"/>
      <c r="B178" s="32"/>
    </row>
    <row r="179" spans="1:2" ht="12.75">
      <c r="A179" s="32"/>
      <c r="B179" s="32"/>
    </row>
    <row r="180" spans="1:4" ht="12.75">
      <c r="A180" s="32"/>
      <c r="B180" s="32"/>
      <c r="D180" s="2"/>
    </row>
    <row r="181" spans="1:4" ht="12.75">
      <c r="A181" s="32"/>
      <c r="B181" s="32"/>
      <c r="D181" s="2"/>
    </row>
    <row r="182" spans="1:4" ht="12.75">
      <c r="A182" s="32"/>
      <c r="B182" s="32"/>
      <c r="D182" s="2"/>
    </row>
    <row r="183" spans="1:4" ht="12.75">
      <c r="A183" s="32"/>
      <c r="B183" s="32"/>
      <c r="D183" s="2"/>
    </row>
    <row r="184" spans="1:5" ht="12.75">
      <c r="A184" s="23"/>
      <c r="B184" s="32"/>
      <c r="D184" s="16" t="s">
        <v>10</v>
      </c>
      <c r="E184" s="97" t="s">
        <v>179</v>
      </c>
    </row>
    <row r="185" spans="1:5" ht="12.75">
      <c r="A185" s="23"/>
      <c r="B185" s="32"/>
      <c r="C185" s="3"/>
      <c r="D185" s="3" t="s">
        <v>258</v>
      </c>
      <c r="E185" s="71" t="s">
        <v>433</v>
      </c>
    </row>
    <row r="186" spans="1:5" ht="12.75">
      <c r="A186" s="23"/>
      <c r="B186" s="32"/>
      <c r="C186" s="3"/>
      <c r="D186" s="3"/>
      <c r="E186" s="71" t="s">
        <v>116</v>
      </c>
    </row>
    <row r="187" spans="1:5" ht="12.75">
      <c r="A187" s="23"/>
      <c r="B187" s="32"/>
      <c r="C187" s="3"/>
      <c r="D187" s="3"/>
      <c r="E187" s="72" t="s">
        <v>435</v>
      </c>
    </row>
    <row r="188" spans="1:5" ht="12.75">
      <c r="A188" s="29" t="s">
        <v>11</v>
      </c>
      <c r="B188" s="30" t="s">
        <v>12</v>
      </c>
      <c r="C188" s="1"/>
      <c r="D188" s="1" t="s">
        <v>13</v>
      </c>
      <c r="E188" s="90" t="s">
        <v>380</v>
      </c>
    </row>
    <row r="189" spans="1:5" ht="12.75">
      <c r="A189" s="52">
        <v>400</v>
      </c>
      <c r="B189" s="52"/>
      <c r="C189" s="51"/>
      <c r="D189" s="62" t="s">
        <v>372</v>
      </c>
      <c r="E189" s="95">
        <f>E191</f>
        <v>1000000</v>
      </c>
    </row>
    <row r="190" spans="1:5" ht="12.75">
      <c r="A190" s="52"/>
      <c r="B190" s="52"/>
      <c r="C190" s="51"/>
      <c r="D190" s="62" t="s">
        <v>373</v>
      </c>
      <c r="E190" s="95"/>
    </row>
    <row r="191" spans="1:5" ht="12.75">
      <c r="A191" s="23"/>
      <c r="B191" s="32" t="s">
        <v>374</v>
      </c>
      <c r="C191" s="3"/>
      <c r="D191" s="15" t="s">
        <v>375</v>
      </c>
      <c r="E191" s="95">
        <f>E192</f>
        <v>1000000</v>
      </c>
    </row>
    <row r="192" spans="1:5" ht="12.75">
      <c r="A192" s="23"/>
      <c r="B192" s="32"/>
      <c r="C192" s="3">
        <v>4300</v>
      </c>
      <c r="D192" s="15" t="s">
        <v>27</v>
      </c>
      <c r="E192" s="96">
        <v>1000000</v>
      </c>
    </row>
    <row r="193" spans="1:5" ht="12.75">
      <c r="A193" s="23"/>
      <c r="B193" s="32"/>
      <c r="C193" s="3"/>
      <c r="D193" s="3"/>
      <c r="E193" s="128"/>
    </row>
    <row r="194" spans="1:5" ht="12.75">
      <c r="A194" s="24" t="s">
        <v>40</v>
      </c>
      <c r="B194" s="31"/>
      <c r="C194" s="13"/>
      <c r="D194" s="25" t="s">
        <v>56</v>
      </c>
      <c r="E194" s="98">
        <f>SUM(E195+E200+E206+E204+E208)</f>
        <v>723689</v>
      </c>
    </row>
    <row r="195" spans="1:5" ht="12.75">
      <c r="A195" s="23"/>
      <c r="B195" s="51" t="s">
        <v>55</v>
      </c>
      <c r="C195" s="52"/>
      <c r="D195" s="62" t="s">
        <v>18</v>
      </c>
      <c r="E195" s="95">
        <f>SUM(E196:E199)</f>
        <v>157192</v>
      </c>
    </row>
    <row r="196" spans="1:5" ht="12.75">
      <c r="A196" s="23"/>
      <c r="B196" s="51"/>
      <c r="C196" s="6">
        <v>4170</v>
      </c>
      <c r="D196" t="s">
        <v>161</v>
      </c>
      <c r="E196" s="99">
        <v>1400</v>
      </c>
    </row>
    <row r="197" spans="1:5" ht="12.75">
      <c r="A197" s="23"/>
      <c r="B197" s="32"/>
      <c r="C197" s="3">
        <v>4270</v>
      </c>
      <c r="D197" s="15" t="s">
        <v>26</v>
      </c>
      <c r="E197" s="96">
        <v>135089</v>
      </c>
    </row>
    <row r="198" spans="1:5" ht="12.75">
      <c r="A198" s="23"/>
      <c r="B198" s="32"/>
      <c r="C198" s="3">
        <v>4300</v>
      </c>
      <c r="D198" s="15" t="s">
        <v>27</v>
      </c>
      <c r="E198" s="96">
        <v>18062</v>
      </c>
    </row>
    <row r="199" spans="1:5" ht="12.75">
      <c r="A199" s="23"/>
      <c r="B199" s="32"/>
      <c r="C199" s="3">
        <v>4510</v>
      </c>
      <c r="D199" s="19" t="s">
        <v>164</v>
      </c>
      <c r="E199" s="96">
        <v>2641</v>
      </c>
    </row>
    <row r="200" spans="1:5" ht="12.75">
      <c r="A200" s="23"/>
      <c r="B200" s="51" t="s">
        <v>99</v>
      </c>
      <c r="C200" s="52"/>
      <c r="D200" s="62" t="s">
        <v>100</v>
      </c>
      <c r="E200" s="95">
        <f>SUM(E201:E203)</f>
        <v>105700</v>
      </c>
    </row>
    <row r="201" spans="1:5" ht="12.75">
      <c r="A201" s="23"/>
      <c r="B201" s="51"/>
      <c r="C201" s="6">
        <v>4170</v>
      </c>
      <c r="D201" t="s">
        <v>161</v>
      </c>
      <c r="E201" s="99">
        <v>700</v>
      </c>
    </row>
    <row r="202" spans="1:5" ht="12.75">
      <c r="A202" s="23"/>
      <c r="B202" s="32"/>
      <c r="C202" s="3">
        <v>4270</v>
      </c>
      <c r="D202" s="15" t="s">
        <v>26</v>
      </c>
      <c r="E202" s="96">
        <v>80000</v>
      </c>
    </row>
    <row r="203" spans="1:5" ht="12.75">
      <c r="A203" s="23"/>
      <c r="B203" s="32"/>
      <c r="C203" s="3">
        <v>4300</v>
      </c>
      <c r="D203" s="15" t="s">
        <v>27</v>
      </c>
      <c r="E203" s="96">
        <v>25000</v>
      </c>
    </row>
    <row r="204" spans="1:5" s="54" customFormat="1" ht="12.75">
      <c r="A204" s="107"/>
      <c r="B204" s="51" t="s">
        <v>337</v>
      </c>
      <c r="C204" s="52"/>
      <c r="D204" s="62" t="s">
        <v>330</v>
      </c>
      <c r="E204" s="95">
        <f>E205</f>
        <v>452000</v>
      </c>
    </row>
    <row r="205" spans="1:5" ht="12.75">
      <c r="A205" s="23"/>
      <c r="B205" s="32"/>
      <c r="C205" s="6">
        <v>4300</v>
      </c>
      <c r="D205" t="s">
        <v>27</v>
      </c>
      <c r="E205" s="96">
        <v>452000</v>
      </c>
    </row>
    <row r="206" spans="1:5" ht="12.75">
      <c r="A206" s="23"/>
      <c r="B206" s="51" t="s">
        <v>338</v>
      </c>
      <c r="C206" s="52"/>
      <c r="D206" s="62" t="s">
        <v>339</v>
      </c>
      <c r="E206" s="95">
        <f>SUM(E207:E207)</f>
        <v>2000</v>
      </c>
    </row>
    <row r="207" spans="1:5" ht="12.75">
      <c r="A207" s="23"/>
      <c r="B207" s="32"/>
      <c r="C207" s="3">
        <v>4270</v>
      </c>
      <c r="D207" s="15" t="s">
        <v>26</v>
      </c>
      <c r="E207" s="96">
        <v>2000</v>
      </c>
    </row>
    <row r="208" spans="1:5" s="54" customFormat="1" ht="12.75">
      <c r="A208" s="107"/>
      <c r="B208" s="51" t="s">
        <v>347</v>
      </c>
      <c r="C208" s="52"/>
      <c r="D208" s="62" t="s">
        <v>343</v>
      </c>
      <c r="E208" s="95">
        <f>SUM(E209:E210)</f>
        <v>6797</v>
      </c>
    </row>
    <row r="209" spans="1:5" ht="12.75">
      <c r="A209" s="23"/>
      <c r="B209" s="32"/>
      <c r="C209" s="6">
        <v>4210</v>
      </c>
      <c r="D209" s="2" t="s">
        <v>24</v>
      </c>
      <c r="E209" s="96">
        <v>2000</v>
      </c>
    </row>
    <row r="210" spans="1:5" ht="12.75">
      <c r="A210" s="23"/>
      <c r="B210" s="32"/>
      <c r="C210" s="6">
        <v>4300</v>
      </c>
      <c r="D210" t="s">
        <v>27</v>
      </c>
      <c r="E210" s="96">
        <v>4797</v>
      </c>
    </row>
    <row r="211" spans="1:5" ht="12.75">
      <c r="A211" s="23"/>
      <c r="B211" s="32"/>
      <c r="E211" s="96"/>
    </row>
    <row r="212" spans="1:5" ht="12.75">
      <c r="A212" s="24" t="s">
        <v>38</v>
      </c>
      <c r="B212" s="31"/>
      <c r="C212" s="13"/>
      <c r="D212" s="25" t="s">
        <v>14</v>
      </c>
      <c r="E212" s="91">
        <f>SUM(E213)</f>
        <v>1500</v>
      </c>
    </row>
    <row r="213" spans="1:5" ht="12.75">
      <c r="A213" s="107"/>
      <c r="B213" s="51" t="s">
        <v>39</v>
      </c>
      <c r="C213" s="52"/>
      <c r="D213" s="64" t="s">
        <v>15</v>
      </c>
      <c r="E213" s="93">
        <f>E214</f>
        <v>1500</v>
      </c>
    </row>
    <row r="214" spans="1:5" ht="12.75">
      <c r="A214" s="23"/>
      <c r="B214" s="32"/>
      <c r="C214" s="3">
        <v>4390</v>
      </c>
      <c r="D214" s="15" t="s">
        <v>185</v>
      </c>
      <c r="E214" s="96">
        <v>1500</v>
      </c>
    </row>
    <row r="215" spans="1:5" ht="12.75">
      <c r="A215" s="23"/>
      <c r="B215" s="32"/>
      <c r="C215" s="3"/>
      <c r="D215" s="15" t="s">
        <v>186</v>
      </c>
      <c r="E215" s="96"/>
    </row>
    <row r="216" spans="1:5" ht="12.75">
      <c r="A216" s="23"/>
      <c r="B216" s="32"/>
      <c r="C216" s="3"/>
      <c r="D216" s="15"/>
      <c r="E216" s="96"/>
    </row>
    <row r="217" spans="1:5" ht="12.75">
      <c r="A217" s="24" t="s">
        <v>101</v>
      </c>
      <c r="B217" s="31"/>
      <c r="C217" s="13"/>
      <c r="D217" s="25" t="s">
        <v>102</v>
      </c>
      <c r="E217" s="98">
        <f>E218+E222</f>
        <v>319000</v>
      </c>
    </row>
    <row r="218" spans="1:5" s="68" customFormat="1" ht="12.75">
      <c r="A218" s="113"/>
      <c r="B218" s="51" t="s">
        <v>259</v>
      </c>
      <c r="C218" s="52"/>
      <c r="D218" s="62" t="s">
        <v>260</v>
      </c>
      <c r="E218" s="95">
        <f>SUM(E219:E221)</f>
        <v>311000</v>
      </c>
    </row>
    <row r="219" spans="1:5" ht="12.75">
      <c r="A219" s="24"/>
      <c r="B219" s="31"/>
      <c r="C219" s="3">
        <v>4300</v>
      </c>
      <c r="D219" s="15" t="s">
        <v>27</v>
      </c>
      <c r="E219" s="99">
        <v>306800</v>
      </c>
    </row>
    <row r="220" spans="1:5" ht="12.75">
      <c r="A220" s="24"/>
      <c r="B220" s="31"/>
      <c r="C220" s="6">
        <v>4530</v>
      </c>
      <c r="D220" t="s">
        <v>176</v>
      </c>
      <c r="E220" s="99">
        <v>3900</v>
      </c>
    </row>
    <row r="221" spans="1:5" ht="12.75">
      <c r="A221" s="23"/>
      <c r="B221" s="32"/>
      <c r="C221" s="3">
        <v>4610</v>
      </c>
      <c r="D221" s="15" t="s">
        <v>189</v>
      </c>
      <c r="E221" s="96">
        <v>300</v>
      </c>
    </row>
    <row r="222" spans="1:5" ht="12.75">
      <c r="A222" s="23"/>
      <c r="B222" s="51" t="s">
        <v>259</v>
      </c>
      <c r="C222" s="52"/>
      <c r="D222" s="62" t="s">
        <v>416</v>
      </c>
      <c r="E222" s="95">
        <f>E223</f>
        <v>8000</v>
      </c>
    </row>
    <row r="223" spans="1:5" ht="12.75">
      <c r="A223" s="23"/>
      <c r="B223" s="31"/>
      <c r="C223" s="3">
        <v>4300</v>
      </c>
      <c r="D223" s="15" t="s">
        <v>27</v>
      </c>
      <c r="E223" s="96">
        <v>8000</v>
      </c>
    </row>
    <row r="224" spans="1:5" ht="12.75">
      <c r="A224" s="23"/>
      <c r="B224" s="32"/>
      <c r="C224" s="3"/>
      <c r="D224" s="15"/>
      <c r="E224" s="96"/>
    </row>
    <row r="225" spans="1:5" ht="12.75">
      <c r="A225" s="24" t="s">
        <v>41</v>
      </c>
      <c r="B225" s="31"/>
      <c r="C225" s="13"/>
      <c r="D225" s="39" t="s">
        <v>117</v>
      </c>
      <c r="E225" s="95">
        <f>E226</f>
        <v>5000</v>
      </c>
    </row>
    <row r="226" spans="1:5" ht="12.75">
      <c r="A226" s="23"/>
      <c r="B226" s="51" t="s">
        <v>46</v>
      </c>
      <c r="C226" s="52"/>
      <c r="D226" s="64" t="s">
        <v>47</v>
      </c>
      <c r="E226" s="96">
        <f>E227</f>
        <v>5000</v>
      </c>
    </row>
    <row r="227" spans="1:5" ht="12.75">
      <c r="A227" s="23"/>
      <c r="B227" s="32"/>
      <c r="C227" s="3">
        <v>4300</v>
      </c>
      <c r="D227" s="14" t="s">
        <v>27</v>
      </c>
      <c r="E227" s="96">
        <v>5000</v>
      </c>
    </row>
    <row r="228" spans="1:5" ht="12.75">
      <c r="A228" s="23"/>
      <c r="B228" s="32"/>
      <c r="C228" s="3"/>
      <c r="D228" s="15"/>
      <c r="E228" s="96"/>
    </row>
    <row r="229" spans="1:5" ht="12.75">
      <c r="A229" s="24" t="s">
        <v>42</v>
      </c>
      <c r="B229" s="31"/>
      <c r="C229" s="13"/>
      <c r="D229" s="39" t="s">
        <v>61</v>
      </c>
      <c r="E229" s="91">
        <f>E232+E236+E248+E251+E256+E230+E242+E263</f>
        <v>6804745</v>
      </c>
    </row>
    <row r="230" spans="1:5" s="68" customFormat="1" ht="12.75">
      <c r="A230" s="113"/>
      <c r="B230" s="51" t="s">
        <v>290</v>
      </c>
      <c r="C230" s="52"/>
      <c r="D230" s="64" t="s">
        <v>291</v>
      </c>
      <c r="E230" s="93">
        <f>E231</f>
        <v>5000</v>
      </c>
    </row>
    <row r="231" spans="1:5" ht="12.75">
      <c r="A231" s="24"/>
      <c r="B231" s="31"/>
      <c r="C231" s="3">
        <v>4510</v>
      </c>
      <c r="D231" s="19" t="s">
        <v>164</v>
      </c>
      <c r="E231" s="100">
        <v>5000</v>
      </c>
    </row>
    <row r="232" spans="1:5" ht="12.75">
      <c r="A232" s="23"/>
      <c r="B232" s="51" t="s">
        <v>62</v>
      </c>
      <c r="C232" s="52"/>
      <c r="D232" s="64" t="s">
        <v>63</v>
      </c>
      <c r="E232" s="93">
        <f>SUM(E233:E235)</f>
        <v>2159300</v>
      </c>
    </row>
    <row r="233" spans="1:5" ht="12.75">
      <c r="A233" s="23"/>
      <c r="B233" s="51"/>
      <c r="C233" s="6">
        <v>4210</v>
      </c>
      <c r="D233" s="2" t="s">
        <v>24</v>
      </c>
      <c r="E233" s="100">
        <v>4300</v>
      </c>
    </row>
    <row r="234" spans="1:6" ht="12.75">
      <c r="A234" s="23"/>
      <c r="B234" s="32"/>
      <c r="C234" s="3">
        <v>4270</v>
      </c>
      <c r="D234" s="15" t="s">
        <v>26</v>
      </c>
      <c r="E234" s="92">
        <v>5000</v>
      </c>
      <c r="F234" s="4"/>
    </row>
    <row r="235" spans="1:6" ht="12.75">
      <c r="A235" s="23"/>
      <c r="B235" s="32"/>
      <c r="C235" s="3">
        <v>4300</v>
      </c>
      <c r="D235" s="14" t="s">
        <v>27</v>
      </c>
      <c r="E235" s="92">
        <v>2150000</v>
      </c>
      <c r="F235" s="4"/>
    </row>
    <row r="236" spans="1:6" ht="12.75">
      <c r="A236" s="23"/>
      <c r="B236" s="51" t="s">
        <v>64</v>
      </c>
      <c r="C236" s="52"/>
      <c r="D236" s="64" t="s">
        <v>65</v>
      </c>
      <c r="E236" s="93">
        <f>SUM(E237:E241)</f>
        <v>795000</v>
      </c>
      <c r="F236" s="4"/>
    </row>
    <row r="237" spans="1:5" ht="12.75">
      <c r="A237" s="23"/>
      <c r="B237" s="32"/>
      <c r="C237" s="6">
        <v>4210</v>
      </c>
      <c r="D237" s="2" t="s">
        <v>24</v>
      </c>
      <c r="E237" s="89">
        <v>67000</v>
      </c>
    </row>
    <row r="238" spans="1:5" ht="12.75">
      <c r="A238" s="23"/>
      <c r="B238" s="32"/>
      <c r="C238" s="3">
        <v>4260</v>
      </c>
      <c r="D238" s="14" t="s">
        <v>25</v>
      </c>
      <c r="E238" s="89">
        <v>30000</v>
      </c>
    </row>
    <row r="239" spans="1:5" ht="12.75">
      <c r="A239" s="23"/>
      <c r="B239" s="32"/>
      <c r="C239" s="3">
        <v>4270</v>
      </c>
      <c r="D239" s="15" t="s">
        <v>26</v>
      </c>
      <c r="E239" s="89">
        <v>28000</v>
      </c>
    </row>
    <row r="240" spans="1:5" ht="12.75">
      <c r="A240" s="23"/>
      <c r="B240" s="32"/>
      <c r="C240" s="3">
        <v>4300</v>
      </c>
      <c r="D240" s="14" t="s">
        <v>27</v>
      </c>
      <c r="E240" s="89">
        <v>669282</v>
      </c>
    </row>
    <row r="241" spans="1:5" ht="12.75">
      <c r="A241" s="23"/>
      <c r="B241" s="32"/>
      <c r="C241" s="3">
        <v>4510</v>
      </c>
      <c r="D241" s="19" t="s">
        <v>164</v>
      </c>
      <c r="E241" s="89">
        <v>718</v>
      </c>
    </row>
    <row r="242" spans="1:5" ht="12.75">
      <c r="A242" s="23"/>
      <c r="B242" s="57" t="s">
        <v>314</v>
      </c>
      <c r="C242" s="55"/>
      <c r="D242" s="54" t="s">
        <v>315</v>
      </c>
      <c r="E242" s="93">
        <f>SUM(E243:E244)</f>
        <v>101000</v>
      </c>
    </row>
    <row r="243" spans="1:5" ht="12.75">
      <c r="A243" s="23"/>
      <c r="B243" s="57"/>
      <c r="C243" s="6">
        <v>4210</v>
      </c>
      <c r="D243" s="2" t="s">
        <v>24</v>
      </c>
      <c r="E243" s="100">
        <v>1000</v>
      </c>
    </row>
    <row r="244" spans="1:5" ht="12.75">
      <c r="A244" s="23"/>
      <c r="B244" s="19"/>
      <c r="C244" s="6">
        <v>6230</v>
      </c>
      <c r="D244" t="s">
        <v>299</v>
      </c>
      <c r="E244" s="100">
        <v>100000</v>
      </c>
    </row>
    <row r="245" spans="1:5" ht="12.75">
      <c r="A245" s="23"/>
      <c r="B245" s="19"/>
      <c r="C245" s="3"/>
      <c r="D245" s="45" t="s">
        <v>300</v>
      </c>
      <c r="E245" s="100"/>
    </row>
    <row r="246" spans="1:5" ht="12.75">
      <c r="A246" s="23"/>
      <c r="B246" s="19"/>
      <c r="C246" s="3"/>
      <c r="D246" s="45" t="s">
        <v>316</v>
      </c>
      <c r="E246" s="100"/>
    </row>
    <row r="247" spans="1:4" ht="12.75">
      <c r="A247" s="23"/>
      <c r="B247" s="19"/>
      <c r="C247" s="3"/>
      <c r="D247" s="15" t="s">
        <v>180</v>
      </c>
    </row>
    <row r="248" spans="1:5" ht="12.75">
      <c r="A248" s="28"/>
      <c r="B248" s="51" t="s">
        <v>66</v>
      </c>
      <c r="C248" s="52"/>
      <c r="D248" s="64" t="s">
        <v>67</v>
      </c>
      <c r="E248" s="93">
        <f>SUM(E249:E250)</f>
        <v>324000</v>
      </c>
    </row>
    <row r="249" spans="1:5" ht="12.75">
      <c r="A249" s="28"/>
      <c r="B249" s="32"/>
      <c r="C249" s="6">
        <v>4220</v>
      </c>
      <c r="D249" s="2" t="s">
        <v>31</v>
      </c>
      <c r="E249" s="89">
        <v>4000</v>
      </c>
    </row>
    <row r="250" spans="1:5" ht="12.75">
      <c r="A250" s="28"/>
      <c r="B250" s="32"/>
      <c r="C250" s="3">
        <v>4300</v>
      </c>
      <c r="D250" s="14" t="s">
        <v>68</v>
      </c>
      <c r="E250" s="89">
        <v>320000</v>
      </c>
    </row>
    <row r="251" spans="1:5" ht="12.75">
      <c r="A251" s="28"/>
      <c r="B251" s="51" t="s">
        <v>69</v>
      </c>
      <c r="C251" s="52"/>
      <c r="D251" s="64" t="s">
        <v>70</v>
      </c>
      <c r="E251" s="93">
        <f>SUM(E252:E255)</f>
        <v>3202000</v>
      </c>
    </row>
    <row r="252" spans="1:5" ht="12.75">
      <c r="A252" s="28"/>
      <c r="B252" s="51"/>
      <c r="C252" s="6">
        <v>4210</v>
      </c>
      <c r="D252" s="2" t="s">
        <v>24</v>
      </c>
      <c r="E252" s="100">
        <v>2000</v>
      </c>
    </row>
    <row r="253" spans="1:5" ht="12.75">
      <c r="A253" s="23"/>
      <c r="B253" s="19"/>
      <c r="C253" s="3">
        <v>4260</v>
      </c>
      <c r="D253" s="14" t="s">
        <v>25</v>
      </c>
      <c r="E253" s="89">
        <v>1598000</v>
      </c>
    </row>
    <row r="254" spans="1:5" ht="12.75">
      <c r="A254" s="23"/>
      <c r="B254" s="19"/>
      <c r="C254" s="3">
        <v>4270</v>
      </c>
      <c r="D254" s="15" t="s">
        <v>26</v>
      </c>
      <c r="E254" s="89">
        <v>2000</v>
      </c>
    </row>
    <row r="255" spans="1:5" ht="12.75">
      <c r="A255" s="23"/>
      <c r="B255" s="19"/>
      <c r="C255" s="3">
        <v>4300</v>
      </c>
      <c r="D255" s="14" t="s">
        <v>27</v>
      </c>
      <c r="E255" s="89">
        <v>1600000</v>
      </c>
    </row>
    <row r="256" spans="1:5" ht="12.75">
      <c r="A256" s="61"/>
      <c r="B256" s="51" t="s">
        <v>190</v>
      </c>
      <c r="C256" s="52"/>
      <c r="D256" s="53" t="s">
        <v>1</v>
      </c>
      <c r="E256" s="93">
        <f>SUM(E257:E261)</f>
        <v>25000</v>
      </c>
    </row>
    <row r="257" spans="1:5" ht="12.75">
      <c r="A257" s="61"/>
      <c r="B257" s="51"/>
      <c r="C257" s="6">
        <v>4210</v>
      </c>
      <c r="D257" s="2" t="s">
        <v>24</v>
      </c>
      <c r="E257" s="100">
        <v>18000</v>
      </c>
    </row>
    <row r="258" spans="1:5" ht="12.75">
      <c r="A258" s="61"/>
      <c r="B258" s="58"/>
      <c r="C258" s="3">
        <v>4270</v>
      </c>
      <c r="D258" s="15" t="s">
        <v>26</v>
      </c>
      <c r="E258" s="89">
        <v>5000</v>
      </c>
    </row>
    <row r="259" spans="1:5" ht="12.75">
      <c r="A259" s="61"/>
      <c r="B259" s="58"/>
      <c r="C259" s="3">
        <v>4300</v>
      </c>
      <c r="D259" s="14" t="s">
        <v>27</v>
      </c>
      <c r="E259" s="89">
        <v>1000</v>
      </c>
    </row>
    <row r="260" spans="1:5" ht="12.75">
      <c r="A260" s="61"/>
      <c r="B260" s="58"/>
      <c r="C260" s="3">
        <v>4510</v>
      </c>
      <c r="D260" s="45" t="s">
        <v>164</v>
      </c>
      <c r="E260" s="89">
        <v>300</v>
      </c>
    </row>
    <row r="261" spans="1:5" ht="12.75">
      <c r="A261" s="32"/>
      <c r="B261" s="19"/>
      <c r="C261" s="6">
        <v>4520</v>
      </c>
      <c r="D261" t="s">
        <v>275</v>
      </c>
      <c r="E261" s="89">
        <v>700</v>
      </c>
    </row>
    <row r="262" spans="1:4" ht="12.75">
      <c r="A262" s="32"/>
      <c r="B262" s="19"/>
      <c r="D262" t="s">
        <v>167</v>
      </c>
    </row>
    <row r="263" spans="1:5" ht="12.75">
      <c r="A263" s="32"/>
      <c r="B263" s="57" t="s">
        <v>190</v>
      </c>
      <c r="C263" s="3"/>
      <c r="D263" s="53" t="s">
        <v>376</v>
      </c>
      <c r="E263" s="93">
        <f>SUM(E265:E280)</f>
        <v>193445</v>
      </c>
    </row>
    <row r="264" spans="1:5" ht="12.75">
      <c r="A264" s="32"/>
      <c r="B264" s="57"/>
      <c r="C264" s="3"/>
      <c r="D264" s="53" t="s">
        <v>377</v>
      </c>
      <c r="E264" s="93"/>
    </row>
    <row r="265" spans="1:5" ht="12.75">
      <c r="A265" s="32"/>
      <c r="B265" s="57"/>
      <c r="C265" s="3">
        <v>4011</v>
      </c>
      <c r="D265" t="s">
        <v>21</v>
      </c>
      <c r="E265" s="100">
        <v>7850</v>
      </c>
    </row>
    <row r="266" spans="1:5" ht="12.75">
      <c r="A266" s="32"/>
      <c r="B266" s="57"/>
      <c r="C266" s="6">
        <v>4012</v>
      </c>
      <c r="D266" t="s">
        <v>21</v>
      </c>
      <c r="E266" s="100">
        <v>106590</v>
      </c>
    </row>
    <row r="267" spans="1:5" ht="12.75">
      <c r="A267" s="32"/>
      <c r="B267" s="57"/>
      <c r="C267" s="6">
        <v>4042</v>
      </c>
      <c r="D267" t="s">
        <v>22</v>
      </c>
      <c r="E267" s="100">
        <v>3392</v>
      </c>
    </row>
    <row r="268" spans="1:5" ht="12.75">
      <c r="A268" s="32"/>
      <c r="B268" s="57"/>
      <c r="C268" s="6">
        <v>4111</v>
      </c>
      <c r="D268" t="s">
        <v>23</v>
      </c>
      <c r="E268" s="100">
        <v>1354</v>
      </c>
    </row>
    <row r="269" spans="1:5" ht="12.75">
      <c r="A269" s="32"/>
      <c r="B269" s="57"/>
      <c r="C269" s="6">
        <v>4112</v>
      </c>
      <c r="D269" t="s">
        <v>23</v>
      </c>
      <c r="E269" s="100">
        <v>20010</v>
      </c>
    </row>
    <row r="270" spans="1:5" ht="12.75">
      <c r="A270" s="32"/>
      <c r="B270" s="57"/>
      <c r="C270" s="6">
        <v>4121</v>
      </c>
      <c r="D270" t="s">
        <v>313</v>
      </c>
      <c r="E270" s="100">
        <v>190</v>
      </c>
    </row>
    <row r="271" spans="1:5" ht="12.75">
      <c r="A271" s="32"/>
      <c r="B271" s="57"/>
      <c r="C271" s="6">
        <v>4122</v>
      </c>
      <c r="D271" t="s">
        <v>313</v>
      </c>
      <c r="E271" s="100">
        <v>2750</v>
      </c>
    </row>
    <row r="272" spans="1:5" ht="12.75">
      <c r="A272" s="32"/>
      <c r="B272" s="51"/>
      <c r="C272" s="6">
        <v>4211</v>
      </c>
      <c r="D272" s="2" t="s">
        <v>24</v>
      </c>
      <c r="E272" s="114">
        <v>651</v>
      </c>
    </row>
    <row r="273" spans="1:5" s="68" customFormat="1" ht="12.75">
      <c r="A273" s="105"/>
      <c r="B273" s="105"/>
      <c r="C273" s="106">
        <v>4212</v>
      </c>
      <c r="D273" s="2" t="s">
        <v>24</v>
      </c>
      <c r="E273" s="114">
        <v>9300</v>
      </c>
    </row>
    <row r="274" spans="1:5" ht="12.75">
      <c r="A274" s="32"/>
      <c r="B274" s="19"/>
      <c r="C274" s="6">
        <v>4301</v>
      </c>
      <c r="D274" s="14" t="s">
        <v>27</v>
      </c>
      <c r="E274" s="89">
        <v>328</v>
      </c>
    </row>
    <row r="275" spans="1:5" ht="12.75">
      <c r="A275" s="32"/>
      <c r="B275" s="19"/>
      <c r="C275" s="6">
        <v>4302</v>
      </c>
      <c r="D275" s="14" t="s">
        <v>27</v>
      </c>
      <c r="E275" s="89">
        <v>4680</v>
      </c>
    </row>
    <row r="276" spans="1:5" ht="12.75">
      <c r="A276" s="32"/>
      <c r="B276" s="19"/>
      <c r="C276" s="6">
        <v>4411</v>
      </c>
      <c r="D276" t="s">
        <v>28</v>
      </c>
      <c r="E276" s="89">
        <v>30048</v>
      </c>
    </row>
    <row r="277" spans="1:5" ht="12.75">
      <c r="A277" s="32"/>
      <c r="B277" s="19"/>
      <c r="C277" s="6">
        <v>4412</v>
      </c>
      <c r="D277" t="s">
        <v>28</v>
      </c>
      <c r="E277" s="89">
        <v>3005</v>
      </c>
    </row>
    <row r="278" spans="1:5" ht="12.75">
      <c r="A278" s="32"/>
      <c r="B278" s="19"/>
      <c r="C278" s="6">
        <v>4442</v>
      </c>
      <c r="D278" t="s">
        <v>49</v>
      </c>
      <c r="E278" s="89">
        <v>2418</v>
      </c>
    </row>
    <row r="279" spans="1:5" ht="12.75">
      <c r="A279" s="32"/>
      <c r="B279" s="19"/>
      <c r="C279" s="6">
        <v>4711</v>
      </c>
      <c r="D279" t="s">
        <v>305</v>
      </c>
      <c r="E279" s="100">
        <v>120</v>
      </c>
    </row>
    <row r="280" spans="1:5" ht="12.75">
      <c r="A280" s="32"/>
      <c r="B280" s="19"/>
      <c r="C280" s="6">
        <v>4712</v>
      </c>
      <c r="D280" t="s">
        <v>305</v>
      </c>
      <c r="E280" s="129">
        <v>759</v>
      </c>
    </row>
    <row r="281" spans="1:2" ht="12.75">
      <c r="A281" s="32"/>
      <c r="B281" s="19"/>
    </row>
    <row r="282" spans="1:5" ht="12.75">
      <c r="A282" s="24" t="s">
        <v>42</v>
      </c>
      <c r="B282" s="31"/>
      <c r="C282" s="13"/>
      <c r="D282" s="39" t="s">
        <v>61</v>
      </c>
      <c r="E282" s="93">
        <f>E283</f>
        <v>8135389</v>
      </c>
    </row>
    <row r="283" spans="1:5" ht="12.75">
      <c r="A283" s="32"/>
      <c r="B283" s="51" t="s">
        <v>218</v>
      </c>
      <c r="C283" s="52"/>
      <c r="D283" s="64" t="s">
        <v>233</v>
      </c>
      <c r="E283" s="93">
        <f>SUM(E284:E288)</f>
        <v>8135389</v>
      </c>
    </row>
    <row r="284" spans="1:5" ht="12.75">
      <c r="A284" s="32"/>
      <c r="B284" s="58"/>
      <c r="C284" s="6">
        <v>4210</v>
      </c>
      <c r="D284" s="2" t="s">
        <v>24</v>
      </c>
      <c r="E284" s="100">
        <v>3000</v>
      </c>
    </row>
    <row r="285" spans="1:5" ht="12.75">
      <c r="A285" s="32"/>
      <c r="B285" s="31"/>
      <c r="C285" s="6">
        <v>4300</v>
      </c>
      <c r="D285" t="s">
        <v>27</v>
      </c>
      <c r="E285" s="100">
        <v>8129939</v>
      </c>
    </row>
    <row r="286" spans="1:5" ht="12.75">
      <c r="A286" s="32"/>
      <c r="B286" s="31"/>
      <c r="C286" s="6">
        <v>4430</v>
      </c>
      <c r="D286" s="45" t="s">
        <v>148</v>
      </c>
      <c r="E286" s="100">
        <v>50</v>
      </c>
    </row>
    <row r="287" spans="1:5" ht="12.75">
      <c r="A287" s="32"/>
      <c r="B287" s="31"/>
      <c r="C287" s="3">
        <v>4610</v>
      </c>
      <c r="D287" s="15" t="s">
        <v>189</v>
      </c>
      <c r="E287" s="100">
        <v>400</v>
      </c>
    </row>
    <row r="288" spans="1:5" ht="12.75">
      <c r="A288" s="32"/>
      <c r="B288" s="19"/>
      <c r="C288" s="6">
        <v>4700</v>
      </c>
      <c r="D288" t="s">
        <v>172</v>
      </c>
      <c r="E288" s="89">
        <v>2000</v>
      </c>
    </row>
    <row r="289" spans="1:4" ht="12.75">
      <c r="A289" s="32"/>
      <c r="B289" s="19"/>
      <c r="D289" t="s">
        <v>173</v>
      </c>
    </row>
    <row r="290" spans="1:5" ht="12.75">
      <c r="A290" s="24" t="s">
        <v>43</v>
      </c>
      <c r="B290" s="51"/>
      <c r="C290" s="52"/>
      <c r="D290" s="64" t="s">
        <v>35</v>
      </c>
      <c r="E290" s="93">
        <f>E291</f>
        <v>5000</v>
      </c>
    </row>
    <row r="291" spans="1:5" ht="12.75">
      <c r="A291" s="32"/>
      <c r="B291" s="57" t="s">
        <v>266</v>
      </c>
      <c r="C291" s="55"/>
      <c r="D291" s="54" t="s">
        <v>267</v>
      </c>
      <c r="E291" s="93">
        <f>SUM(E292:E293)</f>
        <v>5000</v>
      </c>
    </row>
    <row r="292" spans="1:4" ht="12.75">
      <c r="A292" s="32"/>
      <c r="B292" s="19"/>
      <c r="D292" t="s">
        <v>268</v>
      </c>
    </row>
    <row r="293" spans="1:5" ht="12.75">
      <c r="A293" s="32"/>
      <c r="B293" s="19"/>
      <c r="C293" s="6">
        <v>4300</v>
      </c>
      <c r="D293" t="s">
        <v>27</v>
      </c>
      <c r="E293" s="89">
        <v>5000</v>
      </c>
    </row>
    <row r="294" spans="1:2" ht="12.75">
      <c r="A294" s="32"/>
      <c r="B294" s="19"/>
    </row>
    <row r="295" spans="1:2" ht="12.75">
      <c r="A295" s="32"/>
      <c r="B295" s="19"/>
    </row>
    <row r="296" spans="1:2" ht="12.75">
      <c r="A296" s="32"/>
      <c r="B296" s="19"/>
    </row>
    <row r="297" spans="1:2" ht="12.75">
      <c r="A297" s="32"/>
      <c r="B297" s="19"/>
    </row>
    <row r="298" spans="1:4" ht="12.75">
      <c r="A298" s="23"/>
      <c r="B298" s="19"/>
      <c r="C298" s="3"/>
      <c r="D298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2024-06-17T06:52:21Z</cp:lastPrinted>
  <dcterms:created xsi:type="dcterms:W3CDTF">2014-09-04T08:28:49Z</dcterms:created>
  <dcterms:modified xsi:type="dcterms:W3CDTF">2024-07-05T06:47:56Z</dcterms:modified>
  <cp:category/>
  <cp:version/>
  <cp:contentType/>
  <cp:contentStatus/>
</cp:coreProperties>
</file>