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<sst xmlns="http://schemas.openxmlformats.org/spreadsheetml/2006/main" count="2309" uniqueCount="659">
  <si>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</si>
  <si>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</si>
  <si>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</si>
  <si>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</si>
  <si>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</si>
  <si>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</si>
  <si>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</si>
  <si>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</si>
  <si>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</si>
  <si>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</si>
  <si>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</si>
  <si>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</si>
  <si>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</si>
  <si>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</si>
  <si>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</si>
  <si>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</si>
  <si>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</si>
  <si>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</si>
  <si>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</si>
  <si>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</si>
  <si>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</si>
  <si>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</si>
  <si>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</si>
  <si>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</si>
  <si>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</si>
  <si>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</si>
  <si>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</si>
  <si>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</si>
  <si>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</si>
  <si>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</si>
  <si>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</si>
  <si>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</si>
  <si>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</si>
  <si>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</si>
  <si>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</si>
  <si>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</si>
  <si>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</si>
  <si>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</si>
  <si>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</si>
  <si>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</si>
  <si>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</si>
  <si>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</si>
  <si>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</si>
  <si>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</si>
  <si>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</si>
  <si>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</si>
  <si>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</si>
  <si>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</si>
  <si>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</si>
  <si>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</si>
  <si>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</si>
  <si>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</si>
  <si>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</si>
  <si>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</si>
  <si>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</si>
  <si>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</si>
  <si>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</si>
  <si>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</si>
  <si>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</si>
  <si>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</si>
  <si>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</si>
  <si>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</si>
  <si>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</si>
  <si>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</si>
  <si>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</si>
  <si>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</si>
  <si>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</si>
  <si>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</si>
  <si>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</si>
  <si>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</si>
  <si>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</si>
  <si>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</si>
  <si>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</si>
  <si>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</si>
  <si>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</si>
  <si>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</si>
  <si>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</si>
  <si>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</si>
  <si>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</si>
  <si>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</si>
  <si>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</si>
  <si>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</si>
  <si>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</si>
  <si>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</si>
  <si>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</si>
  <si>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</si>
  <si>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</si>
  <si>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</si>
  <si>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</si>
  <si>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</si>
  <si>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</si>
  <si>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</si>
  <si>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</si>
  <si>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</si>
  <si>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</si>
  <si>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</si>
  <si>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</si>
  <si>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</si>
  <si>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</si>
  <si>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</si>
  <si>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</si>
  <si>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</si>
  <si>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</si>
  <si>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</si>
  <si>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</si>
  <si>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</si>
  <si>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</si>
  <si>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</si>
  <si>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</si>
  <si>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</si>
  <si>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</si>
  <si>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</si>
  <si>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</si>
  <si>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</si>
  <si>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</si>
  <si>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</si>
  <si>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</si>
  <si>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</si>
  <si>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</si>
  <si>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</si>
  <si>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</si>
  <si>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</si>
  <si>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</si>
  <si>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</si>
  <si>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</si>
  <si>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</si>
  <si>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</si>
  <si>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</si>
  <si>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</si>
  <si>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</si>
  <si>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</si>
  <si>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</si>
  <si>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</si>
  <si>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</si>
  <si>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</si>
  <si>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</si>
  <si>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</si>
  <si>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</si>
  <si>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</si>
  <si>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</si>
  <si>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</si>
  <si>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</si>
  <si>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</si>
  <si>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</si>
  <si>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</si>
  <si>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</si>
  <si>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</si>
  <si>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</si>
  <si>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</si>
  <si>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</si>
  <si>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</si>
  <si>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</si>
  <si>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</si>
  <si>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</si>
  <si>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</si>
  <si>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</si>
  <si>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</si>
  <si>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</si>
  <si>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</si>
  <si>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</si>
  <si>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</si>
  <si>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</si>
  <si>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</si>
  <si>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</si>
  <si>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</si>
  <si>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</si>
  <si>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</si>
  <si>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</si>
  <si>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</si>
  <si>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</si>
  <si>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</si>
  <si>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</si>
  <si>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</si>
  <si>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</si>
  <si>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</si>
  <si>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</si>
  <si>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</si>
  <si>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</si>
  <si>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</si>
  <si>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</si>
  <si>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</si>
  <si>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</si>
  <si>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</si>
  <si>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</si>
  <si>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</si>
  <si>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</si>
  <si>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</si>
  <si>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</si>
  <si>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</si>
  <si>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</si>
  <si>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</si>
  <si>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</si>
  <si>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</si>
  <si>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</si>
  <si>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</si>
  <si>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</si>
  <si>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</si>
  <si>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</si>
  <si>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</si>
  <si>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</si>
  <si>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</si>
  <si>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</si>
  <si>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</si>
  <si>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</si>
  <si>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</si>
  <si>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</si>
  <si>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</si>
  <si>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</si>
  <si>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</si>
  <si>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</si>
  <si>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</si>
  <si>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</si>
  <si>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</si>
  <si>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</si>
  <si>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</si>
  <si>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</si>
  <si>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</si>
  <si>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</si>
  <si>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</si>
  <si>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</si>
  <si>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</si>
  <si>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</si>
  <si>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</si>
  <si>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</si>
  <si>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</si>
  <si>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</si>
  <si>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</si>
  <si>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</si>
  <si>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</si>
  <si>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</si>
  <si>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</si>
  <si>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</si>
  <si>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</si>
  <si>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</si>
  <si>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</si>
  <si>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</si>
  <si>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</si>
  <si>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</si>
  <si>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</si>
  <si>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</si>
  <si>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</si>
  <si>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</si>
  <si>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</si>
  <si>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</si>
  <si>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</si>
  <si>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</si>
  <si>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</si>
  <si>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</si>
  <si>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</si>
  <si>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</si>
  <si>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</si>
  <si>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</si>
  <si>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</si>
  <si>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</si>
  <si>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</si>
  <si>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</si>
  <si>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</si>
  <si>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</si>
  <si>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</si>
  <si>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</si>
  <si>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</si>
  <si>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</si>
  <si>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</si>
  <si>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</si>
  <si>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</si>
  <si>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</si>
  <si>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</si>
  <si>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</si>
  <si>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</si>
  <si>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</si>
  <si>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</si>
  <si>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</si>
  <si>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</si>
  <si>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</si>
  <si>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</si>
  <si>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</si>
  <si>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</si>
  <si>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</si>
  <si>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</si>
  <si>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</si>
  <si>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</si>
  <si>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</si>
  <si>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</si>
  <si>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</si>
  <si>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</si>
  <si>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</si>
  <si>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</si>
  <si>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</si>
  <si>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</si>
  <si>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</si>
  <si>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</si>
  <si>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</si>
  <si>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</si>
  <si>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</si>
  <si>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</si>
  <si>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</si>
  <si>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</si>
  <si>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</si>
  <si>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</si>
  <si>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</si>
  <si>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</si>
  <si>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</si>
  <si>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</si>
  <si>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</si>
  <si>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</si>
  <si>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</si>
  <si>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</si>
  <si>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</si>
  <si>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</si>
  <si>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</si>
  <si>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</si>
  <si>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</si>
  <si>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</si>
  <si>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</si>
  <si>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</si>
  <si>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</si>
  <si>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</si>
  <si>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</si>
  <si>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</si>
  <si>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</si>
  <si>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</si>
  <si>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</si>
  <si>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</si>
  <si>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</si>
  <si>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</si>
  <si>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</si>
  <si>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</si>
  <si>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</si>
  <si>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</si>
  <si>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</si>
  <si>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</si>
  <si>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</si>
  <si>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</si>
  <si>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</si>
  <si>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</si>
  <si>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</si>
  <si>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</si>
  <si>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</si>
  <si>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</si>
  <si>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</si>
  <si>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</si>
  <si>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</si>
  <si>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</si>
  <si>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</si>
  <si>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</si>
  <si>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</si>
  <si>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</si>
  <si>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</si>
  <si>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</si>
  <si>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</si>
  <si>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Drogi wewnętrzne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</si>
  <si>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</si>
  <si>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</si>
  <si>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</si>
  <si>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</si>
  <si>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</si>
  <si>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</si>
  <si>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</si>
  <si>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</si>
  <si>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</si>
  <si>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</si>
  <si>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</si>
  <si>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</si>
  <si>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</si>
  <si>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</si>
  <si>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</si>
  <si>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</si>
  <si>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</si>
  <si>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</si>
  <si>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</si>
  <si>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</si>
  <si>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</si>
  <si>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</si>
  <si>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</si>
  <si>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</si>
  <si>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</si>
  <si>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</si>
  <si>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</si>
  <si>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</si>
  <si>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</si>
  <si>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</si>
  <si>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</si>
  <si>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</si>
  <si>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</si>
  <si>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</si>
  <si>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</si>
  <si>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</si>
  <si>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</si>
  <si>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</si>
  <si>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</si>
  <si>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</si>
  <si>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</si>
  <si>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</si>
  <si>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</si>
  <si>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</si>
  <si>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</si>
  <si>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</si>
  <si>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</si>
  <si>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</si>
  <si>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</si>
  <si>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</si>
  <si>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</si>
  <si>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</si>
  <si>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</si>
  <si>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</si>
  <si>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</si>
  <si>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</si>
  <si>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</si>
  <si>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</si>
  <si>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</si>
  <si>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</si>
  <si>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</si>
  <si>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</si>
  <si>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</si>
  <si>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</si>
  <si>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</si>
  <si>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</si>
  <si>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</si>
  <si>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</si>
  <si>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</si>
  <si>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</si>
  <si>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</si>
  <si>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</si>
  <si>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</si>
  <si>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</si>
  <si>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</si>
  <si>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</si>
  <si>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</si>
  <si>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</si>
  <si>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</si>
  <si>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</si>
  <si>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</si>
  <si>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</si>
  <si>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</si>
  <si>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</si>
  <si>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</si>
  <si>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</si>
  <si>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</si>
  <si>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</si>
  <si>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</si>
  <si>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</si>
  <si>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</si>
  <si>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</si>
  <si>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</si>
  <si>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</si>
  <si>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</si>
  <si>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</si>
  <si>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</si>
  <si>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</si>
  <si>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</si>
  <si>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</si>
  <si>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</si>
  <si>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</si>
  <si>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</si>
  <si>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</si>
  <si>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</si>
  <si>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</si>
  <si>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</si>
  <si>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</si>
  <si>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</si>
  <si>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</si>
  <si>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</si>
  <si>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</si>
  <si>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</si>
  <si>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</si>
  <si>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</si>
  <si>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</si>
  <si>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</si>
  <si>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</si>
  <si>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</si>
  <si>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</si>
  <si>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</si>
  <si>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</si>
  <si>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</si>
  <si>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</si>
  <si>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</si>
  <si>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</si>
  <si>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</si>
  <si>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</si>
  <si>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</si>
  <si>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</si>
  <si>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</si>
  <si>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</si>
  <si>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</si>
  <si>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</si>
  <si>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</si>
  <si>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</si>
  <si>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</si>
  <si>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</si>
  <si>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</si>
  <si>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</si>
  <si>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</si>
  <si>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</si>
  <si>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</si>
  <si>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</si>
  <si>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</si>
  <si>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</si>
  <si>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</si>
  <si>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</si>
  <si>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</si>
  <si>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</si>
  <si>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</si>
  <si>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</si>
  <si>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</si>
  <si>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</si>
  <si>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</si>
  <si>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</si>
  <si>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</si>
  <si>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</si>
  <si>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</si>
  <si>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</si>
  <si>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</si>
  <si>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</si>
  <si>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</si>
  <si>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</si>
  <si>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</si>
  <si>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</si>
  <si>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</si>
  <si>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</si>
  <si>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</si>
  <si>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</si>
  <si>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</si>
  <si>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</si>
  <si>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</si>
  <si>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</si>
  <si>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</si>
  <si>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</si>
  <si>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</si>
  <si>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</si>
  <si>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</si>
  <si>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</si>
  <si>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</si>
  <si>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</si>
  <si>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60002</t>
  </si>
  <si>
    <t>Infrastruktura kolejowa</t>
  </si>
  <si>
    <t>Dotacja celowa na pomoc finansową udzielaną między</t>
  </si>
  <si>
    <t>jednostkami samorządu terytorialnego na dofinansowanie</t>
  </si>
  <si>
    <t>własnych zadań inwestycyjnych i zakupów inwestycyjnych</t>
  </si>
  <si>
    <t>Wydatki poniesione ze środków z Rzadowego Funduszu</t>
  </si>
  <si>
    <t xml:space="preserve">Polski Ład: Program Inwestycji Strategicznych </t>
  </si>
  <si>
    <t>na realizację zadań inwestycyjnych</t>
  </si>
  <si>
    <t>Zakup usług związanych z pomocą obywatelom Ukrainy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</si>
  <si>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</si>
  <si>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</si>
  <si>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</si>
  <si>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</si>
  <si>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</si>
  <si>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</si>
  <si>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</si>
  <si>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Szkoły podstawowe - Fundusz Pomocy </t>
  </si>
  <si>
    <t xml:space="preserve">Zakup towarów /w szczególności materiałów, leków, żywności/  w związku </t>
  </si>
  <si>
    <t>z pomocą obywatelom Ukrainy</t>
  </si>
  <si>
    <t>Zakup usług zwiazanych 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</si>
  <si>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</si>
  <si>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</si>
  <si>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</si>
  <si>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</si>
  <si>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</si>
  <si>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</si>
  <si>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</si>
  <si>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</si>
  <si>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Wpłaty na Państwowy Fundusz Rehabilitacji Osób Niepełnosprawnych</t>
  </si>
  <si>
    <t>Świetlice szkolne - Fundusz Pomocy</t>
  </si>
  <si>
    <t>Stołówki szkolne i przedszkolne - Fundusz Pomocy</t>
  </si>
  <si>
    <t>- Fundusz Pomocy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</si>
  <si>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</si>
  <si>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</si>
  <si>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</si>
  <si>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</si>
  <si>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</si>
  <si>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</si>
  <si>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</si>
  <si>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</si>
  <si>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</si>
  <si>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>Pozostała działaność - ZADANIE ZLECONE</t>
  </si>
  <si>
    <t xml:space="preserve">Pozostała działaność - Pomoc obywatelom Ukrainy </t>
  </si>
  <si>
    <t>Ochrona powietrza atmosferycznego  i klimatu</t>
  </si>
  <si>
    <t>Wytwarzanie  i zaopatrywanie w energię elektryczną,</t>
  </si>
  <si>
    <t>gaz i wodę</t>
  </si>
  <si>
    <t>40002</t>
  </si>
  <si>
    <t>Dostarczanie wody</t>
  </si>
  <si>
    <t xml:space="preserve">Pozostała działaność - Wdrażanie Strategii na rzecz </t>
  </si>
  <si>
    <t>Neutralności Klimatycznej</t>
  </si>
  <si>
    <t>Plan wydatków na rok 2024</t>
  </si>
  <si>
    <t xml:space="preserve">Plan wydatków na rok 2024 </t>
  </si>
  <si>
    <t>Plan 2024r.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</si>
  <si>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</si>
  <si>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</si>
  <si>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</si>
  <si>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</si>
  <si>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</si>
  <si>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</si>
  <si>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</si>
  <si>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</si>
  <si>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</si>
  <si>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</si>
  <si>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</si>
  <si>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</si>
  <si>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Wczesne wspomaganie rozwoju dziecka</t>
  </si>
  <si>
    <t>jednostkami samorzadu terytorialnego na dofinansowanie</t>
  </si>
  <si>
    <t>własnych zadań bieżących</t>
  </si>
  <si>
    <t>Pozostała działaność - Pomoc obywatelom Ukrainy - zadania własne</t>
  </si>
  <si>
    <t>Pozostała działaność - Pomoc obywatelom Ukrainy - zadania zlecone</t>
  </si>
  <si>
    <t>Świadczenia zwiazane z udzielaniem pomocy obywatelom</t>
  </si>
  <si>
    <t>Pozostałe wydatki bieżace na zadania związane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</si>
  <si>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</si>
  <si>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</si>
  <si>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</si>
  <si>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</si>
  <si>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</si>
  <si>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</si>
  <si>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</si>
  <si>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</si>
  <si>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</si>
  <si>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</si>
  <si>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</si>
  <si>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</si>
  <si>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</si>
  <si>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</si>
  <si>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Karta Dużej Rodziny - zadanie zlecone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</si>
  <si>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</si>
  <si>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</si>
  <si>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</si>
  <si>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</si>
  <si>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</si>
  <si>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</si>
  <si>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</si>
  <si>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</si>
  <si>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Honoraria, wynagrodzenia agencyjno-prowizyjne i wynagrodzenia bezosobowe</t>
  </si>
  <si>
    <t>wypłacone w zwiazku z pomocą obywatelom Ukrainy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</si>
  <si>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</si>
  <si>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</si>
  <si>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</si>
  <si>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</si>
  <si>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</si>
  <si>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</si>
  <si>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</si>
  <si>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</si>
  <si>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</si>
  <si>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</si>
  <si>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</si>
  <si>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</si>
  <si>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</si>
  <si>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</si>
  <si>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Pozostała działaność - Dodatek osłonowy</t>
  </si>
  <si>
    <t xml:space="preserve">Pozostała działaność </t>
  </si>
  <si>
    <t>75108</t>
  </si>
  <si>
    <t>Wybory do Sejmu i Senatu RP</t>
  </si>
  <si>
    <t>75113</t>
  </si>
  <si>
    <t>Pozostła działaność</t>
  </si>
  <si>
    <t>Zasiłki stałe - Pomoc obywatelom Ukrainy</t>
  </si>
  <si>
    <t>01095</t>
  </si>
  <si>
    <t>2990</t>
  </si>
  <si>
    <t xml:space="preserve">Wpłata srodków finansowych z niewykorzystanych w terminie </t>
  </si>
  <si>
    <t>wydatków, które nie wygasają z upływem roku budżetowego</t>
  </si>
  <si>
    <t>6680</t>
  </si>
  <si>
    <t>Rożne rozliczenia finansowe</t>
  </si>
  <si>
    <t>do Zarządzenia Nr 122/24</t>
  </si>
  <si>
    <t>z dnia 27.06.2024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</si>
</sst>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zoomScale="130" zoomScaleNormal="130" workbookViewId="0" topLeftCell="A939">
      <selection activeCell="D631" sqref="D631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5" customWidth="1"/>
    <col min="6" max="6" width="6.625" style="0" customWidth="1"/>
    <col min="8" max="8" width="11.75390625" style="0" bestFit="1" customWidth="1"/>
  </cols>
  <sheetData>
    <row r="1" ht="12.75">
      <c r="E1" s="75" t="s">
        <v>149</v>
      </c>
    </row>
    <row r="2" spans="4:5" ht="12.75">
      <c r="D2" s="7" t="s">
        <v>583</v>
      </c>
      <c r="E2" s="75" t="s">
        <v>657</v>
      </c>
    </row>
    <row r="3" spans="4:5" ht="12.75">
      <c r="D3" s="6" t="s">
        <v>4</v>
      </c>
      <c r="E3" s="75" t="s">
        <v>168</v>
      </c>
    </row>
    <row r="4" spans="4:5" ht="12.75">
      <c r="D4" s="6"/>
      <c r="E4" s="76" t="s">
        <v>658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8" t="s">
        <v>135</v>
      </c>
    </row>
    <row r="6" spans="1:5" ht="12.75">
      <c r="A6" s="7">
        <v>801</v>
      </c>
      <c r="B6" s="7"/>
      <c r="C6" s="7"/>
      <c r="D6" s="5" t="s">
        <v>12</v>
      </c>
      <c r="E6" s="88">
        <f>SUM(E7+E63+E68+E88+E43+E30+E56+E80+E102)</f>
        <v>11011791</v>
      </c>
    </row>
    <row r="7" spans="1:5" s="5" customFormat="1" ht="12.75">
      <c r="A7" s="7"/>
      <c r="B7" s="7">
        <v>80101</v>
      </c>
      <c r="C7" s="7"/>
      <c r="D7" s="5" t="s">
        <v>2</v>
      </c>
      <c r="E7" s="88">
        <f>SUM(E8:E29)</f>
        <v>8857962</v>
      </c>
    </row>
    <row r="8" spans="3:8" ht="12.75">
      <c r="C8" s="6">
        <v>3020</v>
      </c>
      <c r="D8" t="s">
        <v>41</v>
      </c>
      <c r="E8" s="75">
        <v>61000</v>
      </c>
      <c r="H8" s="75"/>
    </row>
    <row r="9" spans="3:8" ht="12.75">
      <c r="C9" s="6">
        <v>4010</v>
      </c>
      <c r="D9" t="s">
        <v>42</v>
      </c>
      <c r="E9" s="75">
        <v>1037600</v>
      </c>
      <c r="H9" s="75"/>
    </row>
    <row r="10" spans="3:8" ht="12.75">
      <c r="C10" s="6">
        <v>4040</v>
      </c>
      <c r="D10" t="s">
        <v>43</v>
      </c>
      <c r="E10" s="75">
        <v>82500</v>
      </c>
      <c r="H10" s="75"/>
    </row>
    <row r="11" spans="3:8" ht="12.75">
      <c r="C11" s="6">
        <v>4110</v>
      </c>
      <c r="D11" t="s">
        <v>44</v>
      </c>
      <c r="E11" s="75">
        <v>1079571</v>
      </c>
      <c r="H11" s="75"/>
    </row>
    <row r="12" spans="3:8" ht="12.75">
      <c r="C12" s="6">
        <v>4120</v>
      </c>
      <c r="D12" t="s">
        <v>466</v>
      </c>
      <c r="E12" s="75">
        <v>127500</v>
      </c>
      <c r="H12" s="75"/>
    </row>
    <row r="13" spans="3:8" ht="12.75">
      <c r="C13" s="6">
        <v>4140</v>
      </c>
      <c r="D13" t="s">
        <v>277</v>
      </c>
      <c r="E13" s="75">
        <v>2500</v>
      </c>
      <c r="H13" s="75"/>
    </row>
    <row r="14" spans="3:8" ht="12.75">
      <c r="C14" s="6">
        <v>4170</v>
      </c>
      <c r="D14" t="s">
        <v>223</v>
      </c>
      <c r="E14" s="75">
        <v>15000</v>
      </c>
      <c r="H14" s="75"/>
    </row>
    <row r="15" spans="3:8" ht="12.75">
      <c r="C15" s="6">
        <v>4210</v>
      </c>
      <c r="D15" t="s">
        <v>45</v>
      </c>
      <c r="E15" s="75">
        <v>66000</v>
      </c>
      <c r="H15" s="75"/>
    </row>
    <row r="16" spans="3:5" ht="12.75">
      <c r="C16" s="6">
        <v>4240</v>
      </c>
      <c r="D16" t="s">
        <v>385</v>
      </c>
      <c r="E16" s="75">
        <v>24000</v>
      </c>
    </row>
    <row r="17" spans="3:5" ht="12.75">
      <c r="C17" s="6">
        <v>4260</v>
      </c>
      <c r="D17" t="s">
        <v>46</v>
      </c>
      <c r="E17" s="75">
        <v>290000</v>
      </c>
    </row>
    <row r="18" spans="3:5" ht="12.75">
      <c r="C18" s="6">
        <v>4270</v>
      </c>
      <c r="D18" t="s">
        <v>47</v>
      </c>
      <c r="E18" s="75">
        <v>24000</v>
      </c>
    </row>
    <row r="19" spans="3:5" ht="12.75">
      <c r="C19" s="6">
        <v>4280</v>
      </c>
      <c r="D19" t="s">
        <v>242</v>
      </c>
      <c r="E19" s="75">
        <v>6000</v>
      </c>
    </row>
    <row r="20" spans="3:5" ht="12.75">
      <c r="C20" s="6">
        <v>4300</v>
      </c>
      <c r="D20" t="s">
        <v>48</v>
      </c>
      <c r="E20" s="75">
        <v>112000</v>
      </c>
    </row>
    <row r="21" spans="3:5" ht="12.75">
      <c r="C21" s="6">
        <v>4360</v>
      </c>
      <c r="D21" t="s">
        <v>313</v>
      </c>
      <c r="E21" s="75">
        <v>15000</v>
      </c>
    </row>
    <row r="22" spans="3:5" ht="12.75">
      <c r="C22" s="6">
        <v>4410</v>
      </c>
      <c r="D22" t="s">
        <v>49</v>
      </c>
      <c r="E22" s="75">
        <v>3000</v>
      </c>
    </row>
    <row r="23" spans="3:5" ht="12.75">
      <c r="C23" s="6">
        <v>4430</v>
      </c>
      <c r="D23" t="s">
        <v>50</v>
      </c>
      <c r="E23" s="75">
        <v>8000</v>
      </c>
    </row>
    <row r="24" spans="3:5" ht="12.75">
      <c r="C24" s="6">
        <v>4440</v>
      </c>
      <c r="D24" t="s">
        <v>51</v>
      </c>
      <c r="E24" s="75">
        <v>341269</v>
      </c>
    </row>
    <row r="25" spans="3:5" ht="12.75">
      <c r="C25" s="6">
        <v>4700</v>
      </c>
      <c r="D25" t="s">
        <v>281</v>
      </c>
      <c r="E25" s="75">
        <v>1000</v>
      </c>
    </row>
    <row r="26" spans="3:5" ht="12.75">
      <c r="C26" s="6">
        <v>4710</v>
      </c>
      <c r="D26" t="s">
        <v>454</v>
      </c>
      <c r="E26" s="75">
        <v>23856</v>
      </c>
    </row>
    <row r="27" spans="3:5" ht="12.75">
      <c r="C27" s="6">
        <v>4790</v>
      </c>
      <c r="D27" t="s">
        <v>488</v>
      </c>
      <c r="E27" s="75">
        <v>5045466</v>
      </c>
    </row>
    <row r="28" spans="3:5" ht="12.75">
      <c r="C28" s="6">
        <v>4800</v>
      </c>
      <c r="D28" t="s">
        <v>489</v>
      </c>
      <c r="E28" s="75">
        <v>332700</v>
      </c>
    </row>
    <row r="29" spans="3:5" ht="12.75">
      <c r="C29" s="51">
        <v>6050</v>
      </c>
      <c r="D29" s="12" t="s">
        <v>241</v>
      </c>
      <c r="E29" s="75">
        <v>160000</v>
      </c>
    </row>
    <row r="30" spans="2:5" ht="12.75">
      <c r="B30" s="7">
        <v>80101</v>
      </c>
      <c r="C30" s="7"/>
      <c r="D30" s="5" t="s">
        <v>549</v>
      </c>
      <c r="E30" s="75">
        <f>SUM(E31:E41)</f>
        <v>295700</v>
      </c>
    </row>
    <row r="31" spans="3:5" ht="12.75">
      <c r="C31" s="6">
        <v>4350</v>
      </c>
      <c r="D31" s="115" t="s">
        <v>550</v>
      </c>
      <c r="E31" s="75">
        <v>3300</v>
      </c>
    </row>
    <row r="32" ht="12.75">
      <c r="D32" s="115" t="s">
        <v>551</v>
      </c>
    </row>
    <row r="33" spans="2:5" ht="15">
      <c r="B33" s="146"/>
      <c r="C33" s="117">
        <v>4370</v>
      </c>
      <c r="D33" s="115" t="s">
        <v>552</v>
      </c>
      <c r="E33" s="75">
        <v>3300</v>
      </c>
    </row>
    <row r="34" spans="2:5" ht="12.75">
      <c r="B34" s="117"/>
      <c r="C34" s="117">
        <v>4740</v>
      </c>
      <c r="D34" s="115" t="s">
        <v>553</v>
      </c>
      <c r="E34" s="75">
        <v>32600</v>
      </c>
    </row>
    <row r="35" spans="2:4" ht="12.75">
      <c r="B35" s="117"/>
      <c r="C35" s="117"/>
      <c r="D35" s="115" t="s">
        <v>554</v>
      </c>
    </row>
    <row r="36" spans="3:5" ht="12.75">
      <c r="C36" s="117">
        <v>4750</v>
      </c>
      <c r="D36" s="115" t="s">
        <v>555</v>
      </c>
      <c r="E36" s="75">
        <v>222100</v>
      </c>
    </row>
    <row r="37" spans="3:5" ht="12.75">
      <c r="C37" s="117">
        <v>4840</v>
      </c>
      <c r="D37" s="115" t="s">
        <v>628</v>
      </c>
      <c r="E37" s="107">
        <v>500</v>
      </c>
    </row>
    <row r="38" spans="3:5" ht="12.75">
      <c r="C38" s="117"/>
      <c r="D38" s="115" t="s">
        <v>629</v>
      </c>
      <c r="E38" s="107"/>
    </row>
    <row r="39" spans="3:5" ht="12.75">
      <c r="C39" s="117">
        <v>4850</v>
      </c>
      <c r="D39" s="115" t="s">
        <v>556</v>
      </c>
      <c r="E39" s="75">
        <v>31400</v>
      </c>
    </row>
    <row r="40" spans="3:4" ht="12.75">
      <c r="C40" s="117"/>
      <c r="D40" s="115" t="s">
        <v>557</v>
      </c>
    </row>
    <row r="41" spans="3:5" ht="12.75">
      <c r="C41" s="117">
        <v>4860</v>
      </c>
      <c r="D41" s="115" t="s">
        <v>558</v>
      </c>
      <c r="E41" s="75">
        <v>2500</v>
      </c>
    </row>
    <row r="42" spans="3:4" ht="12.75">
      <c r="C42" s="117"/>
      <c r="D42" s="115" t="s">
        <v>554</v>
      </c>
    </row>
    <row r="43" spans="1:5" ht="12.75">
      <c r="A43"/>
      <c r="B43" s="58">
        <v>80107</v>
      </c>
      <c r="C43" s="58"/>
      <c r="D43" s="57" t="s">
        <v>53</v>
      </c>
      <c r="E43" s="89">
        <f>SUM(E44:E55)</f>
        <v>563663</v>
      </c>
    </row>
    <row r="44" spans="1:5" ht="12.75">
      <c r="A44"/>
      <c r="C44" s="6">
        <v>3020</v>
      </c>
      <c r="D44" t="s">
        <v>41</v>
      </c>
      <c r="E44" s="75">
        <v>2484</v>
      </c>
    </row>
    <row r="45" spans="1:5" ht="12.75">
      <c r="A45"/>
      <c r="C45" s="6">
        <v>4110</v>
      </c>
      <c r="D45" t="s">
        <v>44</v>
      </c>
      <c r="E45" s="75">
        <v>65040</v>
      </c>
    </row>
    <row r="46" spans="1:5" ht="12.75">
      <c r="A46"/>
      <c r="C46" s="6">
        <v>4120</v>
      </c>
      <c r="D46" t="s">
        <v>492</v>
      </c>
      <c r="E46" s="75">
        <v>8500</v>
      </c>
    </row>
    <row r="47" spans="1:5" ht="12.75">
      <c r="A47"/>
      <c r="C47" s="6">
        <v>4210</v>
      </c>
      <c r="D47" t="s">
        <v>45</v>
      </c>
      <c r="E47" s="75">
        <v>4200</v>
      </c>
    </row>
    <row r="48" spans="1:5" ht="12.75">
      <c r="A48"/>
      <c r="C48" s="6">
        <v>4240</v>
      </c>
      <c r="D48" t="s">
        <v>493</v>
      </c>
      <c r="E48" s="75">
        <v>2200</v>
      </c>
    </row>
    <row r="49" spans="1:5" ht="12.75">
      <c r="A49"/>
      <c r="C49" s="6">
        <v>4260</v>
      </c>
      <c r="D49" t="s">
        <v>46</v>
      </c>
      <c r="E49" s="75">
        <v>23000</v>
      </c>
    </row>
    <row r="50" spans="1:5" ht="12.75">
      <c r="A50"/>
      <c r="C50" s="6">
        <v>4270</v>
      </c>
      <c r="D50" t="s">
        <v>47</v>
      </c>
      <c r="E50" s="75">
        <v>800</v>
      </c>
    </row>
    <row r="51" spans="1:5" ht="12.75">
      <c r="A51"/>
      <c r="C51" s="6">
        <v>4300</v>
      </c>
      <c r="D51" t="s">
        <v>48</v>
      </c>
      <c r="E51" s="75">
        <v>1600</v>
      </c>
    </row>
    <row r="52" spans="1:5" ht="12.75">
      <c r="A52"/>
      <c r="C52" s="6">
        <v>4440</v>
      </c>
      <c r="D52" t="s">
        <v>51</v>
      </c>
      <c r="E52" s="75">
        <v>20839</v>
      </c>
    </row>
    <row r="53" spans="1:5" ht="12.75">
      <c r="A53"/>
      <c r="C53" s="6">
        <v>4710</v>
      </c>
      <c r="D53" t="s">
        <v>494</v>
      </c>
      <c r="E53" s="75">
        <v>1500</v>
      </c>
    </row>
    <row r="54" spans="1:5" ht="12.75">
      <c r="A54"/>
      <c r="C54" s="6">
        <v>4790</v>
      </c>
      <c r="D54" t="s">
        <v>490</v>
      </c>
      <c r="E54" s="75">
        <v>411000</v>
      </c>
    </row>
    <row r="55" spans="1:5" ht="12.75">
      <c r="A55"/>
      <c r="C55" s="6">
        <v>4800</v>
      </c>
      <c r="D55" t="s">
        <v>491</v>
      </c>
      <c r="E55" s="75">
        <v>22500</v>
      </c>
    </row>
    <row r="56" spans="1:5" ht="12.75">
      <c r="A56"/>
      <c r="B56" s="58">
        <v>80107</v>
      </c>
      <c r="C56" s="58"/>
      <c r="D56" s="57" t="s">
        <v>562</v>
      </c>
      <c r="E56" s="89">
        <f>SUM(E57:E61)</f>
        <v>16200</v>
      </c>
    </row>
    <row r="57" spans="1:5" ht="12.75">
      <c r="A57"/>
      <c r="B57" s="58"/>
      <c r="C57" s="73">
        <v>4350</v>
      </c>
      <c r="D57" s="115" t="s">
        <v>550</v>
      </c>
      <c r="E57" s="107">
        <v>400</v>
      </c>
    </row>
    <row r="58" spans="1:5" ht="12.75">
      <c r="A58"/>
      <c r="B58" s="58"/>
      <c r="C58" s="73"/>
      <c r="D58" s="115" t="s">
        <v>551</v>
      </c>
      <c r="E58" s="89"/>
    </row>
    <row r="59" spans="1:5" ht="12.75">
      <c r="A59"/>
      <c r="B59" s="58"/>
      <c r="C59" s="117">
        <v>4370</v>
      </c>
      <c r="D59" s="115" t="s">
        <v>552</v>
      </c>
      <c r="E59" s="107">
        <v>100</v>
      </c>
    </row>
    <row r="60" spans="1:5" ht="12.75">
      <c r="A60"/>
      <c r="C60" s="117">
        <v>4750</v>
      </c>
      <c r="D60" s="115" t="s">
        <v>555</v>
      </c>
      <c r="E60" s="75">
        <v>13000</v>
      </c>
    </row>
    <row r="61" spans="1:5" ht="12.75">
      <c r="A61"/>
      <c r="C61" s="117">
        <v>4850</v>
      </c>
      <c r="D61" s="115" t="s">
        <v>556</v>
      </c>
      <c r="E61" s="75">
        <v>2700</v>
      </c>
    </row>
    <row r="62" spans="1:4" ht="12.75">
      <c r="A62"/>
      <c r="C62" s="117"/>
      <c r="D62" s="115" t="s">
        <v>557</v>
      </c>
    </row>
    <row r="63" spans="1:5" ht="12.75">
      <c r="A63"/>
      <c r="B63" s="7">
        <v>80146</v>
      </c>
      <c r="C63" s="7"/>
      <c r="D63" s="5" t="s">
        <v>162</v>
      </c>
      <c r="E63" s="88">
        <f>SUM(E64:E67)</f>
        <v>41092</v>
      </c>
    </row>
    <row r="64" spans="1:5" ht="12.75">
      <c r="A64"/>
      <c r="B64" s="7"/>
      <c r="C64" s="6">
        <v>4210</v>
      </c>
      <c r="D64" t="s">
        <v>45</v>
      </c>
      <c r="E64" s="107">
        <v>9000</v>
      </c>
    </row>
    <row r="65" spans="1:5" ht="12.75">
      <c r="A65"/>
      <c r="B65" s="7"/>
      <c r="C65" s="6">
        <v>4300</v>
      </c>
      <c r="D65" t="s">
        <v>48</v>
      </c>
      <c r="E65" s="107">
        <v>3988</v>
      </c>
    </row>
    <row r="66" spans="1:5" ht="12.75">
      <c r="A66"/>
      <c r="C66" s="6">
        <v>4410</v>
      </c>
      <c r="D66" t="s">
        <v>49</v>
      </c>
      <c r="E66" s="75">
        <v>4104</v>
      </c>
    </row>
    <row r="67" spans="1:5" ht="12.75">
      <c r="A67"/>
      <c r="C67" s="6">
        <v>4700</v>
      </c>
      <c r="D67" t="s">
        <v>281</v>
      </c>
      <c r="E67" s="75">
        <v>24000</v>
      </c>
    </row>
    <row r="68" spans="1:5" ht="12.75">
      <c r="A68"/>
      <c r="B68" s="58">
        <v>80148</v>
      </c>
      <c r="C68" s="58"/>
      <c r="D68" s="57" t="s">
        <v>319</v>
      </c>
      <c r="E68" s="89">
        <f>SUM(E69:E79)</f>
        <v>559403</v>
      </c>
    </row>
    <row r="69" spans="1:5" ht="12.75">
      <c r="A69"/>
      <c r="B69" s="58"/>
      <c r="C69" s="6">
        <v>3020</v>
      </c>
      <c r="D69" t="s">
        <v>41</v>
      </c>
      <c r="E69" s="107">
        <v>7200</v>
      </c>
    </row>
    <row r="70" spans="1:5" ht="12.75">
      <c r="A70"/>
      <c r="C70" s="6">
        <v>4010</v>
      </c>
      <c r="D70" t="s">
        <v>42</v>
      </c>
      <c r="E70" s="107">
        <v>407000</v>
      </c>
    </row>
    <row r="71" spans="1:5" ht="12.75">
      <c r="A71"/>
      <c r="C71" s="6">
        <v>4040</v>
      </c>
      <c r="D71" t="s">
        <v>43</v>
      </c>
      <c r="E71" s="107">
        <v>30700</v>
      </c>
    </row>
    <row r="72" spans="1:5" ht="12.75">
      <c r="A72"/>
      <c r="C72" s="6">
        <v>4110</v>
      </c>
      <c r="D72" t="s">
        <v>44</v>
      </c>
      <c r="E72" s="107">
        <v>69000</v>
      </c>
    </row>
    <row r="73" spans="1:5" ht="12.75">
      <c r="A73"/>
      <c r="C73" s="6">
        <v>4120</v>
      </c>
      <c r="D73" t="s">
        <v>466</v>
      </c>
      <c r="E73" s="107">
        <v>10000</v>
      </c>
    </row>
    <row r="74" spans="1:5" ht="12.75">
      <c r="A74"/>
      <c r="C74" s="6">
        <v>4210</v>
      </c>
      <c r="D74" t="s">
        <v>45</v>
      </c>
      <c r="E74" s="107">
        <v>6000</v>
      </c>
    </row>
    <row r="75" spans="1:5" ht="12.75">
      <c r="A75"/>
      <c r="C75" s="6">
        <v>4260</v>
      </c>
      <c r="D75" t="s">
        <v>46</v>
      </c>
      <c r="E75" s="107">
        <v>10000</v>
      </c>
    </row>
    <row r="76" spans="1:5" ht="12.75">
      <c r="A76"/>
      <c r="C76" s="6">
        <v>4270</v>
      </c>
      <c r="D76" t="s">
        <v>47</v>
      </c>
      <c r="E76" s="107">
        <v>2000</v>
      </c>
    </row>
    <row r="77" spans="1:5" ht="12.75">
      <c r="A77"/>
      <c r="C77" s="6">
        <v>4300</v>
      </c>
      <c r="D77" t="s">
        <v>48</v>
      </c>
      <c r="E77" s="107">
        <v>1500</v>
      </c>
    </row>
    <row r="78" spans="1:5" ht="12.75">
      <c r="A78"/>
      <c r="C78" s="6">
        <v>4440</v>
      </c>
      <c r="D78" t="s">
        <v>51</v>
      </c>
      <c r="E78" s="107">
        <v>14503</v>
      </c>
    </row>
    <row r="79" spans="1:5" ht="12.75">
      <c r="A79"/>
      <c r="C79" s="6">
        <v>4710</v>
      </c>
      <c r="D79" t="s">
        <v>454</v>
      </c>
      <c r="E79" s="107">
        <v>1500</v>
      </c>
    </row>
    <row r="80" spans="1:5" ht="12.75">
      <c r="A80"/>
      <c r="B80" s="58">
        <v>80148</v>
      </c>
      <c r="C80" s="58"/>
      <c r="D80" s="57" t="s">
        <v>563</v>
      </c>
      <c r="E80" s="89">
        <f>SUM(E81:E86)</f>
        <v>12600</v>
      </c>
    </row>
    <row r="81" spans="1:5" ht="12.75">
      <c r="A81"/>
      <c r="B81" s="58"/>
      <c r="C81" s="73">
        <v>4350</v>
      </c>
      <c r="D81" s="115" t="s">
        <v>550</v>
      </c>
      <c r="E81" s="107">
        <v>300</v>
      </c>
    </row>
    <row r="82" spans="1:5" ht="12.75">
      <c r="A82"/>
      <c r="B82" s="58"/>
      <c r="C82" s="58"/>
      <c r="D82" s="115" t="s">
        <v>551</v>
      </c>
      <c r="E82" s="89"/>
    </row>
    <row r="83" spans="1:5" ht="12.75">
      <c r="A83"/>
      <c r="B83" s="58"/>
      <c r="C83" s="117">
        <v>4370</v>
      </c>
      <c r="D83" s="115" t="s">
        <v>552</v>
      </c>
      <c r="E83" s="107">
        <v>100</v>
      </c>
    </row>
    <row r="84" spans="1:5" ht="12.75">
      <c r="A84"/>
      <c r="C84" s="117">
        <v>4740</v>
      </c>
      <c r="D84" s="115" t="s">
        <v>553</v>
      </c>
      <c r="E84" s="107">
        <v>10100</v>
      </c>
    </row>
    <row r="85" spans="1:5" ht="12.75">
      <c r="A85"/>
      <c r="C85" s="117"/>
      <c r="D85" s="115" t="s">
        <v>554</v>
      </c>
      <c r="E85" s="107"/>
    </row>
    <row r="86" spans="1:5" ht="12.75">
      <c r="A86"/>
      <c r="C86" s="117">
        <v>4850</v>
      </c>
      <c r="D86" s="115" t="s">
        <v>556</v>
      </c>
      <c r="E86" s="107">
        <v>2100</v>
      </c>
    </row>
    <row r="87" spans="1:5" ht="12.75">
      <c r="A87"/>
      <c r="C87" s="117"/>
      <c r="D87" s="115" t="s">
        <v>557</v>
      </c>
      <c r="E87" s="107"/>
    </row>
    <row r="88" spans="1:5" ht="12.75">
      <c r="A88"/>
      <c r="B88" s="58">
        <v>80150</v>
      </c>
      <c r="C88" s="58"/>
      <c r="D88" s="118" t="s">
        <v>386</v>
      </c>
      <c r="E88" s="89">
        <f>SUM(E92:E101)</f>
        <v>517344</v>
      </c>
    </row>
    <row r="89" spans="1:4" ht="12.75">
      <c r="A89"/>
      <c r="D89" s="118" t="s">
        <v>389</v>
      </c>
    </row>
    <row r="90" spans="1:4" ht="12.75">
      <c r="A90"/>
      <c r="D90" s="118" t="s">
        <v>390</v>
      </c>
    </row>
    <row r="91" spans="1:4" ht="12.75">
      <c r="A91"/>
      <c r="D91" s="120" t="s">
        <v>391</v>
      </c>
    </row>
    <row r="92" spans="1:5" ht="12.75">
      <c r="A92"/>
      <c r="C92" s="6">
        <v>3020</v>
      </c>
      <c r="D92" t="s">
        <v>41</v>
      </c>
      <c r="E92" s="75">
        <v>1800</v>
      </c>
    </row>
    <row r="93" spans="1:5" ht="12.75">
      <c r="A93"/>
      <c r="C93" s="6">
        <v>4110</v>
      </c>
      <c r="D93" t="s">
        <v>44</v>
      </c>
      <c r="E93" s="75">
        <v>67700</v>
      </c>
    </row>
    <row r="94" spans="3:5" ht="12.75">
      <c r="C94" s="6">
        <v>4120</v>
      </c>
      <c r="D94" t="s">
        <v>466</v>
      </c>
      <c r="E94" s="75">
        <v>9250</v>
      </c>
    </row>
    <row r="95" spans="3:5" ht="12.75">
      <c r="C95" s="6">
        <v>4210</v>
      </c>
      <c r="D95" t="s">
        <v>45</v>
      </c>
      <c r="E95" s="75">
        <v>1000</v>
      </c>
    </row>
    <row r="96" spans="3:5" ht="12.75">
      <c r="C96" s="6">
        <v>4240</v>
      </c>
      <c r="D96" t="s">
        <v>385</v>
      </c>
      <c r="E96" s="75">
        <v>3000</v>
      </c>
    </row>
    <row r="97" spans="3:5" ht="12.75">
      <c r="C97" s="6">
        <v>4270</v>
      </c>
      <c r="D97" t="s">
        <v>47</v>
      </c>
      <c r="E97" s="75">
        <v>2000</v>
      </c>
    </row>
    <row r="98" spans="3:5" ht="12.75">
      <c r="C98" s="6">
        <v>4440</v>
      </c>
      <c r="D98" t="s">
        <v>51</v>
      </c>
      <c r="E98" s="75">
        <v>29094</v>
      </c>
    </row>
    <row r="99" spans="3:5" ht="12.75">
      <c r="C99" s="6">
        <v>4710</v>
      </c>
      <c r="D99" t="s">
        <v>454</v>
      </c>
      <c r="E99" s="75">
        <v>3000</v>
      </c>
    </row>
    <row r="100" spans="3:5" ht="12.75">
      <c r="C100" s="6">
        <v>4790</v>
      </c>
      <c r="D100" t="s">
        <v>490</v>
      </c>
      <c r="E100" s="75">
        <v>378400</v>
      </c>
    </row>
    <row r="101" spans="3:5" ht="12.75">
      <c r="C101" s="6">
        <v>4800</v>
      </c>
      <c r="D101" t="s">
        <v>491</v>
      </c>
      <c r="E101" s="75">
        <v>22100</v>
      </c>
    </row>
    <row r="102" spans="1:5" s="57" customFormat="1" ht="12.75">
      <c r="A102" s="58"/>
      <c r="B102" s="58">
        <v>80195</v>
      </c>
      <c r="C102" s="58"/>
      <c r="D102" s="57" t="s">
        <v>511</v>
      </c>
      <c r="E102" s="89">
        <f>E103</f>
        <v>147827</v>
      </c>
    </row>
    <row r="103" spans="3:5" ht="12.75">
      <c r="C103" s="6">
        <v>4440</v>
      </c>
      <c r="D103" t="s">
        <v>51</v>
      </c>
      <c r="E103" s="75">
        <v>147827</v>
      </c>
    </row>
    <row r="105" spans="1:5" ht="12.75">
      <c r="A105" s="7">
        <v>854</v>
      </c>
      <c r="B105" s="7"/>
      <c r="C105" s="7"/>
      <c r="D105" s="5" t="s">
        <v>52</v>
      </c>
      <c r="E105" s="88">
        <f>SUM(E106)</f>
        <v>76200</v>
      </c>
    </row>
    <row r="106" spans="1:5" s="57" customFormat="1" ht="12.75">
      <c r="A106" s="58"/>
      <c r="B106" s="58">
        <v>85416</v>
      </c>
      <c r="C106" s="58"/>
      <c r="D106" s="57" t="s">
        <v>430</v>
      </c>
      <c r="E106" s="89">
        <f>SUM(E107:E107)</f>
        <v>76200</v>
      </c>
    </row>
    <row r="107" spans="3:5" ht="12.75">
      <c r="C107" s="6">
        <v>3240</v>
      </c>
      <c r="D107" s="59" t="s">
        <v>222</v>
      </c>
      <c r="E107" s="75">
        <v>76200</v>
      </c>
    </row>
    <row r="108" ht="12.75">
      <c r="D108" s="59"/>
    </row>
    <row r="109" ht="12.75">
      <c r="D109" s="59"/>
    </row>
    <row r="110" ht="13.5" customHeight="1">
      <c r="D110" s="57"/>
    </row>
    <row r="111" ht="13.5" customHeight="1"/>
    <row r="112" ht="13.5" customHeight="1">
      <c r="D112" s="57"/>
    </row>
    <row r="113" ht="12.75">
      <c r="E113" s="75" t="s">
        <v>224</v>
      </c>
    </row>
    <row r="114" spans="4:5" ht="12.75">
      <c r="D114" s="7" t="s">
        <v>583</v>
      </c>
      <c r="E114" s="75" t="s">
        <v>657</v>
      </c>
    </row>
    <row r="115" spans="4:5" ht="12.75">
      <c r="D115" s="6" t="s">
        <v>9</v>
      </c>
      <c r="E115" s="75" t="s">
        <v>168</v>
      </c>
    </row>
    <row r="116" spans="4:5" ht="12.75">
      <c r="D116" s="6"/>
      <c r="E116" s="76" t="s">
        <v>658</v>
      </c>
    </row>
    <row r="117" spans="1:5" ht="12.75">
      <c r="A117" s="1" t="s">
        <v>0</v>
      </c>
      <c r="B117" s="1" t="s">
        <v>5</v>
      </c>
      <c r="C117" s="1" t="s">
        <v>6</v>
      </c>
      <c r="D117" s="1" t="s">
        <v>7</v>
      </c>
      <c r="E117" s="78" t="s">
        <v>135</v>
      </c>
    </row>
    <row r="118" spans="1:5" ht="12.75">
      <c r="A118" s="7">
        <v>801</v>
      </c>
      <c r="B118" s="7"/>
      <c r="C118" s="7"/>
      <c r="D118" s="5" t="s">
        <v>12</v>
      </c>
      <c r="E118" s="88">
        <f>E119+E152+E173+E178+E200+E141+E165+E190+E213</f>
        <v>8538606</v>
      </c>
    </row>
    <row r="119" spans="1:5" s="5" customFormat="1" ht="12.75">
      <c r="A119" s="7"/>
      <c r="B119" s="7">
        <v>80101</v>
      </c>
      <c r="C119" s="7"/>
      <c r="D119" s="5" t="s">
        <v>2</v>
      </c>
      <c r="E119" s="88">
        <f>SUM(E120:E140)</f>
        <v>6865066</v>
      </c>
    </row>
    <row r="120" spans="3:5" ht="12.75">
      <c r="C120" s="6">
        <v>3020</v>
      </c>
      <c r="D120" t="s">
        <v>41</v>
      </c>
      <c r="E120" s="75">
        <v>25500</v>
      </c>
    </row>
    <row r="121" spans="3:5" ht="12.75">
      <c r="C121" s="6">
        <v>4010</v>
      </c>
      <c r="D121" t="s">
        <v>42</v>
      </c>
      <c r="E121" s="75">
        <v>536020</v>
      </c>
    </row>
    <row r="122" spans="3:5" ht="12.75">
      <c r="C122" s="6">
        <v>4040</v>
      </c>
      <c r="D122" t="s">
        <v>43</v>
      </c>
      <c r="E122" s="75">
        <v>39443</v>
      </c>
    </row>
    <row r="123" spans="3:5" ht="12.75">
      <c r="C123" s="6">
        <v>4110</v>
      </c>
      <c r="D123" t="s">
        <v>44</v>
      </c>
      <c r="E123" s="75">
        <v>855053</v>
      </c>
    </row>
    <row r="124" spans="3:5" ht="12.75">
      <c r="C124" s="6">
        <v>4120</v>
      </c>
      <c r="D124" t="s">
        <v>466</v>
      </c>
      <c r="E124" s="75">
        <v>101500</v>
      </c>
    </row>
    <row r="125" spans="3:5" ht="12.75">
      <c r="C125" s="6">
        <v>4140</v>
      </c>
      <c r="D125" t="s">
        <v>277</v>
      </c>
      <c r="E125" s="75">
        <v>6000</v>
      </c>
    </row>
    <row r="126" spans="3:5" ht="12.75">
      <c r="C126" s="6">
        <v>4170</v>
      </c>
      <c r="D126" t="s">
        <v>223</v>
      </c>
      <c r="E126" s="75">
        <v>15000</v>
      </c>
    </row>
    <row r="127" spans="3:5" ht="12.75">
      <c r="C127" s="6">
        <v>4210</v>
      </c>
      <c r="D127" t="s">
        <v>45</v>
      </c>
      <c r="E127" s="75">
        <v>38000</v>
      </c>
    </row>
    <row r="128" spans="3:5" ht="12.75">
      <c r="C128" s="6">
        <v>4240</v>
      </c>
      <c r="D128" t="s">
        <v>385</v>
      </c>
      <c r="E128" s="75">
        <v>12000</v>
      </c>
    </row>
    <row r="129" spans="3:5" ht="12.75">
      <c r="C129" s="6">
        <v>4260</v>
      </c>
      <c r="D129" t="s">
        <v>46</v>
      </c>
      <c r="E129" s="75">
        <v>275000</v>
      </c>
    </row>
    <row r="130" spans="3:5" ht="12.75">
      <c r="C130" s="6">
        <v>4270</v>
      </c>
      <c r="D130" t="s">
        <v>47</v>
      </c>
      <c r="E130" s="75">
        <v>12000</v>
      </c>
    </row>
    <row r="131" spans="3:5" ht="12.75">
      <c r="C131" s="6">
        <v>4280</v>
      </c>
      <c r="D131" t="s">
        <v>242</v>
      </c>
      <c r="E131" s="75">
        <v>3000</v>
      </c>
    </row>
    <row r="132" spans="3:5" ht="12.75">
      <c r="C132" s="6">
        <v>4300</v>
      </c>
      <c r="D132" t="s">
        <v>48</v>
      </c>
      <c r="E132" s="75">
        <v>69343</v>
      </c>
    </row>
    <row r="133" spans="3:5" ht="12.75">
      <c r="C133" s="6">
        <v>4360</v>
      </c>
      <c r="D133" t="s">
        <v>313</v>
      </c>
      <c r="E133" s="75">
        <v>9000</v>
      </c>
    </row>
    <row r="134" spans="3:5" ht="12.75">
      <c r="C134" s="6">
        <v>4410</v>
      </c>
      <c r="D134" t="s">
        <v>49</v>
      </c>
      <c r="E134" s="75">
        <v>2500</v>
      </c>
    </row>
    <row r="135" spans="3:5" ht="12.75">
      <c r="C135" s="6">
        <v>4430</v>
      </c>
      <c r="D135" t="s">
        <v>50</v>
      </c>
      <c r="E135" s="75">
        <v>4406</v>
      </c>
    </row>
    <row r="136" spans="3:5" ht="12.75">
      <c r="C136" s="6">
        <v>4440</v>
      </c>
      <c r="D136" t="s">
        <v>51</v>
      </c>
      <c r="E136" s="75">
        <v>282236</v>
      </c>
    </row>
    <row r="137" spans="3:5" ht="12.75">
      <c r="C137" s="6">
        <v>4700</v>
      </c>
      <c r="D137" t="s">
        <v>280</v>
      </c>
      <c r="E137" s="75">
        <v>1000</v>
      </c>
    </row>
    <row r="138" spans="1:5" ht="12.75">
      <c r="A138"/>
      <c r="C138" s="6">
        <v>4710</v>
      </c>
      <c r="D138" t="s">
        <v>454</v>
      </c>
      <c r="E138" s="75">
        <v>15000</v>
      </c>
    </row>
    <row r="139" spans="1:5" ht="12.75">
      <c r="A139"/>
      <c r="C139" s="6">
        <v>4790</v>
      </c>
      <c r="D139" t="s">
        <v>488</v>
      </c>
      <c r="E139" s="75">
        <v>4277616</v>
      </c>
    </row>
    <row r="140" spans="1:5" ht="12.75">
      <c r="A140"/>
      <c r="C140" s="51">
        <v>4800</v>
      </c>
      <c r="D140" s="12" t="s">
        <v>489</v>
      </c>
      <c r="E140" s="75">
        <v>285449</v>
      </c>
    </row>
    <row r="141" spans="1:5" ht="12.75">
      <c r="A141"/>
      <c r="B141" s="7">
        <v>80101</v>
      </c>
      <c r="C141" s="7"/>
      <c r="D141" s="5" t="s">
        <v>549</v>
      </c>
      <c r="E141" s="89">
        <f>SUM(E142:E150)</f>
        <v>212200</v>
      </c>
    </row>
    <row r="142" spans="1:5" ht="12.75">
      <c r="A142"/>
      <c r="C142" s="6">
        <v>4350</v>
      </c>
      <c r="D142" s="115" t="s">
        <v>550</v>
      </c>
      <c r="E142" s="75">
        <v>4900</v>
      </c>
    </row>
    <row r="143" spans="1:4" ht="12.75">
      <c r="A143"/>
      <c r="D143" s="115" t="s">
        <v>551</v>
      </c>
    </row>
    <row r="144" spans="1:5" ht="15">
      <c r="A144"/>
      <c r="B144" s="146"/>
      <c r="C144" s="117">
        <v>4370</v>
      </c>
      <c r="D144" s="115" t="s">
        <v>552</v>
      </c>
      <c r="E144" s="75">
        <v>600</v>
      </c>
    </row>
    <row r="145" spans="1:5" ht="12.75">
      <c r="A145"/>
      <c r="B145" s="117"/>
      <c r="C145" s="117">
        <v>4740</v>
      </c>
      <c r="D145" s="115" t="s">
        <v>553</v>
      </c>
      <c r="E145" s="75">
        <v>12700</v>
      </c>
    </row>
    <row r="146" spans="1:4" ht="12.75">
      <c r="A146"/>
      <c r="B146" s="117"/>
      <c r="C146" s="117"/>
      <c r="D146" s="115" t="s">
        <v>554</v>
      </c>
    </row>
    <row r="147" spans="1:5" ht="12.75">
      <c r="A147"/>
      <c r="C147" s="117">
        <v>4750</v>
      </c>
      <c r="D147" s="115" t="s">
        <v>555</v>
      </c>
      <c r="E147" s="75">
        <v>185500</v>
      </c>
    </row>
    <row r="148" spans="1:5" ht="12.75">
      <c r="A148"/>
      <c r="C148" s="117">
        <v>4850</v>
      </c>
      <c r="D148" s="115" t="s">
        <v>556</v>
      </c>
      <c r="E148" s="75">
        <v>8200</v>
      </c>
    </row>
    <row r="149" spans="1:4" ht="12.75">
      <c r="A149"/>
      <c r="C149" s="117"/>
      <c r="D149" s="115" t="s">
        <v>557</v>
      </c>
    </row>
    <row r="150" spans="1:5" ht="12.75">
      <c r="A150"/>
      <c r="C150" s="117">
        <v>4860</v>
      </c>
      <c r="D150" s="115" t="s">
        <v>558</v>
      </c>
      <c r="E150" s="75">
        <v>300</v>
      </c>
    </row>
    <row r="151" spans="1:4" ht="12.75">
      <c r="A151"/>
      <c r="C151" s="117"/>
      <c r="D151" s="115" t="s">
        <v>554</v>
      </c>
    </row>
    <row r="152" spans="1:5" ht="12.75">
      <c r="A152"/>
      <c r="B152" s="58">
        <v>80107</v>
      </c>
      <c r="C152" s="58"/>
      <c r="D152" s="57" t="s">
        <v>53</v>
      </c>
      <c r="E152" s="89">
        <f>SUM(E153:E164)</f>
        <v>376374</v>
      </c>
    </row>
    <row r="153" spans="1:5" ht="12.75">
      <c r="A153"/>
      <c r="C153" s="6">
        <v>3020</v>
      </c>
      <c r="D153" t="s">
        <v>41</v>
      </c>
      <c r="E153" s="75">
        <v>620</v>
      </c>
    </row>
    <row r="154" spans="1:5" ht="12.75">
      <c r="A154"/>
      <c r="C154" s="6">
        <v>4110</v>
      </c>
      <c r="D154" t="s">
        <v>44</v>
      </c>
      <c r="E154" s="75">
        <v>44560</v>
      </c>
    </row>
    <row r="155" spans="1:5" ht="12.75">
      <c r="A155"/>
      <c r="C155" s="6">
        <v>4120</v>
      </c>
      <c r="D155" t="s">
        <v>492</v>
      </c>
      <c r="E155" s="75">
        <v>6400</v>
      </c>
    </row>
    <row r="156" spans="1:5" ht="12.75">
      <c r="A156"/>
      <c r="C156" s="6">
        <v>4210</v>
      </c>
      <c r="D156" t="s">
        <v>45</v>
      </c>
      <c r="E156" s="75">
        <v>2100</v>
      </c>
    </row>
    <row r="157" spans="1:5" ht="12.75">
      <c r="A157"/>
      <c r="C157" s="6">
        <v>4240</v>
      </c>
      <c r="D157" t="s">
        <v>493</v>
      </c>
      <c r="E157" s="75">
        <v>1100</v>
      </c>
    </row>
    <row r="158" spans="1:5" ht="12.75">
      <c r="A158"/>
      <c r="C158" s="6">
        <v>4260</v>
      </c>
      <c r="D158" t="s">
        <v>46</v>
      </c>
      <c r="E158" s="75">
        <v>23000</v>
      </c>
    </row>
    <row r="159" spans="1:5" ht="12.75">
      <c r="A159"/>
      <c r="C159" s="6">
        <v>4270</v>
      </c>
      <c r="D159" t="s">
        <v>47</v>
      </c>
      <c r="E159" s="75">
        <v>400</v>
      </c>
    </row>
    <row r="160" spans="1:5" ht="12.75">
      <c r="A160"/>
      <c r="C160" s="6">
        <v>4300</v>
      </c>
      <c r="D160" t="s">
        <v>48</v>
      </c>
      <c r="E160" s="75">
        <v>800</v>
      </c>
    </row>
    <row r="161" spans="1:5" ht="12.75">
      <c r="A161"/>
      <c r="C161" s="6">
        <v>4440</v>
      </c>
      <c r="D161" t="s">
        <v>51</v>
      </c>
      <c r="E161" s="75">
        <v>16398</v>
      </c>
    </row>
    <row r="162" spans="1:5" ht="12.75">
      <c r="A162"/>
      <c r="C162" s="6">
        <v>4710</v>
      </c>
      <c r="D162" t="s">
        <v>494</v>
      </c>
      <c r="E162" s="75">
        <v>1000</v>
      </c>
    </row>
    <row r="163" spans="1:5" ht="12.75">
      <c r="A163"/>
      <c r="C163" s="6">
        <v>4790</v>
      </c>
      <c r="D163" t="s">
        <v>490</v>
      </c>
      <c r="E163" s="75">
        <v>267500</v>
      </c>
    </row>
    <row r="164" spans="1:5" ht="12.75">
      <c r="A164"/>
      <c r="C164" s="6">
        <v>4800</v>
      </c>
      <c r="D164" t="s">
        <v>491</v>
      </c>
      <c r="E164" s="75">
        <v>12496</v>
      </c>
    </row>
    <row r="165" spans="1:5" ht="12.75">
      <c r="A165"/>
      <c r="B165" s="58">
        <v>80107</v>
      </c>
      <c r="C165" s="58"/>
      <c r="D165" s="57" t="s">
        <v>562</v>
      </c>
      <c r="E165" s="89">
        <f>SUM(E166:E171)</f>
        <v>8600</v>
      </c>
    </row>
    <row r="166" spans="1:5" ht="12.75">
      <c r="A166"/>
      <c r="B166" s="58"/>
      <c r="C166" s="73">
        <v>4350</v>
      </c>
      <c r="D166" s="115" t="s">
        <v>550</v>
      </c>
      <c r="E166" s="107">
        <v>500</v>
      </c>
    </row>
    <row r="167" spans="1:5" ht="12.75">
      <c r="A167"/>
      <c r="B167" s="58"/>
      <c r="C167" s="58"/>
      <c r="D167" s="115" t="s">
        <v>551</v>
      </c>
      <c r="E167" s="89"/>
    </row>
    <row r="168" spans="1:5" ht="12.75">
      <c r="A168"/>
      <c r="C168" s="117">
        <v>4750</v>
      </c>
      <c r="D168" s="115" t="s">
        <v>555</v>
      </c>
      <c r="E168" s="75">
        <v>7000</v>
      </c>
    </row>
    <row r="169" spans="1:5" ht="12.75">
      <c r="A169"/>
      <c r="C169" s="117">
        <v>4850</v>
      </c>
      <c r="D169" s="115" t="s">
        <v>556</v>
      </c>
      <c r="E169" s="75">
        <v>800</v>
      </c>
    </row>
    <row r="170" spans="1:4" ht="12.75">
      <c r="A170"/>
      <c r="C170" s="117"/>
      <c r="D170" s="115" t="s">
        <v>557</v>
      </c>
    </row>
    <row r="171" spans="1:5" ht="12.75">
      <c r="A171"/>
      <c r="C171" s="117">
        <v>4860</v>
      </c>
      <c r="D171" s="115" t="s">
        <v>558</v>
      </c>
      <c r="E171" s="75">
        <v>300</v>
      </c>
    </row>
    <row r="172" spans="1:4" ht="12.75">
      <c r="A172"/>
      <c r="C172" s="117"/>
      <c r="D172" s="115" t="s">
        <v>554</v>
      </c>
    </row>
    <row r="173" spans="1:5" ht="12.75">
      <c r="A173"/>
      <c r="B173" s="7">
        <v>80146</v>
      </c>
      <c r="C173" s="7"/>
      <c r="D173" s="5" t="s">
        <v>162</v>
      </c>
      <c r="E173" s="88">
        <f>SUM(E174:E177)</f>
        <v>34008</v>
      </c>
    </row>
    <row r="174" spans="1:5" ht="12.75">
      <c r="A174"/>
      <c r="B174" s="7"/>
      <c r="C174" s="6">
        <v>4210</v>
      </c>
      <c r="D174" t="s">
        <v>45</v>
      </c>
      <c r="E174" s="91">
        <v>8000</v>
      </c>
    </row>
    <row r="175" spans="1:5" ht="12.75">
      <c r="A175"/>
      <c r="C175" s="6">
        <v>4300</v>
      </c>
      <c r="D175" t="s">
        <v>48</v>
      </c>
      <c r="E175" s="75">
        <v>6000</v>
      </c>
    </row>
    <row r="176" spans="1:5" ht="12.75">
      <c r="A176"/>
      <c r="C176" s="6">
        <v>4410</v>
      </c>
      <c r="D176" t="s">
        <v>49</v>
      </c>
      <c r="E176" s="75">
        <v>3000</v>
      </c>
    </row>
    <row r="177" spans="1:5" ht="12.75">
      <c r="A177"/>
      <c r="C177" s="6">
        <v>4700</v>
      </c>
      <c r="D177" t="s">
        <v>280</v>
      </c>
      <c r="E177" s="75">
        <v>17008</v>
      </c>
    </row>
    <row r="178" spans="1:5" ht="12.75">
      <c r="A178"/>
      <c r="B178" s="58">
        <v>80148</v>
      </c>
      <c r="C178" s="58"/>
      <c r="D178" s="57" t="s">
        <v>319</v>
      </c>
      <c r="E178" s="89">
        <f>SUM(E179:E189)</f>
        <v>487248</v>
      </c>
    </row>
    <row r="179" spans="1:5" ht="12.75">
      <c r="A179"/>
      <c r="B179" s="58"/>
      <c r="C179" s="6">
        <v>3020</v>
      </c>
      <c r="D179" t="s">
        <v>41</v>
      </c>
      <c r="E179" s="107">
        <v>5600</v>
      </c>
    </row>
    <row r="180" spans="1:5" ht="12.75">
      <c r="A180"/>
      <c r="C180" s="6">
        <v>4010</v>
      </c>
      <c r="D180" t="s">
        <v>42</v>
      </c>
      <c r="E180" s="75">
        <v>362730</v>
      </c>
    </row>
    <row r="181" spans="1:5" ht="12.75">
      <c r="A181"/>
      <c r="C181" s="6">
        <v>4040</v>
      </c>
      <c r="D181" t="s">
        <v>43</v>
      </c>
      <c r="E181" s="75">
        <v>23012</v>
      </c>
    </row>
    <row r="182" spans="1:5" ht="12.75">
      <c r="A182"/>
      <c r="C182" s="6">
        <v>4110</v>
      </c>
      <c r="D182" t="s">
        <v>44</v>
      </c>
      <c r="E182" s="75">
        <v>61000</v>
      </c>
    </row>
    <row r="183" spans="1:5" ht="12.75">
      <c r="A183"/>
      <c r="C183" s="6">
        <v>4120</v>
      </c>
      <c r="D183" t="s">
        <v>466</v>
      </c>
      <c r="E183" s="75">
        <v>10000</v>
      </c>
    </row>
    <row r="184" spans="1:5" ht="12.75">
      <c r="A184"/>
      <c r="C184" s="6">
        <v>4210</v>
      </c>
      <c r="D184" t="s">
        <v>45</v>
      </c>
      <c r="E184" s="75">
        <v>3000</v>
      </c>
    </row>
    <row r="185" spans="1:5" ht="12.75">
      <c r="A185"/>
      <c r="C185" s="6">
        <v>4260</v>
      </c>
      <c r="D185" t="s">
        <v>46</v>
      </c>
      <c r="E185" s="75">
        <v>4000</v>
      </c>
    </row>
    <row r="186" spans="1:5" ht="12.75">
      <c r="A186"/>
      <c r="C186" s="6">
        <v>4270</v>
      </c>
      <c r="D186" t="s">
        <v>47</v>
      </c>
      <c r="E186" s="75">
        <v>1000</v>
      </c>
    </row>
    <row r="187" spans="1:5" ht="12.75">
      <c r="A187"/>
      <c r="C187" s="6">
        <v>4300</v>
      </c>
      <c r="D187" t="s">
        <v>48</v>
      </c>
      <c r="E187" s="75">
        <v>1000</v>
      </c>
    </row>
    <row r="188" spans="1:5" ht="12.75">
      <c r="A188"/>
      <c r="C188" s="6">
        <v>4440</v>
      </c>
      <c r="D188" t="s">
        <v>51</v>
      </c>
      <c r="E188" s="75">
        <v>14906</v>
      </c>
    </row>
    <row r="189" spans="1:5" ht="12.75">
      <c r="A189"/>
      <c r="C189" s="6">
        <v>4710</v>
      </c>
      <c r="D189" t="s">
        <v>454</v>
      </c>
      <c r="E189" s="75">
        <v>1000</v>
      </c>
    </row>
    <row r="190" spans="1:5" ht="12.75">
      <c r="A190"/>
      <c r="B190" s="58">
        <v>80148</v>
      </c>
      <c r="C190" s="58"/>
      <c r="D190" s="57" t="s">
        <v>563</v>
      </c>
      <c r="E190" s="89">
        <f>SUM(E191:E198)</f>
        <v>2900</v>
      </c>
    </row>
    <row r="191" spans="1:5" ht="12.75">
      <c r="A191"/>
      <c r="B191" s="58"/>
      <c r="C191" s="73">
        <v>4350</v>
      </c>
      <c r="D191" s="115" t="s">
        <v>550</v>
      </c>
      <c r="E191" s="107">
        <v>200</v>
      </c>
    </row>
    <row r="192" spans="1:5" ht="12.75">
      <c r="A192"/>
      <c r="B192" s="58"/>
      <c r="C192" s="58"/>
      <c r="D192" s="115" t="s">
        <v>551</v>
      </c>
      <c r="E192" s="89"/>
    </row>
    <row r="193" spans="1:5" ht="12.75">
      <c r="A193"/>
      <c r="B193" s="58"/>
      <c r="C193" s="117">
        <v>4370</v>
      </c>
      <c r="D193" s="115" t="s">
        <v>552</v>
      </c>
      <c r="E193" s="107">
        <v>100</v>
      </c>
    </row>
    <row r="194" spans="1:5" ht="12.75">
      <c r="A194"/>
      <c r="C194" s="117">
        <v>4740</v>
      </c>
      <c r="D194" s="115" t="s">
        <v>553</v>
      </c>
      <c r="E194" s="75">
        <v>2000</v>
      </c>
    </row>
    <row r="195" spans="1:4" ht="12.75">
      <c r="A195"/>
      <c r="C195" s="117"/>
      <c r="D195" s="115" t="s">
        <v>554</v>
      </c>
    </row>
    <row r="196" spans="1:5" ht="12.75">
      <c r="A196"/>
      <c r="C196" s="117">
        <v>4850</v>
      </c>
      <c r="D196" s="115" t="s">
        <v>556</v>
      </c>
      <c r="E196" s="75">
        <v>400</v>
      </c>
    </row>
    <row r="197" spans="1:4" ht="12.75">
      <c r="A197"/>
      <c r="C197" s="117"/>
      <c r="D197" s="115" t="s">
        <v>557</v>
      </c>
    </row>
    <row r="198" spans="1:5" ht="12.75">
      <c r="A198"/>
      <c r="C198" s="117">
        <v>4860</v>
      </c>
      <c r="D198" s="115" t="s">
        <v>558</v>
      </c>
      <c r="E198" s="75">
        <v>200</v>
      </c>
    </row>
    <row r="199" spans="1:4" ht="12.75">
      <c r="A199"/>
      <c r="C199" s="117"/>
      <c r="D199" s="115" t="s">
        <v>554</v>
      </c>
    </row>
    <row r="200" spans="1:5" ht="12.75">
      <c r="A200"/>
      <c r="B200" s="58">
        <v>80150</v>
      </c>
      <c r="C200" s="58"/>
      <c r="D200" s="118" t="s">
        <v>386</v>
      </c>
      <c r="E200" s="89">
        <f>SUM(E204:E212)</f>
        <v>484818</v>
      </c>
    </row>
    <row r="201" spans="1:4" ht="12.75">
      <c r="A201"/>
      <c r="D201" s="118" t="s">
        <v>389</v>
      </c>
    </row>
    <row r="202" spans="1:4" ht="12.75">
      <c r="A202"/>
      <c r="D202" s="118" t="s">
        <v>390</v>
      </c>
    </row>
    <row r="203" spans="1:4" ht="12.75">
      <c r="A203"/>
      <c r="D203" s="120" t="s">
        <v>391</v>
      </c>
    </row>
    <row r="204" spans="1:5" ht="12.75">
      <c r="A204"/>
      <c r="C204" s="6">
        <v>3020</v>
      </c>
      <c r="D204" t="s">
        <v>41</v>
      </c>
      <c r="E204" s="75">
        <v>1000</v>
      </c>
    </row>
    <row r="205" spans="3:5" ht="12.75">
      <c r="C205" s="6">
        <v>4110</v>
      </c>
      <c r="D205" t="s">
        <v>44</v>
      </c>
      <c r="E205" s="75">
        <v>61550</v>
      </c>
    </row>
    <row r="206" spans="3:5" ht="12.75">
      <c r="C206" s="6">
        <v>4120</v>
      </c>
      <c r="D206" t="s">
        <v>466</v>
      </c>
      <c r="E206" s="75">
        <v>8300</v>
      </c>
    </row>
    <row r="207" spans="3:5" ht="12.75">
      <c r="C207" s="6">
        <v>4210</v>
      </c>
      <c r="D207" t="s">
        <v>45</v>
      </c>
      <c r="E207" s="75">
        <v>1000</v>
      </c>
    </row>
    <row r="208" spans="3:5" ht="12.75">
      <c r="C208" s="6">
        <v>4240</v>
      </c>
      <c r="D208" t="s">
        <v>385</v>
      </c>
      <c r="E208" s="75">
        <v>20000</v>
      </c>
    </row>
    <row r="209" spans="3:5" ht="12.75">
      <c r="C209" s="6">
        <v>4440</v>
      </c>
      <c r="D209" t="s">
        <v>51</v>
      </c>
      <c r="E209" s="75">
        <v>28468</v>
      </c>
    </row>
    <row r="210" spans="3:5" ht="12.75">
      <c r="C210" s="6">
        <v>4710</v>
      </c>
      <c r="D210" t="s">
        <v>454</v>
      </c>
      <c r="E210" s="75">
        <v>1000</v>
      </c>
    </row>
    <row r="211" spans="3:5" ht="12.75">
      <c r="C211" s="6">
        <v>4790</v>
      </c>
      <c r="D211" t="s">
        <v>490</v>
      </c>
      <c r="E211" s="75">
        <v>341457</v>
      </c>
    </row>
    <row r="212" spans="3:5" ht="12.75">
      <c r="C212" s="6">
        <v>4800</v>
      </c>
      <c r="D212" t="s">
        <v>491</v>
      </c>
      <c r="E212" s="75">
        <v>22043</v>
      </c>
    </row>
    <row r="213" spans="2:5" ht="12.75">
      <c r="B213" s="58">
        <v>80195</v>
      </c>
      <c r="C213" s="58"/>
      <c r="D213" s="57" t="s">
        <v>511</v>
      </c>
      <c r="E213" s="89">
        <f>E214</f>
        <v>67392</v>
      </c>
    </row>
    <row r="214" spans="3:5" ht="12.75">
      <c r="C214" s="6">
        <v>4440</v>
      </c>
      <c r="D214" t="s">
        <v>51</v>
      </c>
      <c r="E214" s="75">
        <v>67392</v>
      </c>
    </row>
    <row r="216" spans="1:5" ht="12.75">
      <c r="A216" s="7">
        <v>854</v>
      </c>
      <c r="B216" s="7"/>
      <c r="C216" s="7"/>
      <c r="D216" s="5" t="s">
        <v>52</v>
      </c>
      <c r="E216" s="88">
        <f>SUM(E217)</f>
        <v>64800</v>
      </c>
    </row>
    <row r="217" spans="1:5" ht="12.75">
      <c r="A217"/>
      <c r="B217" s="58">
        <v>85416</v>
      </c>
      <c r="C217" s="58"/>
      <c r="D217" s="57" t="s">
        <v>430</v>
      </c>
      <c r="E217" s="89">
        <f>SUM(E218:E218)</f>
        <v>64800</v>
      </c>
    </row>
    <row r="218" spans="1:5" ht="12.75">
      <c r="A218"/>
      <c r="C218" s="6">
        <v>3240</v>
      </c>
      <c r="D218" s="59" t="s">
        <v>222</v>
      </c>
      <c r="E218" s="75">
        <v>64800</v>
      </c>
    </row>
    <row r="219" spans="1:4" ht="12.75">
      <c r="A219"/>
      <c r="D219" s="59"/>
    </row>
    <row r="220" spans="1:4" ht="12.75">
      <c r="A220"/>
      <c r="D220" s="59"/>
    </row>
    <row r="221" spans="1:4" ht="12.75">
      <c r="A221"/>
      <c r="D221" s="59"/>
    </row>
    <row r="222" spans="1:4" ht="12.75">
      <c r="A222"/>
      <c r="D222" s="59"/>
    </row>
    <row r="223" spans="1:4" ht="12.75">
      <c r="A223"/>
      <c r="D223" s="59"/>
    </row>
    <row r="224" spans="1:4" ht="12.75">
      <c r="A224"/>
      <c r="D224" s="59"/>
    </row>
    <row r="225" spans="1:4" ht="12.75">
      <c r="A225"/>
      <c r="D225" s="59"/>
    </row>
    <row r="226" spans="1:4" ht="12.75">
      <c r="A226"/>
      <c r="D226" s="59"/>
    </row>
    <row r="227" spans="1:4" ht="12.75">
      <c r="A227"/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3" ht="12.75">
      <c r="E233" s="75" t="s">
        <v>225</v>
      </c>
    </row>
    <row r="234" spans="4:5" ht="12.75">
      <c r="D234" s="7" t="s">
        <v>583</v>
      </c>
      <c r="E234" s="75" t="s">
        <v>657</v>
      </c>
    </row>
    <row r="235" spans="4:5" ht="12.75">
      <c r="D235" s="6" t="s">
        <v>10</v>
      </c>
      <c r="E235" s="75" t="s">
        <v>168</v>
      </c>
    </row>
    <row r="236" spans="4:5" ht="12.75">
      <c r="D236" s="6"/>
      <c r="E236" s="76" t="s">
        <v>658</v>
      </c>
    </row>
    <row r="237" spans="1:5" ht="12.75">
      <c r="A237" s="1" t="s">
        <v>0</v>
      </c>
      <c r="B237" s="1" t="s">
        <v>5</v>
      </c>
      <c r="C237" s="1" t="s">
        <v>6</v>
      </c>
      <c r="D237" s="1" t="s">
        <v>7</v>
      </c>
      <c r="E237" s="78" t="s">
        <v>8</v>
      </c>
    </row>
    <row r="238" spans="1:5" ht="12.75">
      <c r="A238" s="7">
        <v>801</v>
      </c>
      <c r="B238" s="7"/>
      <c r="C238" s="7"/>
      <c r="D238" s="5" t="s">
        <v>12</v>
      </c>
      <c r="E238" s="88">
        <f>SUM(E239+E290+E296+E313+E273+E262+E286+E308+E327)</f>
        <v>15413030</v>
      </c>
    </row>
    <row r="239" spans="1:5" s="5" customFormat="1" ht="12.75">
      <c r="A239" s="7"/>
      <c r="B239" s="7">
        <v>80101</v>
      </c>
      <c r="C239" s="7"/>
      <c r="D239" s="5" t="s">
        <v>2</v>
      </c>
      <c r="E239" s="88">
        <f>SUM(E240:E261)</f>
        <v>12185395</v>
      </c>
    </row>
    <row r="240" spans="3:5" ht="12.75">
      <c r="C240" s="6">
        <v>3020</v>
      </c>
      <c r="D240" t="s">
        <v>41</v>
      </c>
      <c r="E240" s="75">
        <v>53500</v>
      </c>
    </row>
    <row r="241" spans="3:5" ht="12.75">
      <c r="C241" s="6">
        <v>4010</v>
      </c>
      <c r="D241" t="s">
        <v>42</v>
      </c>
      <c r="E241" s="75">
        <v>1287754</v>
      </c>
    </row>
    <row r="242" spans="3:5" ht="12.75">
      <c r="C242" s="6">
        <v>4040</v>
      </c>
      <c r="D242" t="s">
        <v>43</v>
      </c>
      <c r="E242" s="75">
        <v>86126</v>
      </c>
    </row>
    <row r="243" spans="3:5" ht="12.75">
      <c r="C243" s="6">
        <v>4110</v>
      </c>
      <c r="D243" t="s">
        <v>44</v>
      </c>
      <c r="E243" s="75">
        <v>1429712</v>
      </c>
    </row>
    <row r="244" spans="1:5" ht="12.75">
      <c r="A244"/>
      <c r="B244"/>
      <c r="C244" s="6">
        <v>4120</v>
      </c>
      <c r="D244" t="s">
        <v>466</v>
      </c>
      <c r="E244" s="75">
        <v>172000</v>
      </c>
    </row>
    <row r="245" spans="1:5" ht="12.75">
      <c r="A245"/>
      <c r="B245"/>
      <c r="C245" s="6">
        <v>4140</v>
      </c>
      <c r="D245" t="s">
        <v>277</v>
      </c>
      <c r="E245" s="75">
        <v>32400</v>
      </c>
    </row>
    <row r="246" spans="1:5" ht="12.75">
      <c r="A246"/>
      <c r="B246"/>
      <c r="C246" s="6">
        <v>4170</v>
      </c>
      <c r="D246" t="s">
        <v>223</v>
      </c>
      <c r="E246" s="75">
        <v>50000</v>
      </c>
    </row>
    <row r="247" spans="1:5" ht="12.75">
      <c r="A247"/>
      <c r="B247"/>
      <c r="C247" s="6">
        <v>4210</v>
      </c>
      <c r="D247" t="s">
        <v>45</v>
      </c>
      <c r="E247" s="75">
        <v>66000</v>
      </c>
    </row>
    <row r="248" spans="1:5" ht="12.75">
      <c r="A248"/>
      <c r="B248"/>
      <c r="C248" s="6">
        <v>4240</v>
      </c>
      <c r="D248" t="s">
        <v>385</v>
      </c>
      <c r="E248" s="75">
        <v>24000</v>
      </c>
    </row>
    <row r="249" spans="1:5" ht="12.75">
      <c r="A249"/>
      <c r="B249"/>
      <c r="C249" s="6">
        <v>4260</v>
      </c>
      <c r="D249" t="s">
        <v>46</v>
      </c>
      <c r="E249" s="75">
        <v>735000</v>
      </c>
    </row>
    <row r="250" spans="1:5" ht="12.75">
      <c r="A250"/>
      <c r="B250"/>
      <c r="C250" s="6">
        <v>4270</v>
      </c>
      <c r="D250" t="s">
        <v>47</v>
      </c>
      <c r="E250" s="75">
        <v>24000</v>
      </c>
    </row>
    <row r="251" spans="1:5" ht="12.75">
      <c r="A251"/>
      <c r="B251"/>
      <c r="C251" s="6">
        <v>4280</v>
      </c>
      <c r="D251" t="s">
        <v>242</v>
      </c>
      <c r="E251" s="75">
        <v>6000</v>
      </c>
    </row>
    <row r="252" spans="1:5" ht="12.75">
      <c r="A252"/>
      <c r="B252"/>
      <c r="C252" s="6">
        <v>4300</v>
      </c>
      <c r="D252" t="s">
        <v>48</v>
      </c>
      <c r="E252" s="75">
        <v>112000</v>
      </c>
    </row>
    <row r="253" spans="1:5" ht="12.75">
      <c r="A253"/>
      <c r="B253"/>
      <c r="C253" s="6">
        <v>4360</v>
      </c>
      <c r="D253" t="s">
        <v>313</v>
      </c>
      <c r="E253" s="75">
        <v>15000</v>
      </c>
    </row>
    <row r="254" spans="1:5" ht="12.75">
      <c r="A254"/>
      <c r="B254"/>
      <c r="C254" s="6">
        <v>4410</v>
      </c>
      <c r="D254" t="s">
        <v>49</v>
      </c>
      <c r="E254" s="75">
        <v>3500</v>
      </c>
    </row>
    <row r="255" spans="1:5" ht="12.75">
      <c r="A255"/>
      <c r="B255"/>
      <c r="C255" s="6">
        <v>4430</v>
      </c>
      <c r="D255" t="s">
        <v>50</v>
      </c>
      <c r="E255" s="75">
        <v>12000</v>
      </c>
    </row>
    <row r="256" spans="1:5" ht="12.75">
      <c r="A256"/>
      <c r="B256"/>
      <c r="C256" s="6">
        <v>4440</v>
      </c>
      <c r="D256" t="s">
        <v>51</v>
      </c>
      <c r="E256" s="75">
        <v>459950</v>
      </c>
    </row>
    <row r="257" spans="1:5" ht="12.75">
      <c r="A257"/>
      <c r="B257"/>
      <c r="C257" s="6">
        <v>4700</v>
      </c>
      <c r="D257" t="s">
        <v>280</v>
      </c>
      <c r="E257" s="75">
        <v>1000</v>
      </c>
    </row>
    <row r="258" spans="1:5" ht="12.75">
      <c r="A258"/>
      <c r="B258"/>
      <c r="C258" s="6">
        <v>4710</v>
      </c>
      <c r="D258" t="s">
        <v>454</v>
      </c>
      <c r="E258" s="75">
        <v>20000</v>
      </c>
    </row>
    <row r="259" spans="1:5" ht="12.75">
      <c r="A259"/>
      <c r="B259"/>
      <c r="C259" s="6">
        <v>4790</v>
      </c>
      <c r="D259" t="s">
        <v>488</v>
      </c>
      <c r="E259" s="75">
        <v>7138453</v>
      </c>
    </row>
    <row r="260" spans="1:5" ht="12.75">
      <c r="A260"/>
      <c r="B260"/>
      <c r="C260" s="51">
        <v>4800</v>
      </c>
      <c r="D260" s="12" t="s">
        <v>489</v>
      </c>
      <c r="E260" s="75">
        <v>447000</v>
      </c>
    </row>
    <row r="261" spans="1:5" ht="12.75">
      <c r="A261"/>
      <c r="B261"/>
      <c r="C261" s="51">
        <v>6050</v>
      </c>
      <c r="D261" s="12" t="s">
        <v>241</v>
      </c>
      <c r="E261" s="75">
        <v>10000</v>
      </c>
    </row>
    <row r="262" spans="1:5" ht="12.75">
      <c r="A262"/>
      <c r="B262" s="7">
        <v>80101</v>
      </c>
      <c r="C262" s="7"/>
      <c r="D262" s="5" t="s">
        <v>549</v>
      </c>
      <c r="E262" s="89">
        <f>SUM(E263:E271)</f>
        <v>323600</v>
      </c>
    </row>
    <row r="263" spans="1:5" ht="12.75">
      <c r="A263"/>
      <c r="C263" s="6">
        <v>4350</v>
      </c>
      <c r="D263" s="115" t="s">
        <v>550</v>
      </c>
      <c r="E263" s="75">
        <v>20800</v>
      </c>
    </row>
    <row r="264" spans="1:4" ht="12.75">
      <c r="A264"/>
      <c r="D264" s="115" t="s">
        <v>551</v>
      </c>
    </row>
    <row r="265" spans="1:5" ht="15">
      <c r="A265"/>
      <c r="B265" s="146"/>
      <c r="C265" s="117">
        <v>4370</v>
      </c>
      <c r="D265" s="115" t="s">
        <v>552</v>
      </c>
      <c r="E265" s="75">
        <v>1700</v>
      </c>
    </row>
    <row r="266" spans="1:5" ht="12.75">
      <c r="A266"/>
      <c r="B266" s="117"/>
      <c r="C266" s="117">
        <v>4740</v>
      </c>
      <c r="D266" s="115" t="s">
        <v>553</v>
      </c>
      <c r="E266" s="75">
        <v>19700</v>
      </c>
    </row>
    <row r="267" spans="1:4" ht="12.75">
      <c r="A267"/>
      <c r="B267" s="117"/>
      <c r="C267" s="117"/>
      <c r="D267" s="115" t="s">
        <v>554</v>
      </c>
    </row>
    <row r="268" spans="1:5" ht="12.75">
      <c r="A268"/>
      <c r="C268" s="117">
        <v>4750</v>
      </c>
      <c r="D268" s="115" t="s">
        <v>555</v>
      </c>
      <c r="E268" s="75">
        <v>236000</v>
      </c>
    </row>
    <row r="269" spans="1:5" ht="12.75">
      <c r="A269"/>
      <c r="C269" s="117">
        <v>4850</v>
      </c>
      <c r="D269" s="115" t="s">
        <v>556</v>
      </c>
      <c r="E269" s="75">
        <v>42400</v>
      </c>
    </row>
    <row r="270" spans="1:4" ht="12.75">
      <c r="A270"/>
      <c r="C270" s="117"/>
      <c r="D270" s="115" t="s">
        <v>557</v>
      </c>
    </row>
    <row r="271" spans="1:5" ht="12.75">
      <c r="A271"/>
      <c r="C271" s="117">
        <v>4860</v>
      </c>
      <c r="D271" s="115" t="s">
        <v>558</v>
      </c>
      <c r="E271" s="75">
        <v>3000</v>
      </c>
    </row>
    <row r="272" spans="1:4" ht="12.75">
      <c r="A272"/>
      <c r="C272" s="117"/>
      <c r="D272" s="115" t="s">
        <v>554</v>
      </c>
    </row>
    <row r="273" spans="1:5" ht="12.75">
      <c r="A273"/>
      <c r="B273" s="58">
        <v>80107</v>
      </c>
      <c r="C273" s="58"/>
      <c r="D273" s="57" t="s">
        <v>53</v>
      </c>
      <c r="E273" s="89">
        <f>SUM(E274:E285)</f>
        <v>681823</v>
      </c>
    </row>
    <row r="274" spans="1:5" ht="12.75">
      <c r="A274"/>
      <c r="C274" s="6">
        <v>3020</v>
      </c>
      <c r="D274" t="s">
        <v>41</v>
      </c>
      <c r="E274" s="75">
        <v>3800</v>
      </c>
    </row>
    <row r="275" spans="1:5" ht="12.75">
      <c r="A275"/>
      <c r="C275" s="6">
        <v>4110</v>
      </c>
      <c r="D275" t="s">
        <v>44</v>
      </c>
      <c r="E275" s="75">
        <v>87400</v>
      </c>
    </row>
    <row r="276" spans="1:5" ht="12.75">
      <c r="A276"/>
      <c r="C276" s="6">
        <v>4120</v>
      </c>
      <c r="D276" t="s">
        <v>492</v>
      </c>
      <c r="E276" s="75">
        <v>13100</v>
      </c>
    </row>
    <row r="277" spans="1:5" ht="12.75">
      <c r="A277"/>
      <c r="C277" s="6">
        <v>4210</v>
      </c>
      <c r="D277" t="s">
        <v>45</v>
      </c>
      <c r="E277" s="75">
        <v>4200</v>
      </c>
    </row>
    <row r="278" spans="1:5" ht="12.75">
      <c r="A278"/>
      <c r="C278" s="6">
        <v>4240</v>
      </c>
      <c r="D278" t="s">
        <v>493</v>
      </c>
      <c r="E278" s="75">
        <v>2200</v>
      </c>
    </row>
    <row r="279" spans="1:5" ht="12.75">
      <c r="A279"/>
      <c r="C279" s="6">
        <v>4260</v>
      </c>
      <c r="D279" t="s">
        <v>46</v>
      </c>
      <c r="E279" s="75">
        <v>48000</v>
      </c>
    </row>
    <row r="280" spans="1:5" ht="12.75">
      <c r="A280"/>
      <c r="C280" s="6">
        <v>4270</v>
      </c>
      <c r="D280" t="s">
        <v>47</v>
      </c>
      <c r="E280" s="75">
        <v>800</v>
      </c>
    </row>
    <row r="281" spans="1:5" ht="12.75">
      <c r="A281"/>
      <c r="C281" s="6">
        <v>4300</v>
      </c>
      <c r="D281" t="s">
        <v>48</v>
      </c>
      <c r="E281" s="75">
        <v>1600</v>
      </c>
    </row>
    <row r="282" spans="1:5" ht="12.75">
      <c r="A282"/>
      <c r="C282" s="6">
        <v>4440</v>
      </c>
      <c r="D282" t="s">
        <v>51</v>
      </c>
      <c r="E282" s="75">
        <v>25223</v>
      </c>
    </row>
    <row r="283" spans="1:5" ht="12.75">
      <c r="A283"/>
      <c r="C283" s="6">
        <v>4710</v>
      </c>
      <c r="D283" t="s">
        <v>494</v>
      </c>
      <c r="E283" s="75">
        <v>2000</v>
      </c>
    </row>
    <row r="284" spans="1:5" ht="12.75">
      <c r="A284"/>
      <c r="C284" s="6">
        <v>4790</v>
      </c>
      <c r="D284" t="s">
        <v>490</v>
      </c>
      <c r="E284" s="75">
        <v>467884</v>
      </c>
    </row>
    <row r="285" spans="1:5" ht="12.75">
      <c r="A285"/>
      <c r="C285" s="6">
        <v>4800</v>
      </c>
      <c r="D285" t="s">
        <v>491</v>
      </c>
      <c r="E285" s="75">
        <v>25616</v>
      </c>
    </row>
    <row r="286" spans="1:5" ht="12.75">
      <c r="A286"/>
      <c r="B286" s="58">
        <v>80107</v>
      </c>
      <c r="C286" s="58"/>
      <c r="D286" s="57" t="s">
        <v>562</v>
      </c>
      <c r="E286" s="89">
        <f>SUM(E287:E288)</f>
        <v>7200</v>
      </c>
    </row>
    <row r="287" spans="1:5" ht="12.75">
      <c r="A287"/>
      <c r="C287" s="117">
        <v>4750</v>
      </c>
      <c r="D287" s="115" t="s">
        <v>555</v>
      </c>
      <c r="E287" s="75">
        <v>6000</v>
      </c>
    </row>
    <row r="288" spans="1:5" ht="12.75">
      <c r="A288"/>
      <c r="C288" s="117">
        <v>4850</v>
      </c>
      <c r="D288" s="115" t="s">
        <v>556</v>
      </c>
      <c r="E288" s="75">
        <v>1200</v>
      </c>
    </row>
    <row r="289" spans="1:4" ht="12.75">
      <c r="A289"/>
      <c r="C289" s="117"/>
      <c r="D289" s="115" t="s">
        <v>557</v>
      </c>
    </row>
    <row r="290" spans="1:5" ht="12.75">
      <c r="A290"/>
      <c r="B290" s="7">
        <v>80146</v>
      </c>
      <c r="C290" s="7"/>
      <c r="D290" s="5" t="s">
        <v>162</v>
      </c>
      <c r="E290" s="88">
        <f>SUM(E291:E295)</f>
        <v>58460</v>
      </c>
    </row>
    <row r="291" spans="1:5" ht="12.75">
      <c r="A291"/>
      <c r="B291" s="7"/>
      <c r="C291" s="53">
        <v>4210</v>
      </c>
      <c r="D291" t="s">
        <v>45</v>
      </c>
      <c r="E291" s="91">
        <v>14000</v>
      </c>
    </row>
    <row r="292" spans="1:5" ht="12.75">
      <c r="A292"/>
      <c r="B292" s="7"/>
      <c r="C292" s="6">
        <v>4300</v>
      </c>
      <c r="D292" t="s">
        <v>48</v>
      </c>
      <c r="E292" s="91">
        <v>20000</v>
      </c>
    </row>
    <row r="293" spans="1:5" ht="12.75">
      <c r="A293"/>
      <c r="C293" s="6">
        <v>4410</v>
      </c>
      <c r="D293" t="s">
        <v>49</v>
      </c>
      <c r="E293" s="75">
        <v>3460</v>
      </c>
    </row>
    <row r="294" spans="1:5" ht="12.75">
      <c r="A294"/>
      <c r="C294" s="6">
        <v>4700</v>
      </c>
      <c r="D294" t="s">
        <v>250</v>
      </c>
      <c r="E294" s="75">
        <v>21000</v>
      </c>
    </row>
    <row r="295" spans="1:4" ht="12.75">
      <c r="A295"/>
      <c r="D295" t="s">
        <v>251</v>
      </c>
    </row>
    <row r="296" spans="1:5" ht="12.75">
      <c r="A296"/>
      <c r="B296" s="58">
        <v>80148</v>
      </c>
      <c r="C296" s="58"/>
      <c r="D296" s="57" t="s">
        <v>319</v>
      </c>
      <c r="E296" s="89">
        <f>SUM(E297:E307)</f>
        <v>673908</v>
      </c>
    </row>
    <row r="297" spans="1:5" ht="12.75">
      <c r="A297"/>
      <c r="B297" s="58"/>
      <c r="C297" s="6">
        <v>3020</v>
      </c>
      <c r="D297" t="s">
        <v>41</v>
      </c>
      <c r="E297" s="107">
        <v>7200</v>
      </c>
    </row>
    <row r="298" spans="1:5" ht="12.75">
      <c r="A298"/>
      <c r="C298" s="6">
        <v>4010</v>
      </c>
      <c r="D298" t="s">
        <v>42</v>
      </c>
      <c r="E298" s="75">
        <v>488177</v>
      </c>
    </row>
    <row r="299" spans="1:5" ht="12.75">
      <c r="A299"/>
      <c r="C299" s="6">
        <v>4040</v>
      </c>
      <c r="D299" t="s">
        <v>43</v>
      </c>
      <c r="E299" s="75">
        <v>34693</v>
      </c>
    </row>
    <row r="300" spans="1:5" ht="12.75">
      <c r="A300"/>
      <c r="C300" s="6">
        <v>4110</v>
      </c>
      <c r="D300" t="s">
        <v>44</v>
      </c>
      <c r="E300" s="75">
        <v>84000</v>
      </c>
    </row>
    <row r="301" spans="1:5" ht="12.75">
      <c r="A301"/>
      <c r="C301" s="6">
        <v>4120</v>
      </c>
      <c r="D301" t="s">
        <v>466</v>
      </c>
      <c r="E301" s="75">
        <v>15000</v>
      </c>
    </row>
    <row r="302" spans="1:5" ht="12.75">
      <c r="A302"/>
      <c r="C302" s="6">
        <v>4210</v>
      </c>
      <c r="D302" t="s">
        <v>45</v>
      </c>
      <c r="E302" s="75">
        <v>6000</v>
      </c>
    </row>
    <row r="303" spans="1:5" ht="12.75">
      <c r="A303"/>
      <c r="C303" s="6">
        <v>4260</v>
      </c>
      <c r="D303" t="s">
        <v>46</v>
      </c>
      <c r="E303" s="75">
        <v>10000</v>
      </c>
    </row>
    <row r="304" spans="1:5" ht="12.75">
      <c r="A304"/>
      <c r="C304" s="6">
        <v>4270</v>
      </c>
      <c r="D304" t="s">
        <v>47</v>
      </c>
      <c r="E304" s="75">
        <v>5000</v>
      </c>
    </row>
    <row r="305" spans="1:5" ht="12.75">
      <c r="A305"/>
      <c r="C305" s="6">
        <v>4300</v>
      </c>
      <c r="D305" t="s">
        <v>48</v>
      </c>
      <c r="E305" s="75">
        <v>1500</v>
      </c>
    </row>
    <row r="306" spans="1:5" ht="12.75">
      <c r="A306"/>
      <c r="C306" s="6">
        <v>4440</v>
      </c>
      <c r="D306" t="s">
        <v>51</v>
      </c>
      <c r="E306" s="75">
        <v>19338</v>
      </c>
    </row>
    <row r="307" spans="3:5" ht="12.75">
      <c r="C307" s="6">
        <v>4710</v>
      </c>
      <c r="D307" t="s">
        <v>454</v>
      </c>
      <c r="E307" s="75">
        <v>3000</v>
      </c>
    </row>
    <row r="308" spans="2:5" ht="12.75">
      <c r="B308" s="58">
        <v>80148</v>
      </c>
      <c r="C308" s="58"/>
      <c r="D308" s="57" t="s">
        <v>563</v>
      </c>
      <c r="E308" s="89">
        <f>SUM(E309:E311)</f>
        <v>15000</v>
      </c>
    </row>
    <row r="309" spans="3:5" ht="12.75">
      <c r="C309" s="117">
        <v>4740</v>
      </c>
      <c r="D309" s="115" t="s">
        <v>553</v>
      </c>
      <c r="E309" s="75">
        <v>12500</v>
      </c>
    </row>
    <row r="310" spans="3:4" ht="12.75">
      <c r="C310" s="117"/>
      <c r="D310" s="115" t="s">
        <v>554</v>
      </c>
    </row>
    <row r="311" spans="3:5" ht="12.75">
      <c r="C311" s="117">
        <v>4850</v>
      </c>
      <c r="D311" s="115" t="s">
        <v>556</v>
      </c>
      <c r="E311" s="75">
        <v>2500</v>
      </c>
    </row>
    <row r="312" spans="3:4" ht="12.75">
      <c r="C312" s="117"/>
      <c r="D312" s="115" t="s">
        <v>557</v>
      </c>
    </row>
    <row r="313" spans="2:5" ht="12.75">
      <c r="B313" s="58">
        <v>80150</v>
      </c>
      <c r="C313" s="58"/>
      <c r="D313" s="118" t="s">
        <v>386</v>
      </c>
      <c r="E313" s="89">
        <f>SUM(E317:E326)</f>
        <v>1319817</v>
      </c>
    </row>
    <row r="314" ht="12.75">
      <c r="D314" s="118" t="s">
        <v>389</v>
      </c>
    </row>
    <row r="315" ht="12.75">
      <c r="D315" s="118" t="s">
        <v>390</v>
      </c>
    </row>
    <row r="316" ht="12.75">
      <c r="D316" s="120" t="s">
        <v>391</v>
      </c>
    </row>
    <row r="317" spans="3:5" ht="12.75">
      <c r="C317" s="6">
        <v>3020</v>
      </c>
      <c r="D317" t="s">
        <v>41</v>
      </c>
      <c r="E317" s="75">
        <v>2200</v>
      </c>
    </row>
    <row r="318" spans="3:5" ht="12.75">
      <c r="C318" s="6">
        <v>4110</v>
      </c>
      <c r="D318" t="s">
        <v>44</v>
      </c>
      <c r="E318" s="75">
        <v>169750</v>
      </c>
    </row>
    <row r="319" spans="3:5" ht="12.75">
      <c r="C319" s="6">
        <v>4120</v>
      </c>
      <c r="D319" t="s">
        <v>466</v>
      </c>
      <c r="E319" s="75">
        <v>22950</v>
      </c>
    </row>
    <row r="320" spans="3:5" ht="12.75">
      <c r="C320" s="6">
        <v>4210</v>
      </c>
      <c r="D320" t="s">
        <v>45</v>
      </c>
      <c r="E320" s="75">
        <v>1000</v>
      </c>
    </row>
    <row r="321" spans="3:5" ht="12.75">
      <c r="C321" s="6">
        <v>4240</v>
      </c>
      <c r="D321" t="s">
        <v>385</v>
      </c>
      <c r="E321" s="75">
        <v>20000</v>
      </c>
    </row>
    <row r="322" spans="3:5" ht="12.75">
      <c r="C322" s="6">
        <v>4270</v>
      </c>
      <c r="D322" t="s">
        <v>47</v>
      </c>
      <c r="E322" s="75">
        <v>15000</v>
      </c>
    </row>
    <row r="323" spans="3:5" ht="12.75">
      <c r="C323" s="6">
        <v>4440</v>
      </c>
      <c r="D323" t="s">
        <v>51</v>
      </c>
      <c r="E323" s="75">
        <v>70601</v>
      </c>
    </row>
    <row r="324" spans="3:5" ht="12.75">
      <c r="C324" s="6">
        <v>4710</v>
      </c>
      <c r="D324" t="s">
        <v>454</v>
      </c>
      <c r="E324" s="75">
        <v>2000</v>
      </c>
    </row>
    <row r="325" spans="3:5" ht="12.75">
      <c r="C325" s="6">
        <v>4790</v>
      </c>
      <c r="D325" t="s">
        <v>490</v>
      </c>
      <c r="E325" s="75">
        <v>950000</v>
      </c>
    </row>
    <row r="326" spans="3:5" ht="12.75">
      <c r="C326" s="6">
        <v>4800</v>
      </c>
      <c r="D326" t="s">
        <v>491</v>
      </c>
      <c r="E326" s="75">
        <v>66316</v>
      </c>
    </row>
    <row r="327" spans="2:5" ht="12.75">
      <c r="B327" s="58">
        <v>80195</v>
      </c>
      <c r="C327" s="58"/>
      <c r="D327" s="57" t="s">
        <v>511</v>
      </c>
      <c r="E327" s="89">
        <f>E328</f>
        <v>147827</v>
      </c>
    </row>
    <row r="328" spans="3:5" ht="12.75">
      <c r="C328" s="6">
        <v>4440</v>
      </c>
      <c r="D328" t="s">
        <v>51</v>
      </c>
      <c r="E328" s="75">
        <v>147827</v>
      </c>
    </row>
    <row r="330" spans="1:5" ht="12.75">
      <c r="A330" s="7">
        <v>854</v>
      </c>
      <c r="B330" s="7"/>
      <c r="C330" s="7"/>
      <c r="D330" s="5" t="s">
        <v>52</v>
      </c>
      <c r="E330" s="88">
        <f>SUM(E331)</f>
        <v>86400</v>
      </c>
    </row>
    <row r="331" spans="2:5" ht="12.75">
      <c r="B331" s="58">
        <v>85416</v>
      </c>
      <c r="C331" s="58"/>
      <c r="D331" s="57" t="s">
        <v>430</v>
      </c>
      <c r="E331" s="89">
        <f>SUM(E332:E332)</f>
        <v>86400</v>
      </c>
    </row>
    <row r="332" spans="3:5" ht="12.75">
      <c r="C332" s="6">
        <v>3240</v>
      </c>
      <c r="D332" s="59" t="s">
        <v>222</v>
      </c>
      <c r="E332" s="75">
        <v>86400</v>
      </c>
    </row>
    <row r="341" ht="12.75">
      <c r="E341" s="75" t="s">
        <v>23</v>
      </c>
    </row>
    <row r="342" spans="4:5" ht="12.75">
      <c r="D342" s="7" t="s">
        <v>583</v>
      </c>
      <c r="E342" s="75" t="s">
        <v>657</v>
      </c>
    </row>
    <row r="343" spans="4:5" ht="12.75">
      <c r="D343" s="9" t="s">
        <v>11</v>
      </c>
      <c r="E343" s="75" t="s">
        <v>168</v>
      </c>
    </row>
    <row r="344" spans="4:5" ht="12.75">
      <c r="D344" s="2"/>
      <c r="E344" s="76" t="s">
        <v>658</v>
      </c>
    </row>
    <row r="345" spans="1:5" ht="12.75">
      <c r="A345" s="1" t="s">
        <v>0</v>
      </c>
      <c r="B345" s="1" t="s">
        <v>5</v>
      </c>
      <c r="C345" s="1" t="s">
        <v>6</v>
      </c>
      <c r="D345" s="1" t="s">
        <v>7</v>
      </c>
      <c r="E345" s="78" t="s">
        <v>8</v>
      </c>
    </row>
    <row r="346" spans="1:5" ht="12.75">
      <c r="A346" s="7">
        <v>750</v>
      </c>
      <c r="D346" s="5" t="s">
        <v>399</v>
      </c>
      <c r="E346" s="88">
        <f>E355+E347</f>
        <v>1890595</v>
      </c>
    </row>
    <row r="347" spans="1:5" ht="12.75">
      <c r="A347" s="7"/>
      <c r="B347" s="54" t="s">
        <v>72</v>
      </c>
      <c r="C347" s="55"/>
      <c r="D347" s="68" t="s">
        <v>73</v>
      </c>
      <c r="E347" s="88">
        <f>SUM(E348:E354)</f>
        <v>130235</v>
      </c>
    </row>
    <row r="348" spans="1:5" ht="12.75">
      <c r="A348" s="7"/>
      <c r="C348" s="6">
        <v>4010</v>
      </c>
      <c r="D348" t="s">
        <v>42</v>
      </c>
      <c r="E348" s="107">
        <v>98000</v>
      </c>
    </row>
    <row r="349" spans="1:5" ht="12.75">
      <c r="A349" s="7"/>
      <c r="C349" s="6">
        <v>4040</v>
      </c>
      <c r="D349" t="s">
        <v>43</v>
      </c>
      <c r="E349" s="107">
        <v>6509</v>
      </c>
    </row>
    <row r="350" spans="1:5" ht="12.75">
      <c r="A350" s="7"/>
      <c r="C350" s="6">
        <v>4110</v>
      </c>
      <c r="D350" t="s">
        <v>44</v>
      </c>
      <c r="E350" s="107">
        <v>18000</v>
      </c>
    </row>
    <row r="351" spans="1:5" ht="12.75">
      <c r="A351" s="7"/>
      <c r="C351" s="6">
        <v>4120</v>
      </c>
      <c r="D351" t="s">
        <v>466</v>
      </c>
      <c r="E351" s="107">
        <v>2600</v>
      </c>
    </row>
    <row r="352" spans="1:5" ht="12.75">
      <c r="A352" s="7"/>
      <c r="C352" s="6">
        <v>4170</v>
      </c>
      <c r="D352" t="s">
        <v>223</v>
      </c>
      <c r="E352" s="107">
        <v>1000</v>
      </c>
    </row>
    <row r="353" spans="1:5" ht="12.75">
      <c r="A353" s="7"/>
      <c r="C353" s="6">
        <v>4280</v>
      </c>
      <c r="D353" t="s">
        <v>242</v>
      </c>
      <c r="E353" s="107">
        <v>500</v>
      </c>
    </row>
    <row r="354" spans="1:5" ht="12.75">
      <c r="A354" s="7"/>
      <c r="C354" s="6">
        <v>4440</v>
      </c>
      <c r="D354" t="s">
        <v>51</v>
      </c>
      <c r="E354" s="107">
        <v>3626</v>
      </c>
    </row>
    <row r="355" spans="1:5" s="5" customFormat="1" ht="12.75">
      <c r="A355" s="7"/>
      <c r="B355" s="7">
        <v>75085</v>
      </c>
      <c r="C355" s="7"/>
      <c r="D355" s="5" t="s">
        <v>398</v>
      </c>
      <c r="E355" s="88">
        <f>SUM(E356:E373)</f>
        <v>1760360</v>
      </c>
    </row>
    <row r="356" spans="1:5" s="5" customFormat="1" ht="12.75">
      <c r="A356" s="7"/>
      <c r="B356" s="7"/>
      <c r="C356" s="6">
        <v>3020</v>
      </c>
      <c r="D356" t="s">
        <v>41</v>
      </c>
      <c r="E356" s="91">
        <v>6000</v>
      </c>
    </row>
    <row r="357" spans="3:5" ht="12.75">
      <c r="C357" s="6">
        <v>4010</v>
      </c>
      <c r="D357" t="s">
        <v>42</v>
      </c>
      <c r="E357" s="75">
        <v>1245000</v>
      </c>
    </row>
    <row r="358" spans="1:5" ht="12.75">
      <c r="A358"/>
      <c r="B358"/>
      <c r="C358" s="6">
        <v>4040</v>
      </c>
      <c r="D358" t="s">
        <v>43</v>
      </c>
      <c r="E358" s="75">
        <v>86777</v>
      </c>
    </row>
    <row r="359" spans="1:5" ht="12.75">
      <c r="A359"/>
      <c r="B359"/>
      <c r="C359" s="6">
        <v>4110</v>
      </c>
      <c r="D359" t="s">
        <v>44</v>
      </c>
      <c r="E359" s="75">
        <v>201000</v>
      </c>
    </row>
    <row r="360" spans="1:5" ht="12.75">
      <c r="A360"/>
      <c r="B360"/>
      <c r="C360" s="6">
        <v>4120</v>
      </c>
      <c r="D360" t="s">
        <v>466</v>
      </c>
      <c r="E360" s="75">
        <v>27500</v>
      </c>
    </row>
    <row r="361" spans="1:5" ht="12.75">
      <c r="A361"/>
      <c r="B361"/>
      <c r="C361" s="6">
        <v>4170</v>
      </c>
      <c r="D361" t="s">
        <v>223</v>
      </c>
      <c r="E361" s="75">
        <v>6000</v>
      </c>
    </row>
    <row r="362" spans="1:5" ht="12.75">
      <c r="A362"/>
      <c r="B362"/>
      <c r="C362" s="6">
        <v>4210</v>
      </c>
      <c r="D362" t="s">
        <v>45</v>
      </c>
      <c r="E362" s="75">
        <v>25000</v>
      </c>
    </row>
    <row r="363" spans="1:5" ht="12.75">
      <c r="A363"/>
      <c r="B363"/>
      <c r="C363" s="6">
        <v>4260</v>
      </c>
      <c r="D363" t="s">
        <v>46</v>
      </c>
      <c r="E363" s="75">
        <v>43214</v>
      </c>
    </row>
    <row r="364" spans="1:5" ht="12.75">
      <c r="A364"/>
      <c r="B364"/>
      <c r="C364" s="6">
        <v>4270</v>
      </c>
      <c r="D364" t="s">
        <v>47</v>
      </c>
      <c r="E364" s="75">
        <v>5000</v>
      </c>
    </row>
    <row r="365" spans="1:5" ht="12.75">
      <c r="A365"/>
      <c r="B365"/>
      <c r="C365" s="6">
        <v>4280</v>
      </c>
      <c r="D365" t="s">
        <v>242</v>
      </c>
      <c r="E365" s="75">
        <v>3000</v>
      </c>
    </row>
    <row r="366" spans="1:5" ht="12.75">
      <c r="A366"/>
      <c r="B366"/>
      <c r="C366" s="6">
        <v>4300</v>
      </c>
      <c r="D366" t="s">
        <v>48</v>
      </c>
      <c r="E366" s="75">
        <v>50000</v>
      </c>
    </row>
    <row r="367" spans="1:5" ht="12.75">
      <c r="A367"/>
      <c r="B367"/>
      <c r="C367" s="6">
        <v>4360</v>
      </c>
      <c r="D367" t="s">
        <v>313</v>
      </c>
      <c r="E367" s="75">
        <v>10000</v>
      </c>
    </row>
    <row r="368" spans="1:5" ht="12.75">
      <c r="A368"/>
      <c r="B368"/>
      <c r="C368" s="6">
        <v>4410</v>
      </c>
      <c r="D368" t="s">
        <v>49</v>
      </c>
      <c r="E368" s="75">
        <v>4000</v>
      </c>
    </row>
    <row r="369" spans="1:5" ht="12.75">
      <c r="A369"/>
      <c r="B369"/>
      <c r="C369" s="6">
        <v>4430</v>
      </c>
      <c r="D369" t="s">
        <v>50</v>
      </c>
      <c r="E369" s="75">
        <v>2000</v>
      </c>
    </row>
    <row r="370" spans="1:5" ht="12.75">
      <c r="A370"/>
      <c r="B370"/>
      <c r="C370" s="6">
        <v>4440</v>
      </c>
      <c r="D370" t="s">
        <v>51</v>
      </c>
      <c r="E370" s="75">
        <v>37869</v>
      </c>
    </row>
    <row r="371" spans="1:5" ht="12.75">
      <c r="A371"/>
      <c r="B371"/>
      <c r="C371" s="6">
        <v>4700</v>
      </c>
      <c r="D371" t="s">
        <v>250</v>
      </c>
      <c r="E371" s="75">
        <v>5000</v>
      </c>
    </row>
    <row r="372" spans="1:4" ht="12.75">
      <c r="A372"/>
      <c r="B372"/>
      <c r="D372" t="s">
        <v>251</v>
      </c>
    </row>
    <row r="373" spans="1:5" ht="12.75">
      <c r="A373"/>
      <c r="B373"/>
      <c r="C373" s="6">
        <v>4710</v>
      </c>
      <c r="D373" t="s">
        <v>454</v>
      </c>
      <c r="E373" s="75">
        <v>3000</v>
      </c>
    </row>
    <row r="374" spans="1:5" s="57" customFormat="1" ht="12.75">
      <c r="A374" s="58">
        <v>801</v>
      </c>
      <c r="B374" s="58"/>
      <c r="C374" s="58"/>
      <c r="D374" s="57" t="s">
        <v>12</v>
      </c>
      <c r="E374" s="89">
        <f>E375+E381</f>
        <v>58164</v>
      </c>
    </row>
    <row r="375" spans="1:5" s="5" customFormat="1" ht="12.75">
      <c r="A375" s="7"/>
      <c r="B375" s="7">
        <v>80113</v>
      </c>
      <c r="C375" s="7"/>
      <c r="D375" s="5" t="s">
        <v>169</v>
      </c>
      <c r="E375" s="88">
        <f>SUM(E376:E380)</f>
        <v>56164</v>
      </c>
    </row>
    <row r="376" spans="1:5" s="5" customFormat="1" ht="12.75">
      <c r="A376" s="7"/>
      <c r="B376" s="7"/>
      <c r="C376" s="73">
        <v>3030</v>
      </c>
      <c r="D376" s="72" t="s">
        <v>354</v>
      </c>
      <c r="E376" s="90">
        <v>39664</v>
      </c>
    </row>
    <row r="377" spans="1:5" s="5" customFormat="1" ht="12.75">
      <c r="A377" s="7"/>
      <c r="B377" s="7"/>
      <c r="C377" s="6">
        <v>4210</v>
      </c>
      <c r="D377" t="s">
        <v>45</v>
      </c>
      <c r="E377" s="90">
        <v>8000</v>
      </c>
    </row>
    <row r="378" spans="1:5" s="5" customFormat="1" ht="12.75">
      <c r="A378" s="7"/>
      <c r="B378" s="7"/>
      <c r="C378" s="6">
        <v>4270</v>
      </c>
      <c r="D378" t="s">
        <v>47</v>
      </c>
      <c r="E378" s="90">
        <v>3000</v>
      </c>
    </row>
    <row r="379" spans="1:5" s="5" customFormat="1" ht="12.75">
      <c r="A379" s="7"/>
      <c r="B379" s="7"/>
      <c r="C379" s="6">
        <v>4300</v>
      </c>
      <c r="D379" t="s">
        <v>48</v>
      </c>
      <c r="E379" s="90">
        <v>3000</v>
      </c>
    </row>
    <row r="380" spans="3:5" ht="12.75">
      <c r="C380" s="6">
        <v>4430</v>
      </c>
      <c r="D380" t="s">
        <v>50</v>
      </c>
      <c r="E380" s="90">
        <v>2500</v>
      </c>
    </row>
    <row r="381" spans="1:5" s="5" customFormat="1" ht="12.75">
      <c r="A381" s="7"/>
      <c r="B381" s="7">
        <v>80195</v>
      </c>
      <c r="C381" s="7"/>
      <c r="D381" s="5" t="s">
        <v>1</v>
      </c>
      <c r="E381" s="88">
        <f>SUM(E382:E384)</f>
        <v>2000</v>
      </c>
    </row>
    <row r="382" spans="3:5" ht="12.75">
      <c r="C382" s="6">
        <v>4210</v>
      </c>
      <c r="D382" t="s">
        <v>45</v>
      </c>
      <c r="E382" s="75">
        <v>500</v>
      </c>
    </row>
    <row r="383" spans="3:5" ht="12.75">
      <c r="C383" s="6">
        <v>4300</v>
      </c>
      <c r="D383" t="s">
        <v>48</v>
      </c>
      <c r="E383" s="75">
        <v>500</v>
      </c>
    </row>
    <row r="384" spans="3:5" ht="12.75">
      <c r="C384" s="6">
        <v>4360</v>
      </c>
      <c r="D384" t="s">
        <v>313</v>
      </c>
      <c r="E384" s="75">
        <v>1000</v>
      </c>
    </row>
    <row r="385" spans="1:5" ht="12.75">
      <c r="A385" s="7"/>
      <c r="D385" s="59"/>
      <c r="E385" s="91"/>
    </row>
    <row r="386" spans="1:5" ht="12.75">
      <c r="A386" s="7"/>
      <c r="D386" s="59"/>
      <c r="E386" s="91"/>
    </row>
    <row r="387" spans="1:5" ht="12.75">
      <c r="A387" s="7"/>
      <c r="D387" s="72"/>
      <c r="E387" s="91"/>
    </row>
    <row r="388" spans="1:5" ht="12.75">
      <c r="A388" s="7"/>
      <c r="D388" s="72"/>
      <c r="E388" s="91"/>
    </row>
    <row r="389" spans="1:5" ht="12.75">
      <c r="A389" s="7"/>
      <c r="D389" s="72"/>
      <c r="E389" s="91"/>
    </row>
    <row r="390" spans="1:5" ht="12.75">
      <c r="A390" s="7"/>
      <c r="D390" s="72"/>
      <c r="E390" s="91"/>
    </row>
    <row r="391" spans="1:5" ht="12.75">
      <c r="A391" s="7"/>
      <c r="D391" s="72"/>
      <c r="E391" s="91"/>
    </row>
    <row r="392" spans="1:5" ht="12.75">
      <c r="A392" s="7"/>
      <c r="E392" s="88"/>
    </row>
    <row r="393" spans="1:5" ht="12.75">
      <c r="A393" s="7"/>
      <c r="E393" s="88"/>
    </row>
    <row r="395" ht="12.75">
      <c r="E395" s="75" t="s">
        <v>24</v>
      </c>
    </row>
    <row r="396" ht="12.75">
      <c r="E396" s="75" t="s">
        <v>657</v>
      </c>
    </row>
    <row r="397" spans="4:5" ht="12.75">
      <c r="D397" s="7" t="s">
        <v>583</v>
      </c>
      <c r="E397" s="75" t="s">
        <v>168</v>
      </c>
    </row>
    <row r="398" spans="4:5" ht="12.75">
      <c r="D398" s="7" t="s">
        <v>14</v>
      </c>
      <c r="E398" s="76" t="s">
        <v>658</v>
      </c>
    </row>
    <row r="399" spans="1:5" ht="12.75">
      <c r="A399" s="1" t="s">
        <v>0</v>
      </c>
      <c r="B399" s="1" t="s">
        <v>5</v>
      </c>
      <c r="C399" s="1" t="s">
        <v>6</v>
      </c>
      <c r="D399" s="1" t="s">
        <v>7</v>
      </c>
      <c r="E399" s="78" t="s">
        <v>8</v>
      </c>
    </row>
    <row r="400" spans="1:5" s="5" customFormat="1" ht="12.75">
      <c r="A400" s="7">
        <v>852</v>
      </c>
      <c r="B400" s="7"/>
      <c r="C400" s="7"/>
      <c r="D400" s="5" t="s">
        <v>196</v>
      </c>
      <c r="E400" s="88">
        <f>E410+E422+E445+E470+E401+E518+E417+E404+E458+E474+E483+E413+E443+E472+E419</f>
        <v>9096433.909999998</v>
      </c>
    </row>
    <row r="401" spans="1:5" s="2" customFormat="1" ht="12.75">
      <c r="A401" s="9"/>
      <c r="B401" s="9">
        <v>85202</v>
      </c>
      <c r="C401" s="9"/>
      <c r="D401" s="2" t="s">
        <v>203</v>
      </c>
      <c r="E401" s="89">
        <f>E402</f>
        <v>2000000</v>
      </c>
    </row>
    <row r="402" spans="1:5" s="2" customFormat="1" ht="12.75">
      <c r="A402" s="9"/>
      <c r="B402" s="9"/>
      <c r="C402" s="9">
        <v>4330</v>
      </c>
      <c r="D402" s="2" t="s">
        <v>220</v>
      </c>
      <c r="E402" s="90">
        <v>2000000</v>
      </c>
    </row>
    <row r="403" spans="1:5" s="5" customFormat="1" ht="13.5" customHeight="1">
      <c r="A403" s="7"/>
      <c r="B403" s="7"/>
      <c r="C403" s="6"/>
      <c r="D403" t="s">
        <v>221</v>
      </c>
      <c r="E403" s="90"/>
    </row>
    <row r="404" spans="1:5" s="5" customFormat="1" ht="13.5" customHeight="1">
      <c r="A404" s="7"/>
      <c r="B404" s="33" t="s">
        <v>393</v>
      </c>
      <c r="C404" s="62"/>
      <c r="D404" s="48" t="s">
        <v>394</v>
      </c>
      <c r="E404" s="114">
        <f>SUM(E405:E409)</f>
        <v>8000</v>
      </c>
    </row>
    <row r="405" spans="1:5" s="5" customFormat="1" ht="13.5" customHeight="1">
      <c r="A405" s="7"/>
      <c r="B405" s="61"/>
      <c r="C405" s="6">
        <v>4210</v>
      </c>
      <c r="D405" t="s">
        <v>45</v>
      </c>
      <c r="E405" s="106">
        <v>1192</v>
      </c>
    </row>
    <row r="406" spans="1:5" s="5" customFormat="1" ht="13.5" customHeight="1">
      <c r="A406" s="7"/>
      <c r="B406" s="61"/>
      <c r="C406" s="6">
        <v>4010</v>
      </c>
      <c r="D406" t="s">
        <v>42</v>
      </c>
      <c r="E406" s="106">
        <v>4848</v>
      </c>
    </row>
    <row r="407" spans="1:5" s="5" customFormat="1" ht="13.5" customHeight="1">
      <c r="A407" s="7"/>
      <c r="B407" s="61"/>
      <c r="C407" s="6">
        <v>4110</v>
      </c>
      <c r="D407" t="s">
        <v>44</v>
      </c>
      <c r="E407" s="106">
        <v>841</v>
      </c>
    </row>
    <row r="408" spans="1:5" s="5" customFormat="1" ht="13.5" customHeight="1">
      <c r="A408" s="7"/>
      <c r="B408" s="61"/>
      <c r="C408" s="6">
        <v>4120</v>
      </c>
      <c r="D408" t="s">
        <v>466</v>
      </c>
      <c r="E408" s="106">
        <v>119</v>
      </c>
    </row>
    <row r="409" spans="1:5" s="5" customFormat="1" ht="13.5" customHeight="1">
      <c r="A409" s="7"/>
      <c r="B409" s="61"/>
      <c r="C409" s="6">
        <v>4300</v>
      </c>
      <c r="D409" t="s">
        <v>48</v>
      </c>
      <c r="E409" s="106">
        <v>1000</v>
      </c>
    </row>
    <row r="410" spans="2:5" ht="12.75">
      <c r="B410" s="6">
        <v>85214</v>
      </c>
      <c r="D410" t="s">
        <v>605</v>
      </c>
      <c r="E410" s="89">
        <f>SUM(E411:E412)</f>
        <v>805000</v>
      </c>
    </row>
    <row r="411" spans="3:5" ht="12.75">
      <c r="C411" s="6">
        <v>3110</v>
      </c>
      <c r="D411" t="s">
        <v>56</v>
      </c>
      <c r="E411" s="75">
        <v>790000</v>
      </c>
    </row>
    <row r="412" spans="3:5" ht="12.75">
      <c r="C412" s="6">
        <v>4300</v>
      </c>
      <c r="D412" t="s">
        <v>48</v>
      </c>
      <c r="E412" s="75">
        <v>15000</v>
      </c>
    </row>
    <row r="413" spans="2:5" ht="12.75">
      <c r="B413" s="6">
        <v>85214</v>
      </c>
      <c r="D413" t="s">
        <v>605</v>
      </c>
      <c r="E413" s="89">
        <f>E415</f>
        <v>1854.28</v>
      </c>
    </row>
    <row r="414" ht="12.75">
      <c r="D414" t="s">
        <v>606</v>
      </c>
    </row>
    <row r="415" spans="3:5" ht="12.75">
      <c r="C415" s="6">
        <v>3290</v>
      </c>
      <c r="D415" s="115" t="s">
        <v>527</v>
      </c>
      <c r="E415" s="75">
        <v>1854.28</v>
      </c>
    </row>
    <row r="416" ht="12.75">
      <c r="D416" s="115" t="s">
        <v>526</v>
      </c>
    </row>
    <row r="417" spans="2:5" ht="12.75">
      <c r="B417" s="6">
        <v>85216</v>
      </c>
      <c r="D417" t="s">
        <v>287</v>
      </c>
      <c r="E417" s="89">
        <f>SUM(E418:E418)</f>
        <v>632500</v>
      </c>
    </row>
    <row r="418" spans="3:5" ht="12.75">
      <c r="C418" s="6">
        <v>3110</v>
      </c>
      <c r="D418" t="s">
        <v>56</v>
      </c>
      <c r="E418" s="75">
        <v>632500</v>
      </c>
    </row>
    <row r="419" spans="2:5" ht="12.75">
      <c r="B419" s="6">
        <v>85216</v>
      </c>
      <c r="D419" t="s">
        <v>650</v>
      </c>
      <c r="E419" s="89">
        <f>E420</f>
        <v>1524.27</v>
      </c>
    </row>
    <row r="420" spans="3:5" ht="12.75">
      <c r="C420" s="6">
        <v>3290</v>
      </c>
      <c r="D420" s="115" t="s">
        <v>527</v>
      </c>
      <c r="E420" s="75">
        <v>1524.27</v>
      </c>
    </row>
    <row r="421" ht="12.75">
      <c r="D421" s="115" t="s">
        <v>526</v>
      </c>
    </row>
    <row r="422" spans="2:5" ht="12.75">
      <c r="B422" s="6">
        <v>85219</v>
      </c>
      <c r="D422" t="s">
        <v>307</v>
      </c>
      <c r="E422" s="89">
        <f>SUM(E423:E442)</f>
        <v>2460697</v>
      </c>
    </row>
    <row r="423" spans="3:5" ht="12.75">
      <c r="C423" s="6">
        <v>3020</v>
      </c>
      <c r="D423" t="s">
        <v>41</v>
      </c>
      <c r="E423" s="75">
        <v>24450</v>
      </c>
    </row>
    <row r="424" spans="1:5" ht="12.75">
      <c r="A424"/>
      <c r="B424"/>
      <c r="C424" s="6">
        <v>4010</v>
      </c>
      <c r="D424" t="s">
        <v>42</v>
      </c>
      <c r="E424" s="75">
        <v>1691355</v>
      </c>
    </row>
    <row r="425" spans="1:5" ht="12.75">
      <c r="A425"/>
      <c r="B425"/>
      <c r="C425" s="6">
        <v>4040</v>
      </c>
      <c r="D425" t="s">
        <v>43</v>
      </c>
      <c r="E425" s="75">
        <v>115400</v>
      </c>
    </row>
    <row r="426" spans="1:5" ht="12.75">
      <c r="A426"/>
      <c r="B426"/>
      <c r="C426" s="6">
        <v>4110</v>
      </c>
      <c r="D426" t="s">
        <v>44</v>
      </c>
      <c r="E426" s="75">
        <v>312100</v>
      </c>
    </row>
    <row r="427" spans="1:5" ht="12.75">
      <c r="A427"/>
      <c r="B427"/>
      <c r="C427" s="6">
        <v>4120</v>
      </c>
      <c r="D427" t="s">
        <v>466</v>
      </c>
      <c r="E427" s="75">
        <v>35683</v>
      </c>
    </row>
    <row r="428" spans="1:5" ht="12.75">
      <c r="A428"/>
      <c r="B428"/>
      <c r="C428" s="6">
        <v>4140</v>
      </c>
      <c r="D428" t="s">
        <v>345</v>
      </c>
      <c r="E428" s="75">
        <v>100</v>
      </c>
    </row>
    <row r="429" spans="1:5" ht="12.75">
      <c r="A429"/>
      <c r="B429"/>
      <c r="C429" s="6">
        <v>4170</v>
      </c>
      <c r="D429" t="s">
        <v>223</v>
      </c>
      <c r="E429" s="75">
        <v>54023</v>
      </c>
    </row>
    <row r="430" spans="1:5" ht="12.75">
      <c r="A430"/>
      <c r="B430"/>
      <c r="C430" s="6">
        <v>4210</v>
      </c>
      <c r="D430" t="s">
        <v>45</v>
      </c>
      <c r="E430" s="75">
        <v>26650</v>
      </c>
    </row>
    <row r="431" spans="1:5" ht="12.75">
      <c r="A431"/>
      <c r="B431"/>
      <c r="C431" s="6">
        <v>4260</v>
      </c>
      <c r="D431" t="s">
        <v>46</v>
      </c>
      <c r="E431" s="75">
        <v>26650</v>
      </c>
    </row>
    <row r="432" spans="1:5" ht="12.75">
      <c r="A432"/>
      <c r="B432"/>
      <c r="C432" s="6">
        <v>4270</v>
      </c>
      <c r="D432" t="s">
        <v>47</v>
      </c>
      <c r="E432" s="75">
        <v>5000</v>
      </c>
    </row>
    <row r="433" spans="1:5" ht="12.75">
      <c r="A433"/>
      <c r="B433"/>
      <c r="C433" s="6">
        <v>4280</v>
      </c>
      <c r="D433" t="s">
        <v>242</v>
      </c>
      <c r="E433" s="75">
        <v>1500</v>
      </c>
    </row>
    <row r="434" spans="1:5" ht="12.75">
      <c r="A434"/>
      <c r="B434"/>
      <c r="C434" s="6">
        <v>4300</v>
      </c>
      <c r="D434" t="s">
        <v>48</v>
      </c>
      <c r="E434" s="75">
        <v>64310</v>
      </c>
    </row>
    <row r="435" spans="1:5" ht="12.75">
      <c r="A435"/>
      <c r="B435"/>
      <c r="C435" s="6">
        <v>4360</v>
      </c>
      <c r="D435" t="s">
        <v>313</v>
      </c>
      <c r="E435" s="75">
        <v>18000</v>
      </c>
    </row>
    <row r="436" spans="1:5" ht="12.75">
      <c r="A436"/>
      <c r="B436"/>
      <c r="C436" s="6">
        <v>4410</v>
      </c>
      <c r="D436" t="s">
        <v>49</v>
      </c>
      <c r="E436" s="75">
        <v>2100</v>
      </c>
    </row>
    <row r="437" spans="1:5" ht="12.75">
      <c r="A437"/>
      <c r="B437"/>
      <c r="C437" s="6">
        <v>4430</v>
      </c>
      <c r="D437" t="s">
        <v>50</v>
      </c>
      <c r="E437" s="75">
        <v>4000</v>
      </c>
    </row>
    <row r="438" spans="1:5" ht="12.75">
      <c r="A438"/>
      <c r="C438" s="6">
        <v>4440</v>
      </c>
      <c r="D438" t="s">
        <v>51</v>
      </c>
      <c r="E438" s="75">
        <v>64672</v>
      </c>
    </row>
    <row r="439" spans="1:5" ht="12.75">
      <c r="A439"/>
      <c r="C439" s="6">
        <v>4480</v>
      </c>
      <c r="D439" t="s">
        <v>61</v>
      </c>
      <c r="E439" s="75">
        <v>4709</v>
      </c>
    </row>
    <row r="440" spans="1:5" ht="12.75">
      <c r="A440"/>
      <c r="C440" s="6">
        <v>4520</v>
      </c>
      <c r="D440" t="s">
        <v>349</v>
      </c>
      <c r="E440" s="75">
        <v>1000</v>
      </c>
    </row>
    <row r="441" spans="1:5" ht="12.75">
      <c r="A441"/>
      <c r="C441" s="6">
        <v>4700</v>
      </c>
      <c r="D441" t="s">
        <v>587</v>
      </c>
      <c r="E441" s="75">
        <v>3665</v>
      </c>
    </row>
    <row r="442" spans="1:5" ht="12.75">
      <c r="A442"/>
      <c r="C442" s="6">
        <v>4710</v>
      </c>
      <c r="D442" t="s">
        <v>454</v>
      </c>
      <c r="E442" s="75">
        <v>5330</v>
      </c>
    </row>
    <row r="443" spans="1:5" ht="12.75">
      <c r="A443"/>
      <c r="B443" s="6">
        <v>85219</v>
      </c>
      <c r="D443" t="s">
        <v>607</v>
      </c>
      <c r="E443" s="75">
        <f>E444</f>
        <v>12000</v>
      </c>
    </row>
    <row r="444" spans="1:5" ht="12.75">
      <c r="A444"/>
      <c r="C444" s="6">
        <v>3110</v>
      </c>
      <c r="D444" t="s">
        <v>56</v>
      </c>
      <c r="E444" s="75">
        <v>12000</v>
      </c>
    </row>
    <row r="445" spans="1:5" ht="11.25" customHeight="1">
      <c r="A445"/>
      <c r="B445" s="6">
        <v>85228</v>
      </c>
      <c r="D445" t="s">
        <v>165</v>
      </c>
      <c r="E445" s="89">
        <f>SUM(E446:E457)</f>
        <v>2482564</v>
      </c>
    </row>
    <row r="446" spans="1:5" ht="12.75">
      <c r="A446"/>
      <c r="C446" s="6">
        <v>4040</v>
      </c>
      <c r="D446" t="s">
        <v>43</v>
      </c>
      <c r="E446" s="107">
        <v>76215</v>
      </c>
    </row>
    <row r="447" spans="1:5" ht="12.75">
      <c r="A447"/>
      <c r="C447" s="6">
        <v>4010</v>
      </c>
      <c r="D447" t="s">
        <v>42</v>
      </c>
      <c r="E447" s="107">
        <v>16350</v>
      </c>
    </row>
    <row r="448" spans="1:5" ht="12.75">
      <c r="A448"/>
      <c r="C448" s="6">
        <v>4110</v>
      </c>
      <c r="D448" t="s">
        <v>44</v>
      </c>
      <c r="E448" s="75">
        <v>467245</v>
      </c>
    </row>
    <row r="449" spans="1:5" ht="12.75">
      <c r="A449"/>
      <c r="C449" s="6">
        <v>4120</v>
      </c>
      <c r="D449" t="s">
        <v>466</v>
      </c>
      <c r="E449" s="75">
        <v>70488</v>
      </c>
    </row>
    <row r="450" spans="1:5" ht="12.75">
      <c r="A450"/>
      <c r="C450" s="6">
        <v>4170</v>
      </c>
      <c r="D450" t="s">
        <v>223</v>
      </c>
      <c r="E450" s="75">
        <v>1840766</v>
      </c>
    </row>
    <row r="451" spans="1:5" ht="12.75">
      <c r="A451"/>
      <c r="C451" s="6">
        <v>4210</v>
      </c>
      <c r="D451" t="s">
        <v>45</v>
      </c>
      <c r="E451" s="75">
        <v>1000</v>
      </c>
    </row>
    <row r="452" spans="1:5" ht="12.75">
      <c r="A452"/>
      <c r="C452" s="6">
        <v>4280</v>
      </c>
      <c r="D452" t="s">
        <v>242</v>
      </c>
      <c r="E452" s="75">
        <v>500</v>
      </c>
    </row>
    <row r="453" spans="1:5" ht="12.75">
      <c r="A453"/>
      <c r="C453" s="6">
        <v>4300</v>
      </c>
      <c r="D453" t="s">
        <v>48</v>
      </c>
      <c r="E453" s="75">
        <v>4500</v>
      </c>
    </row>
    <row r="454" spans="1:5" ht="12.75">
      <c r="A454"/>
      <c r="C454" s="6">
        <v>4360</v>
      </c>
      <c r="D454" t="s">
        <v>313</v>
      </c>
      <c r="E454" s="75">
        <v>500</v>
      </c>
    </row>
    <row r="455" spans="1:5" ht="12.75">
      <c r="A455"/>
      <c r="C455" s="6">
        <v>4410</v>
      </c>
      <c r="D455" t="s">
        <v>49</v>
      </c>
      <c r="E455" s="75">
        <v>1000</v>
      </c>
    </row>
    <row r="456" spans="1:5" ht="12.75">
      <c r="A456"/>
      <c r="C456" s="6">
        <v>4700</v>
      </c>
      <c r="D456" t="s">
        <v>587</v>
      </c>
      <c r="E456" s="75">
        <v>1500</v>
      </c>
    </row>
    <row r="457" spans="1:5" ht="12.75">
      <c r="A457"/>
      <c r="C457" s="6">
        <v>4710</v>
      </c>
      <c r="D457" t="s">
        <v>454</v>
      </c>
      <c r="E457" s="75">
        <v>2500</v>
      </c>
    </row>
    <row r="458" spans="1:5" ht="12.75">
      <c r="A458"/>
      <c r="B458" s="6">
        <v>85228</v>
      </c>
      <c r="D458" t="s">
        <v>449</v>
      </c>
      <c r="E458" s="89">
        <f>SUM(E459:E469)</f>
        <v>388467</v>
      </c>
    </row>
    <row r="459" spans="1:5" ht="12.75">
      <c r="A459"/>
      <c r="C459" s="6">
        <v>3020</v>
      </c>
      <c r="D459" t="s">
        <v>41</v>
      </c>
      <c r="E459" s="75">
        <v>2000</v>
      </c>
    </row>
    <row r="460" spans="1:5" ht="12.75">
      <c r="A460"/>
      <c r="C460" s="6">
        <v>4010</v>
      </c>
      <c r="D460" t="s">
        <v>42</v>
      </c>
      <c r="E460" s="75">
        <v>200919</v>
      </c>
    </row>
    <row r="461" spans="1:5" ht="12.75">
      <c r="A461"/>
      <c r="C461" s="6">
        <v>4040</v>
      </c>
      <c r="D461" t="s">
        <v>43</v>
      </c>
      <c r="E461" s="75">
        <v>17500</v>
      </c>
    </row>
    <row r="462" spans="1:5" ht="12.75">
      <c r="A462"/>
      <c r="C462" s="6">
        <v>4110</v>
      </c>
      <c r="D462" t="s">
        <v>44</v>
      </c>
      <c r="E462" s="75">
        <v>24403</v>
      </c>
    </row>
    <row r="463" spans="1:5" ht="12.75">
      <c r="A463"/>
      <c r="C463" s="6">
        <v>4120</v>
      </c>
      <c r="D463" t="s">
        <v>466</v>
      </c>
      <c r="E463" s="75">
        <v>6300</v>
      </c>
    </row>
    <row r="464" spans="1:5" ht="12.75">
      <c r="A464"/>
      <c r="C464" s="6">
        <v>4210</v>
      </c>
      <c r="D464" t="s">
        <v>45</v>
      </c>
      <c r="E464" s="75">
        <v>1439</v>
      </c>
    </row>
    <row r="465" spans="1:5" ht="12.75">
      <c r="A465"/>
      <c r="C465" s="6">
        <v>4280</v>
      </c>
      <c r="D465" t="s">
        <v>242</v>
      </c>
      <c r="E465" s="75">
        <v>100</v>
      </c>
    </row>
    <row r="466" spans="1:5" ht="12.75">
      <c r="A466"/>
      <c r="C466" s="6">
        <v>4300</v>
      </c>
      <c r="D466" t="s">
        <v>48</v>
      </c>
      <c r="E466" s="75">
        <v>122121</v>
      </c>
    </row>
    <row r="467" spans="1:5" ht="12.75">
      <c r="A467"/>
      <c r="C467" s="6">
        <v>4360</v>
      </c>
      <c r="D467" t="s">
        <v>313</v>
      </c>
      <c r="E467" s="75">
        <v>1000</v>
      </c>
    </row>
    <row r="468" spans="1:5" ht="12.75">
      <c r="A468"/>
      <c r="C468" s="6">
        <v>4410</v>
      </c>
      <c r="D468" t="s">
        <v>49</v>
      </c>
      <c r="E468" s="75">
        <v>2210</v>
      </c>
    </row>
    <row r="469" spans="1:5" ht="12.75">
      <c r="A469"/>
      <c r="C469" s="6">
        <v>4440</v>
      </c>
      <c r="D469" t="s">
        <v>51</v>
      </c>
      <c r="E469" s="75">
        <v>10475</v>
      </c>
    </row>
    <row r="470" spans="1:5" ht="12.75">
      <c r="A470"/>
      <c r="B470" s="6">
        <v>85230</v>
      </c>
      <c r="D470" t="s">
        <v>414</v>
      </c>
      <c r="E470" s="89">
        <f>SUM(E471:E471)</f>
        <v>165294.36</v>
      </c>
    </row>
    <row r="471" spans="1:5" ht="13.5" customHeight="1">
      <c r="A471"/>
      <c r="C471" s="6">
        <v>3110</v>
      </c>
      <c r="D471" t="s">
        <v>56</v>
      </c>
      <c r="E471" s="75">
        <v>165294.36</v>
      </c>
    </row>
    <row r="472" spans="1:5" ht="13.5" customHeight="1">
      <c r="A472"/>
      <c r="B472" s="6">
        <v>85295</v>
      </c>
      <c r="D472" t="s">
        <v>645</v>
      </c>
      <c r="E472" s="89">
        <f>E473</f>
        <v>1262</v>
      </c>
    </row>
    <row r="473" spans="1:5" ht="13.5" customHeight="1">
      <c r="A473"/>
      <c r="C473" s="6">
        <v>4300</v>
      </c>
      <c r="D473" t="s">
        <v>48</v>
      </c>
      <c r="E473" s="75">
        <v>1262</v>
      </c>
    </row>
    <row r="474" spans="1:5" ht="13.5" customHeight="1">
      <c r="A474"/>
      <c r="B474" s="6">
        <v>85295</v>
      </c>
      <c r="D474" t="s">
        <v>478</v>
      </c>
      <c r="E474" s="89">
        <f>SUM(E475:E482)</f>
        <v>68647</v>
      </c>
    </row>
    <row r="475" spans="1:5" ht="13.5" customHeight="1">
      <c r="A475"/>
      <c r="C475" s="6">
        <v>4010</v>
      </c>
      <c r="D475" t="s">
        <v>42</v>
      </c>
      <c r="E475" s="107">
        <v>20900</v>
      </c>
    </row>
    <row r="476" spans="1:5" ht="13.5" customHeight="1">
      <c r="A476"/>
      <c r="C476" s="6">
        <v>4110</v>
      </c>
      <c r="D476" t="s">
        <v>44</v>
      </c>
      <c r="E476" s="75">
        <v>9385</v>
      </c>
    </row>
    <row r="477" spans="1:5" ht="13.5" customHeight="1">
      <c r="A477"/>
      <c r="C477" s="6">
        <v>4120</v>
      </c>
      <c r="D477" t="s">
        <v>466</v>
      </c>
      <c r="E477" s="75">
        <v>512</v>
      </c>
    </row>
    <row r="478" spans="1:5" ht="13.5" customHeight="1">
      <c r="A478"/>
      <c r="C478" s="6">
        <v>4170</v>
      </c>
      <c r="D478" t="s">
        <v>223</v>
      </c>
      <c r="E478" s="75">
        <v>32850</v>
      </c>
    </row>
    <row r="479" spans="1:5" ht="13.5" customHeight="1">
      <c r="A479"/>
      <c r="C479" s="6">
        <v>4210</v>
      </c>
      <c r="D479" t="s">
        <v>45</v>
      </c>
      <c r="E479" s="75">
        <v>1000</v>
      </c>
    </row>
    <row r="480" spans="1:5" ht="13.5" customHeight="1">
      <c r="A480"/>
      <c r="C480" s="6">
        <v>4220</v>
      </c>
      <c r="D480" t="s">
        <v>54</v>
      </c>
      <c r="E480" s="75">
        <v>1000</v>
      </c>
    </row>
    <row r="481" spans="1:5" ht="13.5" customHeight="1">
      <c r="A481"/>
      <c r="C481" s="6">
        <v>4260</v>
      </c>
      <c r="D481" t="s">
        <v>46</v>
      </c>
      <c r="E481" s="75">
        <v>1000</v>
      </c>
    </row>
    <row r="482" spans="1:5" ht="13.5" customHeight="1">
      <c r="A482"/>
      <c r="C482" s="6">
        <v>4300</v>
      </c>
      <c r="D482" t="s">
        <v>48</v>
      </c>
      <c r="E482" s="75">
        <v>2000</v>
      </c>
    </row>
    <row r="483" spans="1:5" ht="13.5" customHeight="1">
      <c r="A483"/>
      <c r="B483" s="6">
        <v>85295</v>
      </c>
      <c r="D483" t="s">
        <v>574</v>
      </c>
      <c r="E483" s="89">
        <f>E484</f>
        <v>8624</v>
      </c>
    </row>
    <row r="484" spans="1:5" ht="13.5" customHeight="1">
      <c r="A484"/>
      <c r="C484" s="6">
        <v>4300</v>
      </c>
      <c r="D484" t="s">
        <v>48</v>
      </c>
      <c r="E484" s="75">
        <v>8624</v>
      </c>
    </row>
    <row r="485" spans="1:5" s="57" customFormat="1" ht="13.5" customHeight="1">
      <c r="A485" s="58">
        <v>853</v>
      </c>
      <c r="B485" s="58"/>
      <c r="C485" s="58"/>
      <c r="D485" s="57" t="s">
        <v>423</v>
      </c>
      <c r="E485" s="89">
        <f>E486+E490+E497</f>
        <v>141350</v>
      </c>
    </row>
    <row r="486" spans="2:5" ht="13.5" customHeight="1">
      <c r="B486" s="58">
        <v>85395</v>
      </c>
      <c r="C486" s="58"/>
      <c r="D486" s="57" t="s">
        <v>601</v>
      </c>
      <c r="E486" s="89">
        <f>SUM(E487:E489)</f>
        <v>20000</v>
      </c>
    </row>
    <row r="487" spans="3:5" ht="13.5" customHeight="1">
      <c r="C487" s="6">
        <v>3290</v>
      </c>
      <c r="D487" s="115" t="s">
        <v>527</v>
      </c>
      <c r="E487" s="75">
        <v>18000</v>
      </c>
    </row>
    <row r="488" ht="13.5" customHeight="1">
      <c r="D488" s="115" t="s">
        <v>526</v>
      </c>
    </row>
    <row r="489" spans="3:5" ht="13.5" customHeight="1">
      <c r="C489" s="6">
        <v>4370</v>
      </c>
      <c r="D489" t="s">
        <v>541</v>
      </c>
      <c r="E489" s="75">
        <v>2000</v>
      </c>
    </row>
    <row r="490" spans="2:5" ht="13.5" customHeight="1">
      <c r="B490" s="58">
        <v>85395</v>
      </c>
      <c r="C490" s="58"/>
      <c r="D490" s="57" t="s">
        <v>602</v>
      </c>
      <c r="E490" s="89">
        <f>SUM(E491:E495)</f>
        <v>10000</v>
      </c>
    </row>
    <row r="491" spans="3:5" ht="13.5" customHeight="1">
      <c r="C491" s="6">
        <v>3290</v>
      </c>
      <c r="D491" s="115" t="s">
        <v>527</v>
      </c>
      <c r="E491" s="75">
        <v>9500</v>
      </c>
    </row>
    <row r="492" ht="13.5" customHeight="1">
      <c r="D492" s="115" t="s">
        <v>526</v>
      </c>
    </row>
    <row r="493" spans="3:5" ht="13.5" customHeight="1">
      <c r="C493" s="117">
        <v>4740</v>
      </c>
      <c r="D493" s="115" t="s">
        <v>553</v>
      </c>
      <c r="E493" s="75">
        <v>300</v>
      </c>
    </row>
    <row r="494" spans="3:4" ht="13.5" customHeight="1">
      <c r="C494" s="117"/>
      <c r="D494" s="115" t="s">
        <v>554</v>
      </c>
    </row>
    <row r="495" spans="3:5" ht="13.5" customHeight="1">
      <c r="C495" s="117">
        <v>4850</v>
      </c>
      <c r="D495" s="115" t="s">
        <v>556</v>
      </c>
      <c r="E495" s="75">
        <v>200</v>
      </c>
    </row>
    <row r="496" spans="3:4" ht="13.5" customHeight="1">
      <c r="C496" s="117"/>
      <c r="D496" s="115" t="s">
        <v>557</v>
      </c>
    </row>
    <row r="497" spans="2:5" ht="13.5" customHeight="1">
      <c r="B497" s="58">
        <v>85395</v>
      </c>
      <c r="C497" s="58"/>
      <c r="D497" s="57" t="s">
        <v>626</v>
      </c>
      <c r="E497" s="89">
        <f>SUM(E498:E516)</f>
        <v>111350</v>
      </c>
    </row>
    <row r="498" spans="2:5" ht="13.5" customHeight="1">
      <c r="B498" s="58"/>
      <c r="C498" s="73">
        <v>4017</v>
      </c>
      <c r="D498" t="s">
        <v>42</v>
      </c>
      <c r="E498" s="107">
        <v>39405</v>
      </c>
    </row>
    <row r="499" spans="2:5" ht="13.5" customHeight="1">
      <c r="B499" s="58"/>
      <c r="C499" s="73">
        <v>4019</v>
      </c>
      <c r="D499" t="s">
        <v>42</v>
      </c>
      <c r="E499" s="107">
        <v>11259</v>
      </c>
    </row>
    <row r="500" spans="2:5" ht="13.5" customHeight="1">
      <c r="B500" s="58"/>
      <c r="C500" s="73">
        <v>4117</v>
      </c>
      <c r="D500" t="s">
        <v>44</v>
      </c>
      <c r="E500" s="107">
        <v>10802</v>
      </c>
    </row>
    <row r="501" spans="2:5" ht="13.5" customHeight="1">
      <c r="B501" s="58"/>
      <c r="C501" s="73">
        <v>4119</v>
      </c>
      <c r="D501" t="s">
        <v>44</v>
      </c>
      <c r="E501" s="107">
        <v>3089</v>
      </c>
    </row>
    <row r="502" spans="2:5" ht="13.5" customHeight="1">
      <c r="B502" s="58"/>
      <c r="C502" s="73">
        <v>4127</v>
      </c>
      <c r="D502" t="s">
        <v>466</v>
      </c>
      <c r="E502" s="107">
        <v>1547</v>
      </c>
    </row>
    <row r="503" spans="2:5" ht="13.5" customHeight="1">
      <c r="B503" s="58"/>
      <c r="C503" s="73">
        <v>4129</v>
      </c>
      <c r="D503" t="s">
        <v>466</v>
      </c>
      <c r="E503" s="107">
        <v>442</v>
      </c>
    </row>
    <row r="504" spans="2:5" ht="13.5" customHeight="1">
      <c r="B504" s="58"/>
      <c r="C504" s="73">
        <v>4177</v>
      </c>
      <c r="D504" t="s">
        <v>223</v>
      </c>
      <c r="E504" s="107">
        <v>15043</v>
      </c>
    </row>
    <row r="505" spans="3:5" ht="13.5" customHeight="1">
      <c r="C505" s="117">
        <v>4179</v>
      </c>
      <c r="D505" t="s">
        <v>223</v>
      </c>
      <c r="E505" s="75">
        <v>15438</v>
      </c>
    </row>
    <row r="506" spans="3:5" ht="13.5" customHeight="1">
      <c r="C506" s="117">
        <v>4217</v>
      </c>
      <c r="D506" t="s">
        <v>45</v>
      </c>
      <c r="E506" s="75">
        <v>4667</v>
      </c>
    </row>
    <row r="507" spans="3:5" ht="13.5" customHeight="1">
      <c r="C507" s="117">
        <v>4219</v>
      </c>
      <c r="D507" t="s">
        <v>45</v>
      </c>
      <c r="E507" s="75">
        <v>1333</v>
      </c>
    </row>
    <row r="508" spans="3:5" ht="13.5" customHeight="1">
      <c r="C508" s="117">
        <v>4307</v>
      </c>
      <c r="D508" t="s">
        <v>48</v>
      </c>
      <c r="E508" s="75">
        <v>3111</v>
      </c>
    </row>
    <row r="509" spans="3:5" ht="13.5" customHeight="1">
      <c r="C509" s="117">
        <v>4309</v>
      </c>
      <c r="D509" t="s">
        <v>48</v>
      </c>
      <c r="E509" s="75">
        <v>889</v>
      </c>
    </row>
    <row r="510" spans="3:5" ht="13.5" customHeight="1">
      <c r="C510" s="117">
        <v>4447</v>
      </c>
      <c r="D510" t="s">
        <v>51</v>
      </c>
      <c r="E510" s="75">
        <v>470</v>
      </c>
    </row>
    <row r="511" spans="3:5" ht="13.5" customHeight="1">
      <c r="C511" s="117">
        <v>4449</v>
      </c>
      <c r="D511" t="s">
        <v>51</v>
      </c>
      <c r="E511" s="75">
        <v>134</v>
      </c>
    </row>
    <row r="512" spans="3:5" ht="13.5" customHeight="1">
      <c r="C512" s="117">
        <v>4707</v>
      </c>
      <c r="D512" t="s">
        <v>587</v>
      </c>
      <c r="E512" s="75">
        <v>2685</v>
      </c>
    </row>
    <row r="513" spans="3:5" ht="13.5" customHeight="1">
      <c r="C513" s="117">
        <v>4709</v>
      </c>
      <c r="D513" t="s">
        <v>587</v>
      </c>
      <c r="E513" s="75">
        <v>766</v>
      </c>
    </row>
    <row r="514" spans="3:5" ht="13.5" customHeight="1">
      <c r="C514" s="117">
        <v>4717</v>
      </c>
      <c r="D514" t="s">
        <v>454</v>
      </c>
      <c r="E514" s="75">
        <v>210</v>
      </c>
    </row>
    <row r="515" spans="3:5" ht="13.5" customHeight="1">
      <c r="C515" s="117">
        <v>4719</v>
      </c>
      <c r="D515" t="s">
        <v>454</v>
      </c>
      <c r="E515" s="75">
        <v>60</v>
      </c>
    </row>
    <row r="516" spans="3:4" ht="13.5" customHeight="1">
      <c r="C516" s="117"/>
      <c r="D516" s="115"/>
    </row>
    <row r="517" spans="1:4" ht="12.75">
      <c r="A517" s="7">
        <v>852</v>
      </c>
      <c r="B517" s="7"/>
      <c r="C517" s="7"/>
      <c r="D517" s="5" t="s">
        <v>284</v>
      </c>
    </row>
    <row r="518" spans="2:5" ht="12.75">
      <c r="B518" s="6">
        <v>85213</v>
      </c>
      <c r="D518" t="s">
        <v>136</v>
      </c>
      <c r="E518" s="89">
        <f>SUM(E520:E520)</f>
        <v>60000</v>
      </c>
    </row>
    <row r="519" ht="12.75">
      <c r="D519" t="s">
        <v>211</v>
      </c>
    </row>
    <row r="520" spans="3:5" ht="12.75">
      <c r="C520" s="6">
        <v>4130</v>
      </c>
      <c r="D520" t="s">
        <v>134</v>
      </c>
      <c r="E520" s="75">
        <v>60000</v>
      </c>
    </row>
    <row r="521" spans="1:5" ht="12.75">
      <c r="A521" s="7">
        <v>851</v>
      </c>
      <c r="B521" s="7"/>
      <c r="C521" s="7"/>
      <c r="D521" s="5" t="s">
        <v>26</v>
      </c>
      <c r="E521" s="88">
        <f>E522+E543+E546</f>
        <v>572601</v>
      </c>
    </row>
    <row r="522" spans="2:5" ht="12.75">
      <c r="B522" s="6">
        <v>85154</v>
      </c>
      <c r="D522" t="s">
        <v>27</v>
      </c>
      <c r="E522" s="89">
        <f>SUM(E523:E542)</f>
        <v>568101</v>
      </c>
    </row>
    <row r="523" spans="1:5" ht="12.75">
      <c r="A523"/>
      <c r="B523"/>
      <c r="C523" s="6">
        <v>3020</v>
      </c>
      <c r="D523" t="s">
        <v>41</v>
      </c>
      <c r="E523" s="75">
        <v>2000</v>
      </c>
    </row>
    <row r="524" spans="1:5" ht="12.75">
      <c r="A524"/>
      <c r="B524"/>
      <c r="C524" s="6">
        <v>4010</v>
      </c>
      <c r="D524" t="s">
        <v>42</v>
      </c>
      <c r="E524" s="75">
        <v>342500</v>
      </c>
    </row>
    <row r="525" spans="1:5" ht="12.75">
      <c r="A525"/>
      <c r="B525"/>
      <c r="C525" s="6">
        <v>4040</v>
      </c>
      <c r="D525" t="s">
        <v>43</v>
      </c>
      <c r="E525" s="75">
        <v>21250</v>
      </c>
    </row>
    <row r="526" spans="1:5" ht="12.75">
      <c r="A526"/>
      <c r="B526"/>
      <c r="C526" s="6">
        <v>4110</v>
      </c>
      <c r="D526" t="s">
        <v>44</v>
      </c>
      <c r="E526" s="75">
        <v>64500</v>
      </c>
    </row>
    <row r="527" spans="1:5" ht="12.75">
      <c r="A527"/>
      <c r="B527"/>
      <c r="C527" s="6">
        <v>4120</v>
      </c>
      <c r="D527" t="s">
        <v>466</v>
      </c>
      <c r="E527" s="75">
        <v>8500</v>
      </c>
    </row>
    <row r="528" spans="1:5" ht="12.75">
      <c r="A528"/>
      <c r="B528"/>
      <c r="C528" s="6">
        <v>4170</v>
      </c>
      <c r="D528" t="s">
        <v>223</v>
      </c>
      <c r="E528" s="75">
        <v>20000</v>
      </c>
    </row>
    <row r="529" spans="1:5" ht="12.75">
      <c r="A529"/>
      <c r="B529"/>
      <c r="C529" s="6">
        <v>4210</v>
      </c>
      <c r="D529" t="s">
        <v>45</v>
      </c>
      <c r="E529" s="75">
        <v>27000</v>
      </c>
    </row>
    <row r="530" spans="1:5" ht="12.75">
      <c r="A530"/>
      <c r="B530"/>
      <c r="C530" s="6">
        <v>4260</v>
      </c>
      <c r="D530" t="s">
        <v>46</v>
      </c>
      <c r="E530" s="75">
        <v>20000</v>
      </c>
    </row>
    <row r="531" spans="1:5" ht="12.75">
      <c r="A531"/>
      <c r="B531"/>
      <c r="C531" s="6">
        <v>4270</v>
      </c>
      <c r="D531" t="s">
        <v>47</v>
      </c>
      <c r="E531" s="75">
        <v>3000</v>
      </c>
    </row>
    <row r="532" spans="1:5" ht="12.75">
      <c r="A532"/>
      <c r="B532"/>
      <c r="C532" s="6">
        <v>4280</v>
      </c>
      <c r="D532" t="s">
        <v>242</v>
      </c>
      <c r="E532" s="75">
        <v>100</v>
      </c>
    </row>
    <row r="533" spans="1:5" ht="12.75">
      <c r="A533"/>
      <c r="B533"/>
      <c r="C533" s="6">
        <v>4300</v>
      </c>
      <c r="D533" t="s">
        <v>48</v>
      </c>
      <c r="E533" s="75">
        <v>40000</v>
      </c>
    </row>
    <row r="534" spans="1:5" ht="12.75">
      <c r="A534"/>
      <c r="B534"/>
      <c r="C534" s="6">
        <v>4360</v>
      </c>
      <c r="D534" t="s">
        <v>313</v>
      </c>
      <c r="E534" s="75">
        <v>5300</v>
      </c>
    </row>
    <row r="535" spans="1:5" ht="12.75">
      <c r="A535"/>
      <c r="B535"/>
      <c r="C535" s="6">
        <v>4410</v>
      </c>
      <c r="D535" t="s">
        <v>49</v>
      </c>
      <c r="E535" s="75">
        <v>1000</v>
      </c>
    </row>
    <row r="536" spans="1:5" ht="12.75">
      <c r="A536"/>
      <c r="B536"/>
      <c r="C536" s="6">
        <v>4430</v>
      </c>
      <c r="D536" t="s">
        <v>50</v>
      </c>
      <c r="E536" s="75">
        <v>1300</v>
      </c>
    </row>
    <row r="537" spans="1:5" ht="12.75">
      <c r="A537"/>
      <c r="B537"/>
      <c r="C537" s="6">
        <v>4440</v>
      </c>
      <c r="D537" t="s">
        <v>51</v>
      </c>
      <c r="E537" s="75">
        <v>6701</v>
      </c>
    </row>
    <row r="538" spans="1:5" ht="12.75">
      <c r="A538"/>
      <c r="B538"/>
      <c r="C538" s="6">
        <v>4480</v>
      </c>
      <c r="D538" t="s">
        <v>61</v>
      </c>
      <c r="E538" s="75">
        <v>1000</v>
      </c>
    </row>
    <row r="539" spans="1:5" ht="12.75">
      <c r="A539" s="3"/>
      <c r="B539" s="3"/>
      <c r="C539" s="6">
        <v>4520</v>
      </c>
      <c r="D539" t="s">
        <v>349</v>
      </c>
      <c r="E539" s="75">
        <v>800</v>
      </c>
    </row>
    <row r="540" spans="3:5" ht="12.75">
      <c r="C540" s="6">
        <v>4700</v>
      </c>
      <c r="D540" t="s">
        <v>250</v>
      </c>
      <c r="E540" s="75">
        <v>2150</v>
      </c>
    </row>
    <row r="541" ht="12.75">
      <c r="D541" t="s">
        <v>251</v>
      </c>
    </row>
    <row r="542" spans="3:5" ht="12.75">
      <c r="C542" s="6">
        <v>4710</v>
      </c>
      <c r="D542" t="s">
        <v>454</v>
      </c>
      <c r="E542" s="75">
        <v>1000</v>
      </c>
    </row>
    <row r="543" spans="2:5" ht="12.75">
      <c r="B543" s="6">
        <v>85153</v>
      </c>
      <c r="D543" t="s">
        <v>236</v>
      </c>
      <c r="E543" s="89">
        <f>SUM(E544:E545)</f>
        <v>3000</v>
      </c>
    </row>
    <row r="544" spans="3:5" ht="12.75">
      <c r="C544" s="6">
        <v>4210</v>
      </c>
      <c r="D544" t="s">
        <v>45</v>
      </c>
      <c r="E544" s="75">
        <v>1000</v>
      </c>
    </row>
    <row r="545" spans="3:5" ht="12.75">
      <c r="C545" s="6">
        <v>4300</v>
      </c>
      <c r="D545" t="s">
        <v>48</v>
      </c>
      <c r="E545" s="75">
        <v>2000</v>
      </c>
    </row>
    <row r="546" spans="2:5" ht="12.75">
      <c r="B546" s="6">
        <v>85195</v>
      </c>
      <c r="D546" t="s">
        <v>649</v>
      </c>
      <c r="E546" s="75">
        <f>SUM(E547:E549)</f>
        <v>1500</v>
      </c>
    </row>
    <row r="547" spans="3:5" ht="12.75">
      <c r="C547" s="6">
        <v>4010</v>
      </c>
      <c r="D547" t="s">
        <v>42</v>
      </c>
      <c r="E547" s="75">
        <v>1200</v>
      </c>
    </row>
    <row r="548" spans="3:5" ht="12.75">
      <c r="C548" s="6">
        <v>4110</v>
      </c>
      <c r="D548" t="s">
        <v>44</v>
      </c>
      <c r="E548" s="75">
        <v>200</v>
      </c>
    </row>
    <row r="549" spans="3:5" ht="12.75">
      <c r="C549" s="6">
        <v>4120</v>
      </c>
      <c r="D549" t="s">
        <v>466</v>
      </c>
      <c r="E549" s="75">
        <v>100</v>
      </c>
    </row>
    <row r="550" spans="1:5" s="57" customFormat="1" ht="12.75">
      <c r="A550" s="58">
        <v>855</v>
      </c>
      <c r="B550" s="58"/>
      <c r="C550" s="58"/>
      <c r="D550" s="57" t="s">
        <v>405</v>
      </c>
      <c r="E550" s="89">
        <f>E551+E564</f>
        <v>526632</v>
      </c>
    </row>
    <row r="551" spans="2:5" ht="12.75">
      <c r="B551" s="53">
        <v>85504</v>
      </c>
      <c r="C551" s="53"/>
      <c r="D551" s="59" t="s">
        <v>348</v>
      </c>
      <c r="E551" s="89">
        <f>SUM(E552:E563)</f>
        <v>278141</v>
      </c>
    </row>
    <row r="552" spans="2:5" ht="12.75">
      <c r="B552" s="53"/>
      <c r="C552" s="6">
        <v>3020</v>
      </c>
      <c r="D552" t="s">
        <v>41</v>
      </c>
      <c r="E552" s="91">
        <v>1600</v>
      </c>
    </row>
    <row r="553" spans="2:5" ht="12.75">
      <c r="B553" s="53"/>
      <c r="C553" s="6">
        <v>4010</v>
      </c>
      <c r="D553" t="s">
        <v>42</v>
      </c>
      <c r="E553" s="91">
        <v>196000</v>
      </c>
    </row>
    <row r="554" spans="2:5" ht="12.75">
      <c r="B554" s="53"/>
      <c r="C554" s="6">
        <v>4040</v>
      </c>
      <c r="D554" t="s">
        <v>43</v>
      </c>
      <c r="E554" s="91">
        <v>15204</v>
      </c>
    </row>
    <row r="555" spans="2:5" ht="12.75">
      <c r="B555" s="53"/>
      <c r="C555" s="6">
        <v>4110</v>
      </c>
      <c r="D555" t="s">
        <v>44</v>
      </c>
      <c r="E555" s="91">
        <v>37200</v>
      </c>
    </row>
    <row r="556" spans="2:5" ht="12.75">
      <c r="B556" s="53"/>
      <c r="C556" s="6">
        <v>4120</v>
      </c>
      <c r="D556" t="s">
        <v>466</v>
      </c>
      <c r="E556" s="91">
        <v>4905</v>
      </c>
    </row>
    <row r="557" spans="2:5" ht="12.75">
      <c r="B557" s="53"/>
      <c r="C557" s="6">
        <v>4210</v>
      </c>
      <c r="D557" t="s">
        <v>45</v>
      </c>
      <c r="E557" s="91">
        <v>1280</v>
      </c>
    </row>
    <row r="558" spans="1:5" ht="12.75">
      <c r="A558"/>
      <c r="B558" s="53"/>
      <c r="C558" s="6">
        <v>4260</v>
      </c>
      <c r="D558" t="s">
        <v>46</v>
      </c>
      <c r="E558" s="91">
        <v>3730</v>
      </c>
    </row>
    <row r="559" spans="1:5" ht="12.75">
      <c r="A559"/>
      <c r="B559" s="53"/>
      <c r="C559" s="6">
        <v>4300</v>
      </c>
      <c r="D559" t="s">
        <v>48</v>
      </c>
      <c r="E559" s="91">
        <v>3730</v>
      </c>
    </row>
    <row r="560" spans="1:5" ht="12.75">
      <c r="A560"/>
      <c r="B560" s="53"/>
      <c r="C560" s="6">
        <v>4360</v>
      </c>
      <c r="D560" t="s">
        <v>313</v>
      </c>
      <c r="E560" s="91">
        <v>2880</v>
      </c>
    </row>
    <row r="561" spans="1:5" ht="12.75">
      <c r="A561"/>
      <c r="B561" s="53"/>
      <c r="C561" s="6">
        <v>4410</v>
      </c>
      <c r="D561" t="s">
        <v>49</v>
      </c>
      <c r="E561" s="91">
        <v>3860</v>
      </c>
    </row>
    <row r="562" spans="1:5" ht="12.75">
      <c r="A562"/>
      <c r="B562" s="53"/>
      <c r="C562" s="6">
        <v>4440</v>
      </c>
      <c r="D562" t="s">
        <v>51</v>
      </c>
      <c r="E562" s="91">
        <v>7252</v>
      </c>
    </row>
    <row r="563" spans="1:5" ht="12.75">
      <c r="A563"/>
      <c r="B563" s="53"/>
      <c r="C563" s="6">
        <v>4700</v>
      </c>
      <c r="D563" t="s">
        <v>245</v>
      </c>
      <c r="E563" s="91">
        <v>500</v>
      </c>
    </row>
    <row r="564" spans="1:5" ht="12.75">
      <c r="A564"/>
      <c r="B564" s="33" t="s">
        <v>413</v>
      </c>
      <c r="C564" s="62"/>
      <c r="D564" s="71" t="s">
        <v>347</v>
      </c>
      <c r="E564" s="97">
        <f>E565</f>
        <v>248491</v>
      </c>
    </row>
    <row r="565" spans="1:5" ht="12.75">
      <c r="A565"/>
      <c r="B565" s="61"/>
      <c r="C565" s="62">
        <v>4330</v>
      </c>
      <c r="D565" s="48" t="s">
        <v>355</v>
      </c>
      <c r="E565" s="98">
        <v>248491</v>
      </c>
    </row>
    <row r="566" spans="1:5" ht="12.75">
      <c r="A566"/>
      <c r="B566" s="61"/>
      <c r="C566" s="62"/>
      <c r="D566" s="48" t="s">
        <v>221</v>
      </c>
      <c r="E566" s="98"/>
    </row>
    <row r="570" ht="14.25" customHeight="1"/>
    <row r="571" ht="12.75">
      <c r="E571" s="75" t="s">
        <v>25</v>
      </c>
    </row>
    <row r="572" spans="4:5" ht="12.75">
      <c r="D572" s="7" t="s">
        <v>584</v>
      </c>
      <c r="E572" s="75" t="s">
        <v>657</v>
      </c>
    </row>
    <row r="573" spans="4:5" ht="12.75">
      <c r="D573" s="7" t="s">
        <v>3</v>
      </c>
      <c r="E573" s="75" t="s">
        <v>168</v>
      </c>
    </row>
    <row r="574" ht="12.75">
      <c r="E574" s="76" t="s">
        <v>658</v>
      </c>
    </row>
    <row r="575" spans="1:5" ht="12.75">
      <c r="A575" s="1" t="s">
        <v>0</v>
      </c>
      <c r="B575" s="1" t="s">
        <v>5</v>
      </c>
      <c r="C575" s="1" t="s">
        <v>6</v>
      </c>
      <c r="D575" s="1" t="s">
        <v>7</v>
      </c>
      <c r="E575" s="78" t="s">
        <v>8</v>
      </c>
    </row>
    <row r="576" spans="1:5" ht="12.75">
      <c r="A576" s="7">
        <v>926</v>
      </c>
      <c r="B576" s="7"/>
      <c r="C576" s="7"/>
      <c r="D576" s="5" t="s">
        <v>329</v>
      </c>
      <c r="E576" s="88">
        <f>E580+E577</f>
        <v>4460616</v>
      </c>
    </row>
    <row r="577" spans="1:5" s="72" customFormat="1" ht="12.75">
      <c r="A577" s="73"/>
      <c r="B577" s="58">
        <v>92601</v>
      </c>
      <c r="C577" s="58"/>
      <c r="D577" s="57" t="s">
        <v>279</v>
      </c>
      <c r="E577" s="89">
        <f>SUM(E578:E579)</f>
        <v>65000</v>
      </c>
    </row>
    <row r="578" spans="1:5" s="72" customFormat="1" ht="12.75">
      <c r="A578" s="73"/>
      <c r="B578" s="73"/>
      <c r="C578" s="73">
        <v>6050</v>
      </c>
      <c r="D578" s="12" t="s">
        <v>241</v>
      </c>
      <c r="E578" s="107">
        <v>30000</v>
      </c>
    </row>
    <row r="579" spans="1:5" ht="12.75">
      <c r="A579" s="7"/>
      <c r="B579" s="7"/>
      <c r="C579" s="6">
        <v>6060</v>
      </c>
      <c r="D579" t="s">
        <v>76</v>
      </c>
      <c r="E579" s="107">
        <v>35000</v>
      </c>
    </row>
    <row r="580" spans="1:5" ht="12.75">
      <c r="A580"/>
      <c r="B580" s="58">
        <v>92604</v>
      </c>
      <c r="C580" s="58"/>
      <c r="D580" s="57" t="s">
        <v>60</v>
      </c>
      <c r="E580" s="89">
        <f>SUM(E581:E602)</f>
        <v>4395616</v>
      </c>
    </row>
    <row r="581" spans="1:5" ht="12.75">
      <c r="A581"/>
      <c r="C581" s="6">
        <v>3020</v>
      </c>
      <c r="D581" t="s">
        <v>41</v>
      </c>
      <c r="E581" s="75">
        <v>15000</v>
      </c>
    </row>
    <row r="582" spans="1:5" ht="12.75">
      <c r="A582"/>
      <c r="C582" s="6">
        <v>4010</v>
      </c>
      <c r="D582" t="s">
        <v>42</v>
      </c>
      <c r="E582" s="75">
        <v>2116000</v>
      </c>
    </row>
    <row r="583" spans="1:5" ht="12.75">
      <c r="A583"/>
      <c r="C583" s="6">
        <v>4040</v>
      </c>
      <c r="D583" t="s">
        <v>43</v>
      </c>
      <c r="E583" s="75">
        <v>141090</v>
      </c>
    </row>
    <row r="584" spans="1:5" ht="12.75">
      <c r="A584"/>
      <c r="C584" s="6">
        <v>4110</v>
      </c>
      <c r="D584" t="s">
        <v>44</v>
      </c>
      <c r="E584" s="75">
        <v>354000</v>
      </c>
    </row>
    <row r="585" spans="1:5" ht="12.75">
      <c r="A585"/>
      <c r="C585" s="6">
        <v>4120</v>
      </c>
      <c r="D585" t="s">
        <v>466</v>
      </c>
      <c r="E585" s="75">
        <v>47500</v>
      </c>
    </row>
    <row r="586" spans="1:5" ht="12.75">
      <c r="A586"/>
      <c r="C586" s="6">
        <v>4170</v>
      </c>
      <c r="D586" t="s">
        <v>223</v>
      </c>
      <c r="E586" s="75">
        <v>5000</v>
      </c>
    </row>
    <row r="587" spans="1:5" ht="12.75">
      <c r="A587"/>
      <c r="C587" s="6">
        <v>4190</v>
      </c>
      <c r="D587" t="s">
        <v>396</v>
      </c>
      <c r="E587" s="75">
        <v>1000</v>
      </c>
    </row>
    <row r="588" spans="1:5" ht="12.75">
      <c r="A588"/>
      <c r="B588"/>
      <c r="C588" s="6">
        <v>4210</v>
      </c>
      <c r="D588" t="s">
        <v>45</v>
      </c>
      <c r="E588" s="75">
        <v>110000</v>
      </c>
    </row>
    <row r="589" spans="1:5" ht="12.75">
      <c r="A589"/>
      <c r="B589"/>
      <c r="C589" s="6">
        <v>4260</v>
      </c>
      <c r="D589" t="s">
        <v>46</v>
      </c>
      <c r="E589" s="75">
        <v>1245000</v>
      </c>
    </row>
    <row r="590" spans="1:5" ht="12.75">
      <c r="A590"/>
      <c r="B590"/>
      <c r="C590" s="6">
        <v>4270</v>
      </c>
      <c r="D590" t="s">
        <v>47</v>
      </c>
      <c r="E590" s="75">
        <v>50000</v>
      </c>
    </row>
    <row r="591" spans="1:5" ht="12.75">
      <c r="A591"/>
      <c r="B591"/>
      <c r="C591" s="6">
        <v>4280</v>
      </c>
      <c r="D591" t="s">
        <v>242</v>
      </c>
      <c r="E591" s="75">
        <v>2000</v>
      </c>
    </row>
    <row r="592" spans="1:5" ht="12.75">
      <c r="A592"/>
      <c r="B592"/>
      <c r="C592" s="6">
        <v>4300</v>
      </c>
      <c r="D592" t="s">
        <v>48</v>
      </c>
      <c r="E592" s="75">
        <v>107340</v>
      </c>
    </row>
    <row r="593" spans="1:5" ht="12.75">
      <c r="A593"/>
      <c r="B593"/>
      <c r="C593" s="6">
        <v>4360</v>
      </c>
      <c r="D593" t="s">
        <v>313</v>
      </c>
      <c r="E593" s="75">
        <v>5700</v>
      </c>
    </row>
    <row r="594" spans="1:5" ht="12.75">
      <c r="A594"/>
      <c r="B594"/>
      <c r="C594" s="6">
        <v>4410</v>
      </c>
      <c r="D594" t="s">
        <v>49</v>
      </c>
      <c r="E594" s="75">
        <v>3100</v>
      </c>
    </row>
    <row r="595" spans="1:5" ht="12.75">
      <c r="A595"/>
      <c r="B595"/>
      <c r="C595" s="6">
        <v>4430</v>
      </c>
      <c r="D595" t="s">
        <v>50</v>
      </c>
      <c r="E595" s="75">
        <v>26637</v>
      </c>
    </row>
    <row r="596" spans="1:5" ht="12.75">
      <c r="A596"/>
      <c r="B596"/>
      <c r="C596" s="6">
        <v>4440</v>
      </c>
      <c r="D596" t="s">
        <v>51</v>
      </c>
      <c r="E596" s="75">
        <v>57425</v>
      </c>
    </row>
    <row r="597" spans="1:5" ht="12.75">
      <c r="A597"/>
      <c r="B597"/>
      <c r="C597" s="6">
        <v>4480</v>
      </c>
      <c r="D597" t="s">
        <v>61</v>
      </c>
      <c r="E597" s="75">
        <v>94554</v>
      </c>
    </row>
    <row r="598" spans="1:5" ht="12.75">
      <c r="A598"/>
      <c r="B598"/>
      <c r="C598" s="6">
        <v>4520</v>
      </c>
      <c r="D598" t="s">
        <v>415</v>
      </c>
      <c r="E598" s="75">
        <v>3270</v>
      </c>
    </row>
    <row r="599" spans="1:4" ht="12.75">
      <c r="A599"/>
      <c r="B599"/>
      <c r="D599" t="s">
        <v>238</v>
      </c>
    </row>
    <row r="600" spans="1:5" ht="12.75">
      <c r="A600"/>
      <c r="B600"/>
      <c r="C600" s="6">
        <v>4530</v>
      </c>
      <c r="D600" t="s">
        <v>392</v>
      </c>
      <c r="E600" s="75">
        <v>7000</v>
      </c>
    </row>
    <row r="601" spans="1:5" ht="12.75">
      <c r="A601"/>
      <c r="B601"/>
      <c r="C601" s="6">
        <v>4700</v>
      </c>
      <c r="D601" t="s">
        <v>245</v>
      </c>
      <c r="E601" s="75">
        <v>2000</v>
      </c>
    </row>
    <row r="602" spans="1:5" ht="12.75">
      <c r="A602"/>
      <c r="B602"/>
      <c r="C602" s="6">
        <v>4710</v>
      </c>
      <c r="D602" t="s">
        <v>454</v>
      </c>
      <c r="E602" s="75">
        <v>2000</v>
      </c>
    </row>
    <row r="609" spans="2:5" ht="12.75">
      <c r="B609" s="33"/>
      <c r="C609" s="62"/>
      <c r="D609" s="48"/>
      <c r="E609" s="106"/>
    </row>
    <row r="611" ht="12.75">
      <c r="E611" s="75" t="s">
        <v>252</v>
      </c>
    </row>
    <row r="612" spans="4:5" ht="12.75">
      <c r="D612" s="7" t="s">
        <v>583</v>
      </c>
      <c r="E612" s="75" t="s">
        <v>657</v>
      </c>
    </row>
    <row r="613" spans="4:5" ht="12.75">
      <c r="D613" s="6" t="s">
        <v>15</v>
      </c>
      <c r="E613" s="75" t="s">
        <v>168</v>
      </c>
    </row>
    <row r="614" ht="12.75">
      <c r="E614" s="76" t="s">
        <v>658</v>
      </c>
    </row>
    <row r="615" spans="1:5" ht="12.75">
      <c r="A615" s="1" t="s">
        <v>0</v>
      </c>
      <c r="B615" s="1" t="s">
        <v>5</v>
      </c>
      <c r="C615" s="1" t="s">
        <v>6</v>
      </c>
      <c r="D615" s="1" t="s">
        <v>7</v>
      </c>
      <c r="E615" s="78" t="s">
        <v>8</v>
      </c>
    </row>
    <row r="616" spans="1:5" s="5" customFormat="1" ht="12.75">
      <c r="A616" s="7">
        <v>801</v>
      </c>
      <c r="B616" s="7"/>
      <c r="C616" s="7"/>
      <c r="D616" s="5" t="s">
        <v>12</v>
      </c>
      <c r="E616" s="88">
        <f>E617+E654+E660+E641+E671</f>
        <v>2932231</v>
      </c>
    </row>
    <row r="617" spans="1:5" s="57" customFormat="1" ht="12.75">
      <c r="A617" s="58"/>
      <c r="B617" s="58">
        <v>80104</v>
      </c>
      <c r="C617" s="58"/>
      <c r="D617" s="57" t="s">
        <v>166</v>
      </c>
      <c r="E617" s="89">
        <f>SUM(E618:E640)</f>
        <v>2709238</v>
      </c>
    </row>
    <row r="618" spans="3:5" ht="12.75">
      <c r="C618" s="6">
        <v>3020</v>
      </c>
      <c r="D618" t="s">
        <v>41</v>
      </c>
      <c r="E618" s="75">
        <v>15000</v>
      </c>
    </row>
    <row r="619" spans="3:5" ht="12.75">
      <c r="C619" s="6">
        <v>3050</v>
      </c>
      <c r="D619" t="s">
        <v>256</v>
      </c>
      <c r="E619" s="75">
        <v>1440</v>
      </c>
    </row>
    <row r="620" spans="1:5" ht="12.75">
      <c r="A620"/>
      <c r="B620"/>
      <c r="C620" s="6">
        <v>4010</v>
      </c>
      <c r="D620" t="s">
        <v>42</v>
      </c>
      <c r="E620" s="75">
        <v>739739</v>
      </c>
    </row>
    <row r="621" spans="1:5" ht="12.75">
      <c r="A621"/>
      <c r="B621"/>
      <c r="C621" s="6">
        <v>4040</v>
      </c>
      <c r="D621" t="s">
        <v>43</v>
      </c>
      <c r="E621" s="75">
        <v>57745</v>
      </c>
    </row>
    <row r="622" spans="1:5" ht="12.75">
      <c r="A622"/>
      <c r="B622"/>
      <c r="C622" s="6">
        <v>4110</v>
      </c>
      <c r="D622" t="s">
        <v>44</v>
      </c>
      <c r="E622" s="75">
        <v>352890</v>
      </c>
    </row>
    <row r="623" spans="1:5" ht="12.75">
      <c r="A623"/>
      <c r="B623"/>
      <c r="C623" s="6">
        <v>4120</v>
      </c>
      <c r="D623" t="s">
        <v>466</v>
      </c>
      <c r="E623" s="75">
        <v>34288</v>
      </c>
    </row>
    <row r="624" spans="1:5" ht="12.75">
      <c r="A624"/>
      <c r="B624"/>
      <c r="C624" s="6">
        <v>4140</v>
      </c>
      <c r="D624" t="s">
        <v>561</v>
      </c>
      <c r="E624" s="75">
        <v>5000</v>
      </c>
    </row>
    <row r="625" spans="1:5" ht="12.75">
      <c r="A625"/>
      <c r="B625"/>
      <c r="C625" s="6">
        <v>4170</v>
      </c>
      <c r="D625" t="s">
        <v>223</v>
      </c>
      <c r="E625" s="75">
        <v>5800</v>
      </c>
    </row>
    <row r="626" spans="1:5" ht="12.75">
      <c r="A626"/>
      <c r="B626"/>
      <c r="C626" s="6">
        <v>4210</v>
      </c>
      <c r="D626" t="s">
        <v>45</v>
      </c>
      <c r="E626" s="75">
        <v>9000</v>
      </c>
    </row>
    <row r="627" spans="1:5" ht="12.75">
      <c r="A627"/>
      <c r="B627"/>
      <c r="C627" s="6">
        <v>4240</v>
      </c>
      <c r="D627" t="s">
        <v>385</v>
      </c>
      <c r="E627" s="75">
        <v>3000</v>
      </c>
    </row>
    <row r="628" spans="1:5" ht="12.75">
      <c r="A628"/>
      <c r="B628"/>
      <c r="C628" s="6">
        <v>4260</v>
      </c>
      <c r="D628" t="s">
        <v>46</v>
      </c>
      <c r="E628" s="75">
        <v>89200</v>
      </c>
    </row>
    <row r="629" spans="1:5" ht="12.75">
      <c r="A629"/>
      <c r="B629"/>
      <c r="C629" s="6">
        <v>4270</v>
      </c>
      <c r="D629" t="s">
        <v>47</v>
      </c>
      <c r="E629" s="75">
        <v>10000</v>
      </c>
    </row>
    <row r="630" spans="1:5" ht="12.75">
      <c r="A630"/>
      <c r="B630"/>
      <c r="C630" s="6">
        <v>4280</v>
      </c>
      <c r="D630" t="s">
        <v>242</v>
      </c>
      <c r="E630" s="75">
        <v>2000</v>
      </c>
    </row>
    <row r="631" spans="1:5" ht="12.75">
      <c r="A631"/>
      <c r="B631"/>
      <c r="C631" s="6">
        <v>4300</v>
      </c>
      <c r="D631" t="s">
        <v>48</v>
      </c>
      <c r="E631" s="75">
        <v>8000</v>
      </c>
    </row>
    <row r="632" spans="1:5" ht="12.75">
      <c r="A632"/>
      <c r="B632"/>
      <c r="C632" s="6">
        <v>4360</v>
      </c>
      <c r="D632" t="s">
        <v>313</v>
      </c>
      <c r="E632" s="75">
        <v>2500</v>
      </c>
    </row>
    <row r="633" spans="1:5" ht="12.75">
      <c r="A633"/>
      <c r="B633"/>
      <c r="C633" s="6">
        <v>4410</v>
      </c>
      <c r="D633" t="s">
        <v>49</v>
      </c>
      <c r="E633" s="75">
        <v>830</v>
      </c>
    </row>
    <row r="634" spans="1:5" ht="12.75">
      <c r="A634"/>
      <c r="B634"/>
      <c r="C634" s="6">
        <v>4430</v>
      </c>
      <c r="D634" t="s">
        <v>50</v>
      </c>
      <c r="E634" s="75">
        <v>2000</v>
      </c>
    </row>
    <row r="635" spans="1:5" ht="12.75">
      <c r="A635" s="3"/>
      <c r="B635" s="3"/>
      <c r="C635" s="6">
        <v>4440</v>
      </c>
      <c r="D635" t="s">
        <v>51</v>
      </c>
      <c r="E635" s="86">
        <v>111995</v>
      </c>
    </row>
    <row r="636" spans="1:5" ht="12.75">
      <c r="A636" s="3"/>
      <c r="B636" s="3"/>
      <c r="C636" s="6">
        <v>4700</v>
      </c>
      <c r="D636" t="s">
        <v>250</v>
      </c>
      <c r="E636" s="86">
        <v>830</v>
      </c>
    </row>
    <row r="637" spans="1:5" ht="12.75">
      <c r="A637" s="3"/>
      <c r="B637" s="3"/>
      <c r="D637" t="s">
        <v>251</v>
      </c>
      <c r="E637" s="86"/>
    </row>
    <row r="638" spans="1:5" ht="12.75">
      <c r="A638" s="3"/>
      <c r="B638" s="3"/>
      <c r="C638" s="6">
        <v>4710</v>
      </c>
      <c r="D638" t="s">
        <v>454</v>
      </c>
      <c r="E638" s="86">
        <v>5500</v>
      </c>
    </row>
    <row r="639" spans="1:5" ht="12.75">
      <c r="A639" s="3"/>
      <c r="B639" s="3"/>
      <c r="C639" s="6">
        <v>4790</v>
      </c>
      <c r="D639" t="s">
        <v>488</v>
      </c>
      <c r="E639" s="86">
        <v>1173300</v>
      </c>
    </row>
    <row r="640" spans="1:5" ht="12.75">
      <c r="A640" s="3"/>
      <c r="B640" s="3"/>
      <c r="C640" s="6">
        <v>4800</v>
      </c>
      <c r="D640" t="s">
        <v>489</v>
      </c>
      <c r="E640" s="86">
        <v>79181</v>
      </c>
    </row>
    <row r="641" spans="1:5" ht="12.75">
      <c r="A641" s="3"/>
      <c r="B641" s="7">
        <v>80104</v>
      </c>
      <c r="C641" s="7"/>
      <c r="D641" s="5" t="s">
        <v>559</v>
      </c>
      <c r="E641" s="86">
        <f>SUM(E642:E653)</f>
        <v>70701</v>
      </c>
    </row>
    <row r="642" spans="1:5" ht="12.75">
      <c r="A642" s="3"/>
      <c r="C642" s="6">
        <v>4350</v>
      </c>
      <c r="D642" s="115" t="s">
        <v>550</v>
      </c>
      <c r="E642" s="86">
        <v>2000</v>
      </c>
    </row>
    <row r="643" spans="1:5" ht="12.75">
      <c r="A643" s="3"/>
      <c r="D643" s="115" t="s">
        <v>551</v>
      </c>
      <c r="E643" s="86"/>
    </row>
    <row r="644" spans="1:5" ht="15">
      <c r="A644" s="3"/>
      <c r="B644" s="146"/>
      <c r="C644" s="117">
        <v>4370</v>
      </c>
      <c r="D644" s="115" t="s">
        <v>560</v>
      </c>
      <c r="E644" s="86">
        <v>530</v>
      </c>
    </row>
    <row r="645" spans="1:5" ht="12.75">
      <c r="A645" s="3"/>
      <c r="B645" s="117"/>
      <c r="C645" s="117">
        <v>4740</v>
      </c>
      <c r="D645" s="115" t="s">
        <v>553</v>
      </c>
      <c r="E645" s="86">
        <v>23500</v>
      </c>
    </row>
    <row r="646" spans="1:5" ht="12.75">
      <c r="A646" s="3"/>
      <c r="B646" s="117"/>
      <c r="C646" s="117"/>
      <c r="D646" s="115" t="s">
        <v>554</v>
      </c>
      <c r="E646" s="86"/>
    </row>
    <row r="647" spans="1:5" ht="12.75">
      <c r="A647" s="3"/>
      <c r="B647" s="117"/>
      <c r="C647" s="117">
        <v>4750</v>
      </c>
      <c r="D647" s="115" t="s">
        <v>555</v>
      </c>
      <c r="E647" s="86">
        <v>34000</v>
      </c>
    </row>
    <row r="648" spans="1:5" ht="12.75">
      <c r="A648" s="3"/>
      <c r="B648" s="117"/>
      <c r="C648" s="117">
        <v>4840</v>
      </c>
      <c r="D648" s="115" t="s">
        <v>628</v>
      </c>
      <c r="E648" s="86">
        <v>150</v>
      </c>
    </row>
    <row r="649" spans="1:5" ht="12.75">
      <c r="A649" s="3"/>
      <c r="B649" s="117"/>
      <c r="C649" s="117"/>
      <c r="D649" s="115" t="s">
        <v>629</v>
      </c>
      <c r="E649" s="86"/>
    </row>
    <row r="650" spans="1:5" ht="15">
      <c r="A650" s="3"/>
      <c r="B650" s="146"/>
      <c r="C650" s="117">
        <v>4850</v>
      </c>
      <c r="D650" s="115" t="s">
        <v>556</v>
      </c>
      <c r="E650" s="86">
        <v>9991</v>
      </c>
    </row>
    <row r="651" spans="1:5" ht="15">
      <c r="A651" s="3"/>
      <c r="B651" s="146"/>
      <c r="C651" s="117"/>
      <c r="D651" s="115" t="s">
        <v>557</v>
      </c>
      <c r="E651" s="86"/>
    </row>
    <row r="652" spans="1:5" ht="15">
      <c r="A652" s="3"/>
      <c r="B652" s="146"/>
      <c r="C652" s="117">
        <v>4860</v>
      </c>
      <c r="D652" s="115" t="s">
        <v>558</v>
      </c>
      <c r="E652" s="86">
        <v>530</v>
      </c>
    </row>
    <row r="653" spans="1:5" ht="15">
      <c r="A653" s="3"/>
      <c r="B653" s="146"/>
      <c r="C653" s="117"/>
      <c r="D653" s="115" t="s">
        <v>554</v>
      </c>
      <c r="E653" s="86"/>
    </row>
    <row r="654" spans="1:5" s="57" customFormat="1" ht="12.75">
      <c r="A654" s="58"/>
      <c r="B654" s="58">
        <v>80146</v>
      </c>
      <c r="C654" s="58"/>
      <c r="D654" s="57" t="s">
        <v>162</v>
      </c>
      <c r="E654" s="89">
        <f>SUM(E655:E659)</f>
        <v>8387</v>
      </c>
    </row>
    <row r="655" spans="1:5" ht="12.75">
      <c r="A655" s="7"/>
      <c r="B655" s="7"/>
      <c r="C655" s="6">
        <v>4210</v>
      </c>
      <c r="D655" t="s">
        <v>45</v>
      </c>
      <c r="E655" s="91">
        <v>710</v>
      </c>
    </row>
    <row r="656" spans="1:5" ht="12.75">
      <c r="A656" s="7"/>
      <c r="B656" s="7"/>
      <c r="C656" s="6">
        <v>4300</v>
      </c>
      <c r="D656" t="s">
        <v>48</v>
      </c>
      <c r="E656" s="91">
        <v>1000</v>
      </c>
    </row>
    <row r="657" spans="1:5" ht="12.75">
      <c r="A657" s="7"/>
      <c r="B657" s="7"/>
      <c r="C657" s="6">
        <v>4410</v>
      </c>
      <c r="D657" t="s">
        <v>49</v>
      </c>
      <c r="E657" s="91">
        <v>177</v>
      </c>
    </row>
    <row r="658" spans="3:5" ht="12.75">
      <c r="C658" s="6">
        <v>4700</v>
      </c>
      <c r="D658" t="s">
        <v>250</v>
      </c>
      <c r="E658" s="75">
        <v>6500</v>
      </c>
    </row>
    <row r="659" ht="12.75">
      <c r="D659" t="s">
        <v>251</v>
      </c>
    </row>
    <row r="660" spans="2:5" ht="15.75">
      <c r="B660" s="125" t="s">
        <v>377</v>
      </c>
      <c r="C660" s="126"/>
      <c r="D660" s="118" t="s">
        <v>386</v>
      </c>
      <c r="E660" s="89">
        <f>SUM(E662:E670)</f>
        <v>124340</v>
      </c>
    </row>
    <row r="661" spans="2:4" ht="15.75">
      <c r="B661" s="127"/>
      <c r="C661" s="126"/>
      <c r="D661" s="118" t="s">
        <v>450</v>
      </c>
    </row>
    <row r="662" spans="2:4" ht="15.75">
      <c r="B662" s="127"/>
      <c r="C662" s="126"/>
      <c r="D662" s="118" t="s">
        <v>388</v>
      </c>
    </row>
    <row r="663" spans="2:5" ht="15.75">
      <c r="B663" s="127"/>
      <c r="C663" s="6">
        <v>3020</v>
      </c>
      <c r="D663" t="s">
        <v>41</v>
      </c>
      <c r="E663" s="75">
        <v>300</v>
      </c>
    </row>
    <row r="664" spans="3:5" ht="12.75">
      <c r="C664" s="6">
        <v>4110</v>
      </c>
      <c r="D664" t="s">
        <v>44</v>
      </c>
      <c r="E664" s="75">
        <v>16340</v>
      </c>
    </row>
    <row r="665" spans="3:5" ht="12.75">
      <c r="C665" s="6">
        <v>4120</v>
      </c>
      <c r="D665" t="s">
        <v>466</v>
      </c>
      <c r="E665" s="75">
        <v>2250</v>
      </c>
    </row>
    <row r="666" spans="3:5" ht="12.75">
      <c r="C666" s="6">
        <v>4210</v>
      </c>
      <c r="D666" t="s">
        <v>45</v>
      </c>
      <c r="E666" s="75">
        <v>400</v>
      </c>
    </row>
    <row r="667" spans="3:5" ht="12.75">
      <c r="C667" s="6">
        <v>4240</v>
      </c>
      <c r="D667" t="s">
        <v>385</v>
      </c>
      <c r="E667" s="75">
        <v>1000</v>
      </c>
    </row>
    <row r="668" spans="3:5" ht="12.75">
      <c r="C668" s="6">
        <v>4440</v>
      </c>
      <c r="D668" t="s">
        <v>51</v>
      </c>
      <c r="E668" s="75">
        <v>7971</v>
      </c>
    </row>
    <row r="669" spans="3:5" ht="12.75">
      <c r="C669" s="6">
        <v>4790</v>
      </c>
      <c r="D669" t="s">
        <v>488</v>
      </c>
      <c r="E669" s="75">
        <v>85500</v>
      </c>
    </row>
    <row r="670" spans="3:5" ht="12.75">
      <c r="C670" s="6">
        <v>4800</v>
      </c>
      <c r="D670" t="s">
        <v>489</v>
      </c>
      <c r="E670" s="75">
        <v>10579</v>
      </c>
    </row>
    <row r="671" spans="2:5" ht="12.75">
      <c r="B671" s="58">
        <v>80195</v>
      </c>
      <c r="C671" s="58"/>
      <c r="D671" s="57" t="s">
        <v>511</v>
      </c>
      <c r="E671" s="89">
        <f>E672</f>
        <v>19565</v>
      </c>
    </row>
    <row r="672" spans="3:5" ht="12.75">
      <c r="C672" s="6">
        <v>4440</v>
      </c>
      <c r="D672" t="s">
        <v>51</v>
      </c>
      <c r="E672" s="75">
        <v>19565</v>
      </c>
    </row>
    <row r="676" spans="1:5" ht="12.75">
      <c r="A676" s="3"/>
      <c r="B676" s="3"/>
      <c r="E676" s="86"/>
    </row>
    <row r="677" ht="12.75">
      <c r="E677" s="75" t="s">
        <v>226</v>
      </c>
    </row>
    <row r="678" spans="4:5" ht="12.75">
      <c r="D678" s="7" t="s">
        <v>583</v>
      </c>
      <c r="E678" s="75" t="s">
        <v>657</v>
      </c>
    </row>
    <row r="679" spans="4:5" ht="12.75">
      <c r="D679" s="6" t="s">
        <v>16</v>
      </c>
      <c r="E679" s="75" t="s">
        <v>168</v>
      </c>
    </row>
    <row r="680" ht="12.75">
      <c r="E680" s="76" t="s">
        <v>658</v>
      </c>
    </row>
    <row r="681" spans="1:5" ht="12.75">
      <c r="A681" s="1" t="s">
        <v>0</v>
      </c>
      <c r="B681" s="1" t="s">
        <v>5</v>
      </c>
      <c r="C681" s="1" t="s">
        <v>6</v>
      </c>
      <c r="D681" s="1" t="s">
        <v>7</v>
      </c>
      <c r="E681" s="78" t="s">
        <v>8</v>
      </c>
    </row>
    <row r="682" spans="1:5" s="5" customFormat="1" ht="12.75">
      <c r="A682" s="7">
        <v>801</v>
      </c>
      <c r="B682" s="7"/>
      <c r="C682" s="7"/>
      <c r="D682" s="5" t="s">
        <v>12</v>
      </c>
      <c r="E682" s="88">
        <f>SUM(E683+E719+E725+E706+E737)</f>
        <v>2766937</v>
      </c>
    </row>
    <row r="683" spans="1:5" s="57" customFormat="1" ht="12.75">
      <c r="A683" s="58"/>
      <c r="B683" s="58">
        <v>80104</v>
      </c>
      <c r="C683" s="58"/>
      <c r="D683" s="57" t="s">
        <v>166</v>
      </c>
      <c r="E683" s="89">
        <f>SUM(E684:E705)</f>
        <v>2448308</v>
      </c>
    </row>
    <row r="684" spans="3:5" ht="12.75">
      <c r="C684" s="6">
        <v>3020</v>
      </c>
      <c r="D684" t="s">
        <v>41</v>
      </c>
      <c r="E684" s="75">
        <v>15000</v>
      </c>
    </row>
    <row r="685" spans="3:5" ht="12.75">
      <c r="C685" s="6">
        <v>4010</v>
      </c>
      <c r="D685" t="s">
        <v>42</v>
      </c>
      <c r="E685" s="75">
        <v>660341</v>
      </c>
    </row>
    <row r="686" spans="3:5" ht="12.75">
      <c r="C686" s="6">
        <v>4040</v>
      </c>
      <c r="D686" t="s">
        <v>43</v>
      </c>
      <c r="E686" s="75">
        <v>50258</v>
      </c>
    </row>
    <row r="687" spans="3:5" ht="12.75">
      <c r="C687" s="6">
        <v>4110</v>
      </c>
      <c r="D687" t="s">
        <v>44</v>
      </c>
      <c r="E687" s="75">
        <v>319716</v>
      </c>
    </row>
    <row r="688" spans="3:5" ht="12.75">
      <c r="C688" s="6">
        <v>4120</v>
      </c>
      <c r="D688" t="s">
        <v>466</v>
      </c>
      <c r="E688" s="75">
        <v>32023</v>
      </c>
    </row>
    <row r="689" spans="3:5" ht="12.75">
      <c r="C689" s="6">
        <v>4140</v>
      </c>
      <c r="D689" t="s">
        <v>561</v>
      </c>
      <c r="E689" s="75">
        <v>0</v>
      </c>
    </row>
    <row r="690" spans="3:5" ht="12.75">
      <c r="C690" s="6">
        <v>4170</v>
      </c>
      <c r="D690" t="s">
        <v>223</v>
      </c>
      <c r="E690" s="75">
        <v>5800</v>
      </c>
    </row>
    <row r="691" spans="3:5" ht="12.75">
      <c r="C691" s="6">
        <v>4210</v>
      </c>
      <c r="D691" t="s">
        <v>45</v>
      </c>
      <c r="E691" s="75">
        <v>9000</v>
      </c>
    </row>
    <row r="692" spans="3:5" ht="12.75">
      <c r="C692" s="6">
        <v>4240</v>
      </c>
      <c r="D692" t="s">
        <v>385</v>
      </c>
      <c r="E692" s="75">
        <v>3000</v>
      </c>
    </row>
    <row r="693" spans="3:5" ht="12.75">
      <c r="C693" s="6">
        <v>4260</v>
      </c>
      <c r="D693" t="s">
        <v>46</v>
      </c>
      <c r="E693" s="75">
        <v>74200</v>
      </c>
    </row>
    <row r="694" spans="3:5" ht="12.75">
      <c r="C694" s="6">
        <v>4270</v>
      </c>
      <c r="D694" t="s">
        <v>47</v>
      </c>
      <c r="E694" s="75">
        <v>10000</v>
      </c>
    </row>
    <row r="695" spans="3:5" ht="12.75">
      <c r="C695" s="6">
        <v>4280</v>
      </c>
      <c r="D695" t="s">
        <v>242</v>
      </c>
      <c r="E695" s="75">
        <v>2000</v>
      </c>
    </row>
    <row r="696" spans="3:5" ht="12.75">
      <c r="C696" s="6">
        <v>4300</v>
      </c>
      <c r="D696" t="s">
        <v>48</v>
      </c>
      <c r="E696" s="75">
        <v>8000</v>
      </c>
    </row>
    <row r="697" spans="3:5" ht="12.75">
      <c r="C697" s="6">
        <v>4360</v>
      </c>
      <c r="D697" t="s">
        <v>313</v>
      </c>
      <c r="E697" s="75">
        <v>2500</v>
      </c>
    </row>
    <row r="698" spans="3:5" ht="12.75">
      <c r="C698" s="6">
        <v>4410</v>
      </c>
      <c r="D698" t="s">
        <v>49</v>
      </c>
      <c r="E698" s="75">
        <v>830</v>
      </c>
    </row>
    <row r="699" spans="3:5" ht="12.75">
      <c r="C699" s="6">
        <v>4430</v>
      </c>
      <c r="D699" t="s">
        <v>50</v>
      </c>
      <c r="E699" s="75">
        <v>2000</v>
      </c>
    </row>
    <row r="700" spans="1:5" ht="12.75">
      <c r="A700" s="3"/>
      <c r="B700" s="3"/>
      <c r="C700" s="6">
        <v>4440</v>
      </c>
      <c r="D700" t="s">
        <v>51</v>
      </c>
      <c r="E700" s="86">
        <v>98134</v>
      </c>
    </row>
    <row r="701" spans="1:5" ht="12.75">
      <c r="A701" s="3"/>
      <c r="B701" s="3"/>
      <c r="C701" s="6">
        <v>4700</v>
      </c>
      <c r="D701" t="s">
        <v>250</v>
      </c>
      <c r="E701" s="86">
        <v>830</v>
      </c>
    </row>
    <row r="702" spans="1:5" ht="12.75">
      <c r="A702" s="3"/>
      <c r="B702" s="3"/>
      <c r="D702" t="s">
        <v>251</v>
      </c>
      <c r="E702" s="86"/>
    </row>
    <row r="703" spans="1:5" ht="12.75">
      <c r="A703" s="3"/>
      <c r="B703" s="3"/>
      <c r="C703" s="6">
        <v>4710</v>
      </c>
      <c r="D703" t="s">
        <v>454</v>
      </c>
      <c r="E703" s="86">
        <v>1500</v>
      </c>
    </row>
    <row r="704" spans="1:5" ht="12.75">
      <c r="A704" s="3"/>
      <c r="B704" s="3"/>
      <c r="C704" s="6">
        <v>4790</v>
      </c>
      <c r="D704" t="s">
        <v>488</v>
      </c>
      <c r="E704" s="86">
        <v>1081750</v>
      </c>
    </row>
    <row r="705" spans="1:5" ht="12.75">
      <c r="A705" s="3"/>
      <c r="B705" s="3"/>
      <c r="C705" s="6">
        <v>4800</v>
      </c>
      <c r="D705" t="s">
        <v>489</v>
      </c>
      <c r="E705" s="86">
        <v>71426</v>
      </c>
    </row>
    <row r="706" spans="1:5" ht="12.75">
      <c r="A706" s="3"/>
      <c r="B706" s="7">
        <v>80104</v>
      </c>
      <c r="C706" s="7"/>
      <c r="D706" s="5" t="s">
        <v>559</v>
      </c>
      <c r="E706" s="114">
        <f>SUM(E707:E717)</f>
        <v>52565</v>
      </c>
    </row>
    <row r="707" spans="1:5" ht="12.75">
      <c r="A707" s="3"/>
      <c r="C707" s="6">
        <v>4350</v>
      </c>
      <c r="D707" s="115" t="s">
        <v>550</v>
      </c>
      <c r="E707" s="86">
        <v>2000</v>
      </c>
    </row>
    <row r="708" spans="1:5" ht="12.75">
      <c r="A708" s="3"/>
      <c r="D708" s="115" t="s">
        <v>551</v>
      </c>
      <c r="E708" s="86"/>
    </row>
    <row r="709" spans="1:5" ht="15">
      <c r="A709" s="3"/>
      <c r="B709" s="146"/>
      <c r="C709" s="117">
        <v>4370</v>
      </c>
      <c r="D709" s="115" t="s">
        <v>560</v>
      </c>
      <c r="E709" s="86">
        <v>530</v>
      </c>
    </row>
    <row r="710" spans="1:5" ht="12.75">
      <c r="A710" s="3"/>
      <c r="B710" s="117"/>
      <c r="C710" s="117">
        <v>4740</v>
      </c>
      <c r="D710" s="115" t="s">
        <v>553</v>
      </c>
      <c r="E710" s="86">
        <v>15500</v>
      </c>
    </row>
    <row r="711" spans="1:5" ht="12.75">
      <c r="A711" s="3"/>
      <c r="B711" s="117"/>
      <c r="C711" s="117"/>
      <c r="D711" s="115" t="s">
        <v>554</v>
      </c>
      <c r="E711" s="86"/>
    </row>
    <row r="712" spans="1:5" ht="12.75">
      <c r="A712" s="3"/>
      <c r="B712" s="117"/>
      <c r="C712" s="117">
        <v>4750</v>
      </c>
      <c r="D712" s="115" t="s">
        <v>555</v>
      </c>
      <c r="E712" s="86">
        <v>25000</v>
      </c>
    </row>
    <row r="713" spans="1:5" ht="12.75">
      <c r="A713" s="3"/>
      <c r="B713" s="117"/>
      <c r="C713" s="117">
        <v>4840</v>
      </c>
      <c r="D713" s="115" t="s">
        <v>628</v>
      </c>
      <c r="E713" s="86">
        <v>150</v>
      </c>
    </row>
    <row r="714" spans="1:5" ht="12.75">
      <c r="A714" s="3"/>
      <c r="B714" s="117"/>
      <c r="C714" s="117"/>
      <c r="D714" s="115" t="s">
        <v>629</v>
      </c>
      <c r="E714" s="86"/>
    </row>
    <row r="715" spans="1:5" ht="15">
      <c r="A715" s="3"/>
      <c r="B715" s="146"/>
      <c r="C715" s="117">
        <v>4850</v>
      </c>
      <c r="D715" s="115" t="s">
        <v>556</v>
      </c>
      <c r="E715" s="86">
        <v>8855</v>
      </c>
    </row>
    <row r="716" spans="1:5" ht="15">
      <c r="A716" s="3"/>
      <c r="B716" s="146"/>
      <c r="C716" s="117"/>
      <c r="D716" s="115" t="s">
        <v>557</v>
      </c>
      <c r="E716" s="86"/>
    </row>
    <row r="717" spans="1:5" ht="15">
      <c r="A717" s="3"/>
      <c r="B717" s="146"/>
      <c r="C717" s="117">
        <v>4860</v>
      </c>
      <c r="D717" s="115" t="s">
        <v>558</v>
      </c>
      <c r="E717" s="86">
        <v>530</v>
      </c>
    </row>
    <row r="718" spans="1:5" ht="15">
      <c r="A718" s="3"/>
      <c r="B718" s="146"/>
      <c r="C718" s="117"/>
      <c r="D718" s="115" t="s">
        <v>554</v>
      </c>
      <c r="E718" s="86"/>
    </row>
    <row r="719" spans="1:5" s="57" customFormat="1" ht="12.75">
      <c r="A719" s="58"/>
      <c r="B719" s="58">
        <v>80146</v>
      </c>
      <c r="C719" s="58"/>
      <c r="D719" s="57" t="s">
        <v>162</v>
      </c>
      <c r="E719" s="89">
        <f>SUM(E720:E724)</f>
        <v>8294</v>
      </c>
    </row>
    <row r="720" spans="1:5" ht="12.75">
      <c r="A720" s="7"/>
      <c r="B720" s="9"/>
      <c r="C720" s="6">
        <v>4210</v>
      </c>
      <c r="D720" t="s">
        <v>45</v>
      </c>
      <c r="E720" s="90">
        <v>2000</v>
      </c>
    </row>
    <row r="721" spans="1:5" ht="12.75">
      <c r="A721" s="7"/>
      <c r="B721" s="9"/>
      <c r="C721" s="6">
        <v>4300</v>
      </c>
      <c r="D721" t="s">
        <v>48</v>
      </c>
      <c r="E721" s="90">
        <v>1500</v>
      </c>
    </row>
    <row r="722" spans="3:5" ht="12.75">
      <c r="C722" s="6">
        <v>4410</v>
      </c>
      <c r="D722" t="s">
        <v>49</v>
      </c>
      <c r="E722" s="75">
        <v>794</v>
      </c>
    </row>
    <row r="723" spans="3:5" ht="12.75">
      <c r="C723" s="6">
        <v>4700</v>
      </c>
      <c r="D723" t="s">
        <v>250</v>
      </c>
      <c r="E723" s="75">
        <v>4000</v>
      </c>
    </row>
    <row r="724" ht="12.75">
      <c r="D724" t="s">
        <v>251</v>
      </c>
    </row>
    <row r="725" spans="1:5" s="57" customFormat="1" ht="15.75">
      <c r="A725" s="58"/>
      <c r="B725" s="125" t="s">
        <v>377</v>
      </c>
      <c r="C725" s="126"/>
      <c r="D725" s="118" t="s">
        <v>386</v>
      </c>
      <c r="E725" s="89">
        <f>SUM(E728:E736)</f>
        <v>246900</v>
      </c>
    </row>
    <row r="726" spans="1:5" s="57" customFormat="1" ht="15.75">
      <c r="A726" s="58"/>
      <c r="B726" s="127"/>
      <c r="C726" s="126"/>
      <c r="D726" s="118" t="s">
        <v>450</v>
      </c>
      <c r="E726" s="89"/>
    </row>
    <row r="727" spans="1:5" s="57" customFormat="1" ht="15.75">
      <c r="A727" s="58"/>
      <c r="B727" s="127"/>
      <c r="C727" s="126"/>
      <c r="D727" s="118" t="s">
        <v>388</v>
      </c>
      <c r="E727" s="89"/>
    </row>
    <row r="728" spans="2:5" ht="15">
      <c r="B728" s="116"/>
      <c r="C728" s="6">
        <v>3020</v>
      </c>
      <c r="D728" t="s">
        <v>41</v>
      </c>
      <c r="E728" s="75">
        <v>300</v>
      </c>
    </row>
    <row r="729" spans="3:5" ht="12.75">
      <c r="C729" s="6">
        <v>4110</v>
      </c>
      <c r="D729" t="s">
        <v>44</v>
      </c>
      <c r="E729" s="75">
        <v>32320</v>
      </c>
    </row>
    <row r="730" spans="3:5" ht="12.75">
      <c r="C730" s="6">
        <v>4120</v>
      </c>
      <c r="D730" t="s">
        <v>466</v>
      </c>
      <c r="E730" s="75">
        <v>4580</v>
      </c>
    </row>
    <row r="731" spans="3:5" ht="12.75">
      <c r="C731" s="6">
        <v>4210</v>
      </c>
      <c r="D731" t="s">
        <v>45</v>
      </c>
      <c r="E731" s="75">
        <v>800</v>
      </c>
    </row>
    <row r="732" spans="3:5" ht="12.75">
      <c r="C732" s="6">
        <v>4240</v>
      </c>
      <c r="D732" t="s">
        <v>493</v>
      </c>
      <c r="E732" s="75">
        <v>1500</v>
      </c>
    </row>
    <row r="733" spans="3:5" ht="12.75">
      <c r="C733" s="6">
        <v>4440</v>
      </c>
      <c r="D733" t="s">
        <v>495</v>
      </c>
      <c r="E733" s="75">
        <v>11957</v>
      </c>
    </row>
    <row r="734" spans="3:5" ht="12.75">
      <c r="C734" s="6">
        <v>4710</v>
      </c>
      <c r="D734" t="s">
        <v>454</v>
      </c>
      <c r="E734" s="75">
        <v>300</v>
      </c>
    </row>
    <row r="735" spans="3:5" ht="12.75">
      <c r="C735" s="6">
        <v>4790</v>
      </c>
      <c r="D735" t="s">
        <v>496</v>
      </c>
      <c r="E735" s="75">
        <v>183500</v>
      </c>
    </row>
    <row r="736" spans="3:5" ht="12.75">
      <c r="C736" s="6">
        <v>4800</v>
      </c>
      <c r="D736" t="s">
        <v>491</v>
      </c>
      <c r="E736" s="75">
        <v>11643</v>
      </c>
    </row>
    <row r="737" spans="2:5" ht="12.75">
      <c r="B737" s="58">
        <v>80195</v>
      </c>
      <c r="C737" s="58"/>
      <c r="D737" s="57" t="s">
        <v>511</v>
      </c>
      <c r="E737" s="89">
        <f>E738</f>
        <v>10870</v>
      </c>
    </row>
    <row r="738" spans="1:5" ht="12.75">
      <c r="A738" s="3"/>
      <c r="C738" s="6">
        <v>4440</v>
      </c>
      <c r="D738" t="s">
        <v>51</v>
      </c>
      <c r="E738" s="84">
        <v>10870</v>
      </c>
    </row>
    <row r="739" spans="1:5" ht="12.75">
      <c r="A739" s="3"/>
      <c r="E739" s="77"/>
    </row>
    <row r="740" spans="1:5" ht="12.75">
      <c r="A740" s="3"/>
      <c r="E740" s="77"/>
    </row>
    <row r="741" spans="1:5" ht="12.75">
      <c r="A741" s="3"/>
      <c r="E741" s="77"/>
    </row>
    <row r="742" spans="1:5" ht="12.75">
      <c r="A742" s="21"/>
      <c r="B742" s="21"/>
      <c r="C742" s="21"/>
      <c r="D742" s="22"/>
      <c r="E742" s="108"/>
    </row>
    <row r="743" ht="12.75">
      <c r="E743" s="75" t="s">
        <v>19</v>
      </c>
    </row>
    <row r="744" spans="4:5" ht="12.75">
      <c r="D744" s="7" t="s">
        <v>583</v>
      </c>
      <c r="E744" s="75" t="s">
        <v>657</v>
      </c>
    </row>
    <row r="745" spans="4:5" ht="12.75">
      <c r="D745" s="6" t="s">
        <v>17</v>
      </c>
      <c r="E745" s="75" t="s">
        <v>168</v>
      </c>
    </row>
    <row r="746" ht="12.75">
      <c r="E746" s="76" t="s">
        <v>658</v>
      </c>
    </row>
    <row r="747" spans="1:5" ht="12.75">
      <c r="A747" s="1" t="s">
        <v>0</v>
      </c>
      <c r="B747" s="1" t="s">
        <v>5</v>
      </c>
      <c r="C747" s="1" t="s">
        <v>6</v>
      </c>
      <c r="D747" s="1" t="s">
        <v>7</v>
      </c>
      <c r="E747" s="78" t="s">
        <v>8</v>
      </c>
    </row>
    <row r="748" spans="1:5" s="5" customFormat="1" ht="12.75">
      <c r="A748" s="7">
        <v>801</v>
      </c>
      <c r="B748" s="7"/>
      <c r="C748" s="7"/>
      <c r="D748" s="5" t="s">
        <v>12</v>
      </c>
      <c r="E748" s="88">
        <f>E749+E783+E789+E772+E798</f>
        <v>3250967</v>
      </c>
    </row>
    <row r="749" spans="1:5" s="57" customFormat="1" ht="12.75">
      <c r="A749" s="58"/>
      <c r="B749" s="58">
        <v>80104</v>
      </c>
      <c r="C749" s="58"/>
      <c r="D749" s="57" t="s">
        <v>166</v>
      </c>
      <c r="E749" s="89">
        <f>SUM(E750:E771)</f>
        <v>3125374</v>
      </c>
    </row>
    <row r="750" spans="3:5" ht="12.75">
      <c r="C750" s="6">
        <v>3020</v>
      </c>
      <c r="D750" t="s">
        <v>41</v>
      </c>
      <c r="E750" s="75">
        <v>15000</v>
      </c>
    </row>
    <row r="751" spans="3:5" ht="12.75">
      <c r="C751" s="6">
        <v>4010</v>
      </c>
      <c r="D751" t="s">
        <v>42</v>
      </c>
      <c r="E751" s="75">
        <v>827980</v>
      </c>
    </row>
    <row r="752" spans="3:5" ht="12.75">
      <c r="C752" s="6">
        <v>4040</v>
      </c>
      <c r="D752" t="s">
        <v>43</v>
      </c>
      <c r="E752" s="75">
        <v>64166</v>
      </c>
    </row>
    <row r="753" spans="3:5" ht="12.75">
      <c r="C753" s="6">
        <v>4110</v>
      </c>
      <c r="D753" t="s">
        <v>44</v>
      </c>
      <c r="E753" s="75">
        <v>410410</v>
      </c>
    </row>
    <row r="754" spans="3:5" ht="12.75">
      <c r="C754" s="6">
        <v>4120</v>
      </c>
      <c r="D754" t="s">
        <v>466</v>
      </c>
      <c r="E754" s="75">
        <v>37226</v>
      </c>
    </row>
    <row r="755" spans="3:5" ht="12.75">
      <c r="C755" s="6">
        <v>4140</v>
      </c>
      <c r="D755" t="s">
        <v>561</v>
      </c>
      <c r="E755" s="75">
        <v>2000</v>
      </c>
    </row>
    <row r="756" spans="3:5" ht="12.75">
      <c r="C756" s="6">
        <v>4170</v>
      </c>
      <c r="D756" t="s">
        <v>223</v>
      </c>
      <c r="E756" s="75">
        <v>5800</v>
      </c>
    </row>
    <row r="757" spans="3:5" ht="12.75">
      <c r="C757" s="6">
        <v>4210</v>
      </c>
      <c r="D757" t="s">
        <v>45</v>
      </c>
      <c r="E757" s="75">
        <v>9000</v>
      </c>
    </row>
    <row r="758" spans="3:5" ht="12.75">
      <c r="C758" s="6">
        <v>4240</v>
      </c>
      <c r="D758" t="s">
        <v>385</v>
      </c>
      <c r="E758" s="75">
        <v>3000</v>
      </c>
    </row>
    <row r="759" spans="3:5" ht="12.75">
      <c r="C759" s="6">
        <v>4260</v>
      </c>
      <c r="D759" t="s">
        <v>46</v>
      </c>
      <c r="E759" s="75">
        <v>112200</v>
      </c>
    </row>
    <row r="760" spans="3:5" ht="12.75">
      <c r="C760" s="6">
        <v>4270</v>
      </c>
      <c r="D760" t="s">
        <v>47</v>
      </c>
      <c r="E760" s="75">
        <v>10000</v>
      </c>
    </row>
    <row r="761" spans="3:5" ht="12.75">
      <c r="C761" s="6">
        <v>4280</v>
      </c>
      <c r="D761" t="s">
        <v>242</v>
      </c>
      <c r="E761" s="75">
        <v>2000</v>
      </c>
    </row>
    <row r="762" spans="3:5" ht="12.75">
      <c r="C762" s="6">
        <v>4300</v>
      </c>
      <c r="D762" t="s">
        <v>48</v>
      </c>
      <c r="E762" s="75">
        <v>13000</v>
      </c>
    </row>
    <row r="763" spans="3:5" ht="12.75">
      <c r="C763" s="6">
        <v>4360</v>
      </c>
      <c r="D763" t="s">
        <v>313</v>
      </c>
      <c r="E763" s="75">
        <v>2500</v>
      </c>
    </row>
    <row r="764" spans="3:5" ht="12.75">
      <c r="C764" s="6">
        <v>4410</v>
      </c>
      <c r="D764" t="s">
        <v>49</v>
      </c>
      <c r="E764" s="75">
        <v>830</v>
      </c>
    </row>
    <row r="765" spans="3:5" ht="12.75">
      <c r="C765" s="6">
        <v>4430</v>
      </c>
      <c r="D765" t="s">
        <v>50</v>
      </c>
      <c r="E765" s="75">
        <v>2330</v>
      </c>
    </row>
    <row r="766" spans="1:5" ht="12.75">
      <c r="A766" s="3"/>
      <c r="B766" s="3"/>
      <c r="C766" s="6">
        <v>4440</v>
      </c>
      <c r="D766" t="s">
        <v>51</v>
      </c>
      <c r="E766" s="86">
        <v>121652</v>
      </c>
    </row>
    <row r="767" spans="1:5" ht="12.75">
      <c r="A767" s="3"/>
      <c r="B767" s="3"/>
      <c r="C767" s="6">
        <v>4700</v>
      </c>
      <c r="D767" t="s">
        <v>250</v>
      </c>
      <c r="E767" s="138">
        <v>830</v>
      </c>
    </row>
    <row r="768" spans="1:5" ht="12.75">
      <c r="A768" s="3"/>
      <c r="B768" s="3"/>
      <c r="D768" t="s">
        <v>251</v>
      </c>
      <c r="E768" s="138"/>
    </row>
    <row r="769" spans="1:5" ht="12.75">
      <c r="A769" s="3"/>
      <c r="B769" s="3"/>
      <c r="C769" s="6">
        <v>4710</v>
      </c>
      <c r="D769" t="s">
        <v>454</v>
      </c>
      <c r="E769" s="86">
        <v>1000</v>
      </c>
    </row>
    <row r="770" spans="1:5" ht="12.75">
      <c r="A770" s="3"/>
      <c r="B770" s="3"/>
      <c r="C770" s="6">
        <v>4790</v>
      </c>
      <c r="D770" t="s">
        <v>490</v>
      </c>
      <c r="E770" s="86">
        <v>1390274</v>
      </c>
    </row>
    <row r="771" spans="1:5" ht="12.75">
      <c r="A771" s="3"/>
      <c r="B771" s="3"/>
      <c r="C771" s="6">
        <v>4800</v>
      </c>
      <c r="D771" t="s">
        <v>491</v>
      </c>
      <c r="E771" s="86">
        <v>94176</v>
      </c>
    </row>
    <row r="772" spans="1:5" ht="12.75">
      <c r="A772" s="3"/>
      <c r="B772" s="7">
        <v>80104</v>
      </c>
      <c r="C772" s="7"/>
      <c r="D772" s="5" t="s">
        <v>559</v>
      </c>
      <c r="E772" s="114">
        <f>SUM(E773:E781)</f>
        <v>63035</v>
      </c>
    </row>
    <row r="773" spans="1:5" ht="12.75">
      <c r="A773" s="3"/>
      <c r="C773" s="6">
        <v>4350</v>
      </c>
      <c r="D773" s="115" t="s">
        <v>550</v>
      </c>
      <c r="E773" s="86">
        <v>1000</v>
      </c>
    </row>
    <row r="774" spans="1:5" ht="12.75">
      <c r="A774" s="3"/>
      <c r="D774" s="115" t="s">
        <v>551</v>
      </c>
      <c r="E774" s="86"/>
    </row>
    <row r="775" spans="1:5" ht="15">
      <c r="A775" s="3"/>
      <c r="B775" s="146"/>
      <c r="C775" s="117">
        <v>4370</v>
      </c>
      <c r="D775" s="115" t="s">
        <v>560</v>
      </c>
      <c r="E775" s="86">
        <v>330</v>
      </c>
    </row>
    <row r="776" spans="1:5" ht="12.75">
      <c r="A776" s="3"/>
      <c r="B776" s="117"/>
      <c r="C776" s="117">
        <v>4740</v>
      </c>
      <c r="D776" s="115" t="s">
        <v>553</v>
      </c>
      <c r="E776" s="86">
        <v>10000</v>
      </c>
    </row>
    <row r="777" spans="1:5" ht="12.75">
      <c r="A777" s="3"/>
      <c r="B777" s="117"/>
      <c r="C777" s="117"/>
      <c r="D777" s="115" t="s">
        <v>554</v>
      </c>
      <c r="E777" s="86"/>
    </row>
    <row r="778" spans="1:5" ht="12.75">
      <c r="A778" s="3"/>
      <c r="B778" s="117"/>
      <c r="C778" s="117">
        <v>4750</v>
      </c>
      <c r="D778" s="115" t="s">
        <v>555</v>
      </c>
      <c r="E778" s="86">
        <v>47000</v>
      </c>
    </row>
    <row r="779" spans="1:5" ht="15">
      <c r="A779" s="3"/>
      <c r="B779" s="146"/>
      <c r="C779" s="117">
        <v>4850</v>
      </c>
      <c r="D779" s="115" t="s">
        <v>556</v>
      </c>
      <c r="E779" s="86">
        <v>3875</v>
      </c>
    </row>
    <row r="780" spans="1:5" ht="15">
      <c r="A780" s="3"/>
      <c r="B780" s="146"/>
      <c r="C780" s="117"/>
      <c r="D780" s="115" t="s">
        <v>557</v>
      </c>
      <c r="E780" s="86"/>
    </row>
    <row r="781" spans="1:5" ht="15">
      <c r="A781" s="3"/>
      <c r="B781" s="146"/>
      <c r="C781" s="117">
        <v>4860</v>
      </c>
      <c r="D781" s="115" t="s">
        <v>558</v>
      </c>
      <c r="E781" s="86">
        <v>830</v>
      </c>
    </row>
    <row r="782" spans="1:5" ht="15">
      <c r="A782" s="3"/>
      <c r="B782" s="146"/>
      <c r="C782" s="117"/>
      <c r="D782" s="115" t="s">
        <v>554</v>
      </c>
      <c r="E782" s="86"/>
    </row>
    <row r="783" spans="1:5" s="57" customFormat="1" ht="12.75">
      <c r="A783" s="58"/>
      <c r="B783" s="58">
        <v>80146</v>
      </c>
      <c r="C783" s="58"/>
      <c r="D783" s="57" t="s">
        <v>162</v>
      </c>
      <c r="E783" s="89">
        <f>SUM(E784:E788)</f>
        <v>9461</v>
      </c>
    </row>
    <row r="784" spans="1:5" ht="12.75">
      <c r="A784" s="7"/>
      <c r="B784" s="7"/>
      <c r="C784" s="6">
        <v>4210</v>
      </c>
      <c r="D784" t="s">
        <v>45</v>
      </c>
      <c r="E784" s="107">
        <v>1500</v>
      </c>
    </row>
    <row r="785" spans="1:5" ht="12.75">
      <c r="A785" s="7"/>
      <c r="B785" s="7"/>
      <c r="C785" s="6">
        <v>4300</v>
      </c>
      <c r="D785" t="s">
        <v>48</v>
      </c>
      <c r="E785" s="107">
        <v>2000</v>
      </c>
    </row>
    <row r="786" spans="1:5" ht="12.75">
      <c r="A786" s="7"/>
      <c r="B786" s="7"/>
      <c r="C786" s="6">
        <v>4410</v>
      </c>
      <c r="D786" t="s">
        <v>49</v>
      </c>
      <c r="E786" s="107">
        <v>961</v>
      </c>
    </row>
    <row r="787" spans="3:5" ht="12.75">
      <c r="C787" s="6">
        <v>4700</v>
      </c>
      <c r="D787" t="s">
        <v>250</v>
      </c>
      <c r="E787" s="75">
        <v>5000</v>
      </c>
    </row>
    <row r="788" ht="12.75">
      <c r="D788" t="s">
        <v>251</v>
      </c>
    </row>
    <row r="789" spans="1:5" s="57" customFormat="1" ht="15.75">
      <c r="A789" s="58"/>
      <c r="B789" s="125" t="s">
        <v>377</v>
      </c>
      <c r="C789" s="126"/>
      <c r="D789" s="118" t="s">
        <v>386</v>
      </c>
      <c r="E789" s="89">
        <f>SUM(E792:E797)</f>
        <v>31358</v>
      </c>
    </row>
    <row r="790" spans="1:5" s="57" customFormat="1" ht="15.75">
      <c r="A790" s="58"/>
      <c r="B790" s="127"/>
      <c r="C790" s="126"/>
      <c r="D790" s="118" t="s">
        <v>450</v>
      </c>
      <c r="E790" s="89"/>
    </row>
    <row r="791" spans="1:5" s="57" customFormat="1" ht="15.75">
      <c r="A791" s="58"/>
      <c r="B791" s="127"/>
      <c r="C791" s="126"/>
      <c r="D791" s="118" t="s">
        <v>388</v>
      </c>
      <c r="E791" s="89"/>
    </row>
    <row r="792" spans="1:5" ht="15">
      <c r="A792"/>
      <c r="B792" s="116"/>
      <c r="C792" s="6">
        <v>3020</v>
      </c>
      <c r="D792" t="s">
        <v>41</v>
      </c>
      <c r="E792" s="107">
        <v>200</v>
      </c>
    </row>
    <row r="793" spans="1:5" ht="15">
      <c r="A793"/>
      <c r="B793" s="116"/>
      <c r="C793" s="117">
        <v>4110</v>
      </c>
      <c r="D793" s="115" t="s">
        <v>44</v>
      </c>
      <c r="E793" s="107">
        <v>4340</v>
      </c>
    </row>
    <row r="794" spans="1:5" ht="15">
      <c r="A794"/>
      <c r="B794" s="116"/>
      <c r="C794" s="6">
        <v>4120</v>
      </c>
      <c r="D794" t="s">
        <v>466</v>
      </c>
      <c r="E794" s="107">
        <v>650</v>
      </c>
    </row>
    <row r="795" spans="1:5" ht="12.75">
      <c r="A795"/>
      <c r="C795" s="6">
        <v>4710</v>
      </c>
      <c r="D795" t="s">
        <v>454</v>
      </c>
      <c r="E795" s="75">
        <v>500</v>
      </c>
    </row>
    <row r="796" spans="3:5" ht="12.75">
      <c r="C796" s="6">
        <v>4790</v>
      </c>
      <c r="D796" t="s">
        <v>490</v>
      </c>
      <c r="E796" s="75">
        <v>24000</v>
      </c>
    </row>
    <row r="797" spans="3:5" ht="12.75">
      <c r="C797" s="6">
        <v>4800</v>
      </c>
      <c r="D797" t="s">
        <v>497</v>
      </c>
      <c r="E797" s="75">
        <v>1668</v>
      </c>
    </row>
    <row r="798" spans="2:5" ht="12.75">
      <c r="B798" s="58">
        <v>80195</v>
      </c>
      <c r="C798" s="58"/>
      <c r="D798" s="57" t="s">
        <v>511</v>
      </c>
      <c r="E798" s="89">
        <f>E799</f>
        <v>21739</v>
      </c>
    </row>
    <row r="799" spans="3:5" ht="12.75">
      <c r="C799" s="6">
        <v>4440</v>
      </c>
      <c r="D799" t="s">
        <v>51</v>
      </c>
      <c r="E799" s="75">
        <v>21739</v>
      </c>
    </row>
    <row r="807" spans="1:5" ht="12.75">
      <c r="A807"/>
      <c r="B807"/>
      <c r="C807"/>
      <c r="E807" s="75" t="s">
        <v>21</v>
      </c>
    </row>
    <row r="808" spans="1:5" ht="12.75">
      <c r="A808"/>
      <c r="B808"/>
      <c r="C808"/>
      <c r="D808" s="7" t="s">
        <v>583</v>
      </c>
      <c r="E808" s="75" t="s">
        <v>657</v>
      </c>
    </row>
    <row r="809" spans="1:5" ht="12.75">
      <c r="A809"/>
      <c r="B809"/>
      <c r="C809"/>
      <c r="D809" s="6" t="s">
        <v>20</v>
      </c>
      <c r="E809" s="75" t="s">
        <v>168</v>
      </c>
    </row>
    <row r="810" ht="12.75">
      <c r="E810" s="76" t="s">
        <v>658</v>
      </c>
    </row>
    <row r="811" spans="1:5" ht="12.75">
      <c r="A811" s="1" t="s">
        <v>0</v>
      </c>
      <c r="B811" s="1" t="s">
        <v>5</v>
      </c>
      <c r="C811" s="1" t="s">
        <v>6</v>
      </c>
      <c r="D811" s="1" t="s">
        <v>7</v>
      </c>
      <c r="E811" s="78" t="s">
        <v>8</v>
      </c>
    </row>
    <row r="812" spans="1:5" s="5" customFormat="1" ht="12.75">
      <c r="A812" s="7">
        <v>801</v>
      </c>
      <c r="B812" s="7"/>
      <c r="C812" s="7"/>
      <c r="D812" s="5" t="s">
        <v>12</v>
      </c>
      <c r="E812" s="88">
        <f>E813+E847+E853+E836+E871+E880</f>
        <v>3382690</v>
      </c>
    </row>
    <row r="813" spans="1:5" s="57" customFormat="1" ht="12.75">
      <c r="A813" s="58"/>
      <c r="B813" s="58">
        <v>80104</v>
      </c>
      <c r="C813" s="58"/>
      <c r="D813" s="57" t="s">
        <v>166</v>
      </c>
      <c r="E813" s="89">
        <f>SUM(E814:E835)</f>
        <v>2665555</v>
      </c>
    </row>
    <row r="814" spans="3:5" ht="12.75">
      <c r="C814" s="6">
        <v>3020</v>
      </c>
      <c r="D814" t="s">
        <v>41</v>
      </c>
      <c r="E814" s="75">
        <v>15000</v>
      </c>
    </row>
    <row r="815" spans="3:5" ht="12.75">
      <c r="C815" s="6">
        <v>4010</v>
      </c>
      <c r="D815" t="s">
        <v>42</v>
      </c>
      <c r="E815" s="75">
        <v>702558</v>
      </c>
    </row>
    <row r="816" spans="3:5" ht="12.75">
      <c r="C816" s="6">
        <v>4040</v>
      </c>
      <c r="D816" t="s">
        <v>43</v>
      </c>
      <c r="E816" s="75">
        <v>57500</v>
      </c>
    </row>
    <row r="817" spans="3:5" ht="12.75">
      <c r="C817" s="6">
        <v>4110</v>
      </c>
      <c r="D817" t="s">
        <v>44</v>
      </c>
      <c r="E817" s="75">
        <v>345824</v>
      </c>
    </row>
    <row r="818" spans="3:5" ht="12.75">
      <c r="C818" s="6">
        <v>4120</v>
      </c>
      <c r="D818" t="s">
        <v>466</v>
      </c>
      <c r="E818" s="75">
        <v>28000</v>
      </c>
    </row>
    <row r="819" spans="3:5" ht="12.75">
      <c r="C819" s="6">
        <v>4170</v>
      </c>
      <c r="D819" t="s">
        <v>223</v>
      </c>
      <c r="E819" s="75">
        <v>5800</v>
      </c>
    </row>
    <row r="820" spans="3:5" ht="12.75">
      <c r="C820" s="6">
        <v>4210</v>
      </c>
      <c r="D820" t="s">
        <v>45</v>
      </c>
      <c r="E820" s="75">
        <v>9000</v>
      </c>
    </row>
    <row r="821" spans="3:5" ht="12.75">
      <c r="C821" s="6">
        <v>4240</v>
      </c>
      <c r="D821" t="s">
        <v>385</v>
      </c>
      <c r="E821" s="75">
        <v>3000</v>
      </c>
    </row>
    <row r="822" spans="3:5" ht="12.75">
      <c r="C822" s="6">
        <v>4260</v>
      </c>
      <c r="D822" t="s">
        <v>46</v>
      </c>
      <c r="E822" s="75">
        <v>94200</v>
      </c>
    </row>
    <row r="823" spans="3:5" ht="12.75">
      <c r="C823" s="6">
        <v>4270</v>
      </c>
      <c r="D823" t="s">
        <v>47</v>
      </c>
      <c r="E823" s="75">
        <v>10000</v>
      </c>
    </row>
    <row r="824" spans="3:5" ht="12.75">
      <c r="C824" s="6">
        <v>4280</v>
      </c>
      <c r="D824" t="s">
        <v>242</v>
      </c>
      <c r="E824" s="75">
        <v>2000</v>
      </c>
    </row>
    <row r="825" spans="3:5" ht="12.75">
      <c r="C825" s="6">
        <v>4300</v>
      </c>
      <c r="D825" t="s">
        <v>48</v>
      </c>
      <c r="E825" s="75">
        <v>15528</v>
      </c>
    </row>
    <row r="826" spans="3:5" ht="12.75">
      <c r="C826" s="6">
        <v>4360</v>
      </c>
      <c r="D826" t="s">
        <v>313</v>
      </c>
      <c r="E826" s="75">
        <v>2500</v>
      </c>
    </row>
    <row r="827" spans="3:5" ht="12.75">
      <c r="C827" s="6">
        <v>4410</v>
      </c>
      <c r="D827" t="s">
        <v>49</v>
      </c>
      <c r="E827" s="75">
        <v>830</v>
      </c>
    </row>
    <row r="828" spans="3:5" ht="12.75">
      <c r="C828" s="6">
        <v>4430</v>
      </c>
      <c r="D828" t="s">
        <v>50</v>
      </c>
      <c r="E828" s="75">
        <v>2100</v>
      </c>
    </row>
    <row r="829" spans="1:5" ht="12.75">
      <c r="A829" s="3"/>
      <c r="B829" s="3"/>
      <c r="C829" s="6">
        <v>4440</v>
      </c>
      <c r="D829" t="s">
        <v>51</v>
      </c>
      <c r="E829" s="86">
        <v>104445</v>
      </c>
    </row>
    <row r="830" spans="1:5" ht="12.75">
      <c r="A830" s="3"/>
      <c r="B830" s="3"/>
      <c r="C830" s="6">
        <v>4700</v>
      </c>
      <c r="D830" t="s">
        <v>250</v>
      </c>
      <c r="E830" s="86">
        <v>830</v>
      </c>
    </row>
    <row r="831" spans="1:5" ht="12.75">
      <c r="A831" s="3"/>
      <c r="B831" s="3"/>
      <c r="D831" t="s">
        <v>251</v>
      </c>
      <c r="E831" s="86"/>
    </row>
    <row r="832" spans="1:5" ht="12.75">
      <c r="A832" s="3"/>
      <c r="B832" s="3"/>
      <c r="C832" s="6">
        <v>4710</v>
      </c>
      <c r="D832" t="s">
        <v>454</v>
      </c>
      <c r="E832" s="86">
        <v>6000</v>
      </c>
    </row>
    <row r="833" spans="1:5" ht="12.75">
      <c r="A833" s="3"/>
      <c r="B833" s="3"/>
      <c r="C833" s="6">
        <v>4790</v>
      </c>
      <c r="D833" t="s">
        <v>490</v>
      </c>
      <c r="E833" s="86">
        <v>1168420</v>
      </c>
    </row>
    <row r="834" spans="1:5" ht="12.75">
      <c r="A834" s="3"/>
      <c r="B834" s="3"/>
      <c r="C834" s="6">
        <v>4800</v>
      </c>
      <c r="D834" t="s">
        <v>491</v>
      </c>
      <c r="E834" s="86">
        <v>80020</v>
      </c>
    </row>
    <row r="835" spans="1:5" ht="12.75">
      <c r="A835" s="3"/>
      <c r="B835" s="3"/>
      <c r="C835" s="6">
        <v>6060</v>
      </c>
      <c r="D835" t="s">
        <v>76</v>
      </c>
      <c r="E835" s="86">
        <v>12000</v>
      </c>
    </row>
    <row r="836" spans="1:5" ht="12.75">
      <c r="A836" s="3"/>
      <c r="B836" s="7">
        <v>80104</v>
      </c>
      <c r="C836" s="7"/>
      <c r="D836" s="5" t="s">
        <v>559</v>
      </c>
      <c r="E836" s="114">
        <f>SUM(E837:E845)</f>
        <v>87971</v>
      </c>
    </row>
    <row r="837" spans="1:5" ht="12.75">
      <c r="A837" s="3"/>
      <c r="C837" s="6">
        <v>4350</v>
      </c>
      <c r="D837" s="115" t="s">
        <v>550</v>
      </c>
      <c r="E837" s="86">
        <v>6000</v>
      </c>
    </row>
    <row r="838" spans="1:5" ht="12.75">
      <c r="A838" s="3"/>
      <c r="D838" s="115" t="s">
        <v>551</v>
      </c>
      <c r="E838" s="86"/>
    </row>
    <row r="839" spans="1:5" ht="15">
      <c r="A839" s="3"/>
      <c r="B839" s="146"/>
      <c r="C839" s="117">
        <v>4370</v>
      </c>
      <c r="D839" s="115" t="s">
        <v>560</v>
      </c>
      <c r="E839" s="86">
        <v>830</v>
      </c>
    </row>
    <row r="840" spans="1:5" ht="12.75">
      <c r="A840" s="3"/>
      <c r="B840" s="117"/>
      <c r="C840" s="117">
        <v>4740</v>
      </c>
      <c r="D840" s="115" t="s">
        <v>553</v>
      </c>
      <c r="E840" s="86">
        <v>15000</v>
      </c>
    </row>
    <row r="841" spans="1:5" ht="12.75">
      <c r="A841" s="3"/>
      <c r="B841" s="117"/>
      <c r="C841" s="117"/>
      <c r="D841" s="115" t="s">
        <v>554</v>
      </c>
      <c r="E841" s="86"/>
    </row>
    <row r="842" spans="1:5" ht="12.75">
      <c r="A842" s="3"/>
      <c r="B842" s="117"/>
      <c r="C842" s="117">
        <v>4750</v>
      </c>
      <c r="D842" s="115" t="s">
        <v>555</v>
      </c>
      <c r="E842" s="86">
        <v>54000</v>
      </c>
    </row>
    <row r="843" spans="1:5" ht="15">
      <c r="A843" s="3"/>
      <c r="B843" s="146"/>
      <c r="C843" s="117">
        <v>4850</v>
      </c>
      <c r="D843" s="115" t="s">
        <v>556</v>
      </c>
      <c r="E843" s="86">
        <v>11311</v>
      </c>
    </row>
    <row r="844" spans="1:5" ht="15">
      <c r="A844" s="3"/>
      <c r="B844" s="146"/>
      <c r="C844" s="117"/>
      <c r="D844" s="115" t="s">
        <v>557</v>
      </c>
      <c r="E844" s="86"/>
    </row>
    <row r="845" spans="1:5" ht="15">
      <c r="A845" s="3"/>
      <c r="B845" s="146"/>
      <c r="C845" s="117">
        <v>4860</v>
      </c>
      <c r="D845" s="115" t="s">
        <v>558</v>
      </c>
      <c r="E845" s="86">
        <v>830</v>
      </c>
    </row>
    <row r="846" spans="1:5" ht="15">
      <c r="A846" s="3"/>
      <c r="B846" s="146"/>
      <c r="C846" s="117"/>
      <c r="D846" s="115" t="s">
        <v>554</v>
      </c>
      <c r="E846" s="86"/>
    </row>
    <row r="847" spans="1:10" s="57" customFormat="1" ht="12.75">
      <c r="A847" s="58"/>
      <c r="B847" s="58">
        <v>80146</v>
      </c>
      <c r="C847" s="58"/>
      <c r="D847" s="57" t="s">
        <v>162</v>
      </c>
      <c r="E847" s="89">
        <f>SUM(E848:E852)</f>
        <v>10114</v>
      </c>
      <c r="G847" s="58"/>
      <c r="H847" s="58"/>
      <c r="J847" s="128"/>
    </row>
    <row r="848" spans="1:10" ht="12.75">
      <c r="A848" s="7"/>
      <c r="B848" s="7"/>
      <c r="C848" s="6">
        <v>4210</v>
      </c>
      <c r="D848" t="s">
        <v>45</v>
      </c>
      <c r="E848" s="91">
        <v>1164</v>
      </c>
      <c r="G848" s="6"/>
      <c r="H848" s="6"/>
      <c r="J848" s="4"/>
    </row>
    <row r="849" spans="1:10" ht="12.75">
      <c r="A849" s="7"/>
      <c r="B849" s="7"/>
      <c r="C849" s="6">
        <v>4300</v>
      </c>
      <c r="D849" t="s">
        <v>48</v>
      </c>
      <c r="E849" s="91">
        <v>5000</v>
      </c>
      <c r="G849" s="6"/>
      <c r="H849" s="6"/>
      <c r="J849" s="4"/>
    </row>
    <row r="850" spans="1:10" ht="12.75">
      <c r="A850" s="7"/>
      <c r="B850" s="7"/>
      <c r="C850" s="6">
        <v>4410</v>
      </c>
      <c r="D850" t="s">
        <v>49</v>
      </c>
      <c r="E850" s="91">
        <v>1100</v>
      </c>
      <c r="G850" s="6"/>
      <c r="H850" s="6"/>
      <c r="J850" s="4"/>
    </row>
    <row r="851" spans="3:10" ht="12.75">
      <c r="C851" s="6">
        <v>4700</v>
      </c>
      <c r="D851" t="s">
        <v>250</v>
      </c>
      <c r="E851" s="75">
        <v>2850</v>
      </c>
      <c r="G851" s="6"/>
      <c r="H851" s="6"/>
      <c r="J851" s="4"/>
    </row>
    <row r="852" spans="4:10" ht="12.75">
      <c r="D852" t="s">
        <v>251</v>
      </c>
      <c r="G852" s="6"/>
      <c r="H852" s="6"/>
      <c r="J852" s="4"/>
    </row>
    <row r="853" spans="1:10" s="57" customFormat="1" ht="15.75">
      <c r="A853" s="58"/>
      <c r="B853" s="125" t="s">
        <v>377</v>
      </c>
      <c r="C853" s="126"/>
      <c r="D853" s="118" t="s">
        <v>386</v>
      </c>
      <c r="E853" s="89">
        <f>SUM(E856:E865)</f>
        <v>552484</v>
      </c>
      <c r="G853" s="58"/>
      <c r="H853" s="58"/>
      <c r="J853" s="128"/>
    </row>
    <row r="854" spans="1:10" s="57" customFormat="1" ht="15.75">
      <c r="A854" s="58"/>
      <c r="B854" s="127"/>
      <c r="C854" s="126"/>
      <c r="D854" s="118" t="s">
        <v>387</v>
      </c>
      <c r="E854" s="89"/>
      <c r="G854" s="58"/>
      <c r="H854" s="58"/>
      <c r="J854" s="128"/>
    </row>
    <row r="855" spans="1:10" s="57" customFormat="1" ht="15.75">
      <c r="A855" s="58"/>
      <c r="B855" s="127"/>
      <c r="C855" s="126"/>
      <c r="D855" s="118" t="s">
        <v>388</v>
      </c>
      <c r="E855" s="89"/>
      <c r="G855" s="58"/>
      <c r="H855" s="58"/>
      <c r="J855" s="128"/>
    </row>
    <row r="856" spans="2:10" ht="15">
      <c r="B856" s="116"/>
      <c r="C856" s="6">
        <v>3020</v>
      </c>
      <c r="D856" t="s">
        <v>41</v>
      </c>
      <c r="E856" s="107">
        <v>300</v>
      </c>
      <c r="G856" s="6"/>
      <c r="H856" s="6"/>
      <c r="J856" s="4"/>
    </row>
    <row r="857" spans="2:10" ht="15">
      <c r="B857" s="116"/>
      <c r="C857" s="6">
        <v>4040</v>
      </c>
      <c r="D857" t="s">
        <v>43</v>
      </c>
      <c r="E857" s="107">
        <v>1000</v>
      </c>
      <c r="G857" s="6"/>
      <c r="H857" s="6"/>
      <c r="J857" s="4"/>
    </row>
    <row r="858" spans="1:10" ht="15">
      <c r="A858"/>
      <c r="B858" s="116"/>
      <c r="C858" s="117">
        <v>4110</v>
      </c>
      <c r="D858" s="115" t="s">
        <v>44</v>
      </c>
      <c r="E858" s="107">
        <v>76900</v>
      </c>
      <c r="G858" s="6"/>
      <c r="H858" s="6"/>
      <c r="J858" s="4"/>
    </row>
    <row r="859" spans="1:10" ht="15">
      <c r="A859"/>
      <c r="B859" s="116"/>
      <c r="C859" s="117">
        <v>4120</v>
      </c>
      <c r="D859" t="s">
        <v>466</v>
      </c>
      <c r="E859" s="107">
        <v>10400</v>
      </c>
      <c r="G859" s="6"/>
      <c r="H859" s="6"/>
      <c r="J859" s="4"/>
    </row>
    <row r="860" spans="1:10" ht="15">
      <c r="A860"/>
      <c r="B860" s="116"/>
      <c r="C860" s="6">
        <v>4210</v>
      </c>
      <c r="D860" t="s">
        <v>45</v>
      </c>
      <c r="E860" s="107">
        <v>1000</v>
      </c>
      <c r="G860" s="6"/>
      <c r="H860" s="6"/>
      <c r="J860" s="4"/>
    </row>
    <row r="861" spans="1:10" ht="15">
      <c r="A861"/>
      <c r="B861" s="116"/>
      <c r="C861" s="117">
        <v>4240</v>
      </c>
      <c r="D861" s="135" t="s">
        <v>493</v>
      </c>
      <c r="E861" s="107">
        <v>1500</v>
      </c>
      <c r="G861" s="6"/>
      <c r="H861" s="6"/>
      <c r="J861" s="4"/>
    </row>
    <row r="862" spans="1:10" ht="12.75">
      <c r="A862"/>
      <c r="C862" s="6">
        <v>4440</v>
      </c>
      <c r="D862" t="s">
        <v>51</v>
      </c>
      <c r="E862" s="75">
        <v>23629</v>
      </c>
      <c r="G862" s="6"/>
      <c r="H862" s="6"/>
      <c r="J862" s="4"/>
    </row>
    <row r="863" spans="1:10" ht="12.75">
      <c r="A863"/>
      <c r="C863" s="6">
        <v>4710</v>
      </c>
      <c r="D863" t="s">
        <v>454</v>
      </c>
      <c r="E863" s="75">
        <v>2000</v>
      </c>
      <c r="G863" s="6"/>
      <c r="H863" s="6"/>
      <c r="J863" s="4"/>
    </row>
    <row r="864" spans="1:10" ht="12.75">
      <c r="A864"/>
      <c r="C864" s="6">
        <v>4790</v>
      </c>
      <c r="D864" t="s">
        <v>490</v>
      </c>
      <c r="E864" s="75">
        <v>414000</v>
      </c>
      <c r="G864" s="6"/>
      <c r="H864" s="6"/>
      <c r="J864" s="4"/>
    </row>
    <row r="865" spans="1:10" ht="12.75">
      <c r="A865"/>
      <c r="C865" s="6">
        <v>4800</v>
      </c>
      <c r="D865" t="s">
        <v>491</v>
      </c>
      <c r="E865" s="75">
        <v>21755</v>
      </c>
      <c r="G865" s="6"/>
      <c r="H865" s="6"/>
      <c r="J865" s="4"/>
    </row>
    <row r="866" spans="1:10" ht="12.75">
      <c r="A866"/>
      <c r="G866" s="6"/>
      <c r="H866" s="6"/>
      <c r="J866" s="4"/>
    </row>
    <row r="867" spans="1:10" ht="12.75">
      <c r="A867"/>
      <c r="G867" s="6"/>
      <c r="H867" s="6"/>
      <c r="J867" s="4"/>
    </row>
    <row r="868" spans="1:10" ht="12.75">
      <c r="A868"/>
      <c r="G868" s="6"/>
      <c r="H868" s="6"/>
      <c r="J868" s="4"/>
    </row>
    <row r="869" spans="1:10" ht="12.75">
      <c r="A869"/>
      <c r="G869" s="6"/>
      <c r="H869" s="6"/>
      <c r="J869" s="4"/>
    </row>
    <row r="870" spans="1:10" ht="12.75">
      <c r="A870"/>
      <c r="G870" s="6"/>
      <c r="H870" s="6"/>
      <c r="J870" s="4"/>
    </row>
    <row r="871" spans="1:10" ht="15.75">
      <c r="A871"/>
      <c r="B871" s="125" t="s">
        <v>377</v>
      </c>
      <c r="C871" s="126"/>
      <c r="D871" s="118" t="s">
        <v>386</v>
      </c>
      <c r="E871" s="89">
        <f>SUM(E875:E878)</f>
        <v>47000</v>
      </c>
      <c r="G871" s="6"/>
      <c r="H871" s="6"/>
      <c r="J871" s="4"/>
    </row>
    <row r="872" spans="1:10" ht="15.75">
      <c r="A872"/>
      <c r="B872" s="127"/>
      <c r="C872" s="126"/>
      <c r="D872" s="118" t="s">
        <v>387</v>
      </c>
      <c r="G872" s="6"/>
      <c r="H872" s="6"/>
      <c r="J872" s="4"/>
    </row>
    <row r="873" spans="1:10" ht="15.75">
      <c r="A873"/>
      <c r="B873" s="127"/>
      <c r="C873" s="126"/>
      <c r="D873" s="118" t="s">
        <v>388</v>
      </c>
      <c r="G873" s="6"/>
      <c r="H873" s="6"/>
      <c r="J873" s="4"/>
    </row>
    <row r="874" spans="1:10" ht="15.75">
      <c r="A874"/>
      <c r="B874" s="127"/>
      <c r="C874" s="126"/>
      <c r="D874" s="147" t="s">
        <v>564</v>
      </c>
      <c r="G874" s="6"/>
      <c r="H874" s="6"/>
      <c r="J874" s="4"/>
    </row>
    <row r="875" spans="1:10" ht="15.75">
      <c r="A875"/>
      <c r="B875" s="127"/>
      <c r="C875" s="117">
        <v>4750</v>
      </c>
      <c r="D875" s="115" t="s">
        <v>555</v>
      </c>
      <c r="E875" s="75">
        <v>38000</v>
      </c>
      <c r="G875" s="6"/>
      <c r="H875" s="6"/>
      <c r="J875" s="4"/>
    </row>
    <row r="876" spans="1:10" ht="15.75">
      <c r="A876"/>
      <c r="B876" s="127"/>
      <c r="C876" s="117">
        <v>4850</v>
      </c>
      <c r="D876" s="115" t="s">
        <v>556</v>
      </c>
      <c r="E876" s="75">
        <v>7000</v>
      </c>
      <c r="G876" s="6"/>
      <c r="H876" s="6"/>
      <c r="J876" s="4"/>
    </row>
    <row r="877" spans="2:10" ht="15.75">
      <c r="B877" s="127"/>
      <c r="C877" s="117"/>
      <c r="D877" s="115" t="s">
        <v>557</v>
      </c>
      <c r="G877" s="6"/>
      <c r="H877" s="6"/>
      <c r="J877" s="4"/>
    </row>
    <row r="878" spans="1:10" ht="15.75">
      <c r="A878" s="3"/>
      <c r="B878" s="127"/>
      <c r="C878" s="117">
        <v>4860</v>
      </c>
      <c r="D878" s="115" t="s">
        <v>558</v>
      </c>
      <c r="E878" s="84">
        <v>2000</v>
      </c>
      <c r="G878" s="6"/>
      <c r="H878" s="6"/>
      <c r="J878" s="4"/>
    </row>
    <row r="879" spans="1:10" ht="12.75">
      <c r="A879" s="3"/>
      <c r="B879" s="3"/>
      <c r="C879" s="117"/>
      <c r="D879" s="115" t="s">
        <v>554</v>
      </c>
      <c r="E879" s="77"/>
      <c r="G879" s="6"/>
      <c r="H879" s="6"/>
      <c r="J879" s="4"/>
    </row>
    <row r="880" spans="1:10" ht="12.75">
      <c r="A880" s="3"/>
      <c r="B880" s="58">
        <v>80195</v>
      </c>
      <c r="C880" s="58"/>
      <c r="D880" s="57" t="s">
        <v>511</v>
      </c>
      <c r="E880" s="133">
        <f>E881</f>
        <v>19566</v>
      </c>
      <c r="G880" s="6"/>
      <c r="H880" s="6"/>
      <c r="J880" s="4"/>
    </row>
    <row r="881" spans="1:10" ht="12.75">
      <c r="A881" s="3"/>
      <c r="C881" s="6">
        <v>4440</v>
      </c>
      <c r="D881" t="s">
        <v>51</v>
      </c>
      <c r="E881" s="84">
        <v>19566</v>
      </c>
      <c r="G881" s="6"/>
      <c r="H881" s="6"/>
      <c r="J881" s="4"/>
    </row>
    <row r="882" spans="1:10" ht="12.75">
      <c r="A882" s="3"/>
      <c r="E882" s="77"/>
      <c r="G882" s="6"/>
      <c r="H882" s="6"/>
      <c r="J882" s="4"/>
    </row>
    <row r="883" spans="1:10" ht="12.75">
      <c r="A883" s="3"/>
      <c r="E883" s="77"/>
      <c r="G883" s="6"/>
      <c r="H883" s="6"/>
      <c r="J883" s="4"/>
    </row>
    <row r="884" spans="1:10" ht="12.75">
      <c r="A884" s="3"/>
      <c r="E884" s="77"/>
      <c r="G884" s="6"/>
      <c r="H884" s="6"/>
      <c r="J884" s="4"/>
    </row>
    <row r="885" spans="1:10" ht="12.75">
      <c r="A885" s="3"/>
      <c r="E885" s="77"/>
      <c r="G885" s="6"/>
      <c r="H885" s="6"/>
      <c r="J885" s="4"/>
    </row>
    <row r="886" spans="1:10" ht="12.75">
      <c r="A886" s="3"/>
      <c r="C886" s="117"/>
      <c r="D886" s="115"/>
      <c r="E886" s="77"/>
      <c r="G886" s="6"/>
      <c r="H886" s="6"/>
      <c r="J886" s="4"/>
    </row>
    <row r="887" spans="5:10" ht="12.75">
      <c r="E887" s="75" t="s">
        <v>13</v>
      </c>
      <c r="G887" s="6"/>
      <c r="H887" s="6"/>
      <c r="J887" s="4"/>
    </row>
    <row r="888" spans="4:10" ht="12.75">
      <c r="D888" s="7" t="s">
        <v>583</v>
      </c>
      <c r="E888" s="75" t="s">
        <v>657</v>
      </c>
      <c r="G888" s="6"/>
      <c r="H888" s="6"/>
      <c r="J888" s="4"/>
    </row>
    <row r="889" spans="4:10" ht="12.75">
      <c r="D889" s="6" t="s">
        <v>18</v>
      </c>
      <c r="E889" s="75" t="s">
        <v>168</v>
      </c>
      <c r="G889" s="6"/>
      <c r="H889" s="6"/>
      <c r="J889" s="4"/>
    </row>
    <row r="890" spans="5:10" ht="12.75">
      <c r="E890" s="76" t="s">
        <v>658</v>
      </c>
      <c r="G890" s="6"/>
      <c r="H890" s="6"/>
      <c r="J890" s="4"/>
    </row>
    <row r="891" spans="1:10" ht="12.75">
      <c r="A891" s="1" t="s">
        <v>0</v>
      </c>
      <c r="B891" s="1" t="s">
        <v>5</v>
      </c>
      <c r="C891" s="1" t="s">
        <v>6</v>
      </c>
      <c r="D891" s="1" t="s">
        <v>7</v>
      </c>
      <c r="E891" s="78" t="s">
        <v>8</v>
      </c>
      <c r="G891" s="6"/>
      <c r="H891" s="6"/>
      <c r="J891" s="4"/>
    </row>
    <row r="892" spans="1:10" s="5" customFormat="1" ht="12.75">
      <c r="A892" s="7">
        <v>801</v>
      </c>
      <c r="B892" s="7"/>
      <c r="C892" s="7"/>
      <c r="D892" s="5" t="s">
        <v>12</v>
      </c>
      <c r="E892" s="88">
        <f>E893+E928+E934+E917+E943</f>
        <v>3300806</v>
      </c>
      <c r="G892" s="7"/>
      <c r="H892" s="7"/>
      <c r="J892" s="8"/>
    </row>
    <row r="893" spans="1:10" s="57" customFormat="1" ht="12.75">
      <c r="A893" s="58"/>
      <c r="B893" s="58">
        <v>80104</v>
      </c>
      <c r="C893" s="58"/>
      <c r="D893" s="57" t="s">
        <v>166</v>
      </c>
      <c r="E893" s="89">
        <f>SUM(E894:E916)</f>
        <v>3192606</v>
      </c>
      <c r="G893" s="58"/>
      <c r="H893" s="58"/>
      <c r="J893" s="128"/>
    </row>
    <row r="894" spans="3:10" ht="12.75">
      <c r="C894" s="6">
        <v>3020</v>
      </c>
      <c r="D894" t="s">
        <v>41</v>
      </c>
      <c r="E894" s="75">
        <v>15000</v>
      </c>
      <c r="G894" s="6"/>
      <c r="H894" s="6"/>
      <c r="J894" s="4"/>
    </row>
    <row r="895" spans="3:10" ht="12.75">
      <c r="C895" s="6">
        <v>4010</v>
      </c>
      <c r="D895" t="s">
        <v>42</v>
      </c>
      <c r="E895" s="75">
        <v>878995</v>
      </c>
      <c r="G895" s="6"/>
      <c r="H895" s="6"/>
      <c r="J895" s="4"/>
    </row>
    <row r="896" spans="3:10" ht="12.75">
      <c r="C896" s="6">
        <v>4040</v>
      </c>
      <c r="D896" t="s">
        <v>43</v>
      </c>
      <c r="E896" s="75">
        <v>70732</v>
      </c>
      <c r="G896" s="6"/>
      <c r="H896" s="6"/>
      <c r="J896" s="4"/>
    </row>
    <row r="897" spans="3:10" ht="12.75">
      <c r="C897" s="6">
        <v>4110</v>
      </c>
      <c r="D897" t="s">
        <v>44</v>
      </c>
      <c r="E897" s="75">
        <v>411007</v>
      </c>
      <c r="G897" s="6"/>
      <c r="H897" s="6"/>
      <c r="J897" s="4"/>
    </row>
    <row r="898" spans="3:10" ht="12.75">
      <c r="C898" s="6">
        <v>4120</v>
      </c>
      <c r="D898" t="s">
        <v>466</v>
      </c>
      <c r="E898" s="75">
        <v>38433</v>
      </c>
      <c r="G898" s="6"/>
      <c r="H898" s="6"/>
      <c r="J898" s="4"/>
    </row>
    <row r="899" spans="3:10" ht="12.75">
      <c r="C899" s="6">
        <v>4170</v>
      </c>
      <c r="D899" t="s">
        <v>223</v>
      </c>
      <c r="E899" s="75">
        <v>5800</v>
      </c>
      <c r="G899" s="6"/>
      <c r="H899" s="6"/>
      <c r="J899" s="4"/>
    </row>
    <row r="900" spans="3:10" ht="12.75">
      <c r="C900" s="6">
        <v>4210</v>
      </c>
      <c r="D900" t="s">
        <v>45</v>
      </c>
      <c r="E900" s="75">
        <v>9000</v>
      </c>
      <c r="G900" s="6"/>
      <c r="H900" s="6"/>
      <c r="J900" s="4"/>
    </row>
    <row r="901" spans="3:10" ht="12.75">
      <c r="C901" s="6">
        <v>4240</v>
      </c>
      <c r="D901" t="s">
        <v>385</v>
      </c>
      <c r="E901" s="75">
        <v>3000</v>
      </c>
      <c r="G901" s="6"/>
      <c r="H901" s="6"/>
      <c r="J901" s="4"/>
    </row>
    <row r="902" spans="3:10" ht="12.75">
      <c r="C902" s="6">
        <v>4260</v>
      </c>
      <c r="D902" t="s">
        <v>46</v>
      </c>
      <c r="E902" s="75">
        <v>106200</v>
      </c>
      <c r="G902" s="6"/>
      <c r="H902" s="6"/>
      <c r="J902" s="4"/>
    </row>
    <row r="903" spans="3:10" ht="12.75">
      <c r="C903" s="6">
        <v>4270</v>
      </c>
      <c r="D903" t="s">
        <v>47</v>
      </c>
      <c r="E903" s="75">
        <v>10000</v>
      </c>
      <c r="G903" s="6"/>
      <c r="H903" s="6"/>
      <c r="J903" s="4"/>
    </row>
    <row r="904" spans="3:10" ht="12.75">
      <c r="C904" s="6">
        <v>4280</v>
      </c>
      <c r="D904" t="s">
        <v>242</v>
      </c>
      <c r="E904" s="75">
        <v>2500</v>
      </c>
      <c r="G904" s="6"/>
      <c r="H904" s="6"/>
      <c r="J904" s="4"/>
    </row>
    <row r="905" spans="3:10" ht="12.75">
      <c r="C905" s="6">
        <v>4300</v>
      </c>
      <c r="D905" t="s">
        <v>48</v>
      </c>
      <c r="E905" s="75">
        <v>13804</v>
      </c>
      <c r="G905" s="6"/>
      <c r="H905" s="6"/>
      <c r="J905" s="4"/>
    </row>
    <row r="906" spans="3:10" ht="12.75">
      <c r="C906" s="6">
        <v>4360</v>
      </c>
      <c r="D906" t="s">
        <v>313</v>
      </c>
      <c r="E906" s="75">
        <v>3000</v>
      </c>
      <c r="G906" s="6"/>
      <c r="H906" s="6"/>
      <c r="J906" s="4"/>
    </row>
    <row r="907" spans="3:10" ht="12.75">
      <c r="C907" s="6">
        <v>4400</v>
      </c>
      <c r="D907" t="s">
        <v>269</v>
      </c>
      <c r="E907" s="75">
        <v>23930</v>
      </c>
      <c r="G907" s="6"/>
      <c r="H907" s="6"/>
      <c r="J907" s="4"/>
    </row>
    <row r="908" spans="4:10" ht="12.75">
      <c r="D908" t="s">
        <v>257</v>
      </c>
      <c r="G908" s="6"/>
      <c r="H908" s="6"/>
      <c r="J908" s="4"/>
    </row>
    <row r="909" spans="3:10" ht="12.75">
      <c r="C909" s="6">
        <v>4410</v>
      </c>
      <c r="D909" t="s">
        <v>49</v>
      </c>
      <c r="E909" s="75">
        <v>830</v>
      </c>
      <c r="G909" s="6"/>
      <c r="H909" s="6"/>
      <c r="J909" s="4"/>
    </row>
    <row r="910" spans="3:10" ht="12.75">
      <c r="C910" s="6">
        <v>4430</v>
      </c>
      <c r="D910" t="s">
        <v>50</v>
      </c>
      <c r="E910" s="75">
        <v>1696</v>
      </c>
      <c r="G910" s="6"/>
      <c r="H910" s="6"/>
      <c r="J910" s="4"/>
    </row>
    <row r="911" spans="1:10" ht="12.75">
      <c r="A911" s="3"/>
      <c r="B911" s="3"/>
      <c r="C911" s="6">
        <v>4440</v>
      </c>
      <c r="D911" t="s">
        <v>51</v>
      </c>
      <c r="E911" s="86">
        <v>132395</v>
      </c>
      <c r="G911" s="6"/>
      <c r="H911" s="6"/>
      <c r="J911" s="4"/>
    </row>
    <row r="912" spans="1:10" ht="12.75">
      <c r="A912" s="3"/>
      <c r="B912" s="3"/>
      <c r="C912" s="6">
        <v>4700</v>
      </c>
      <c r="D912" t="s">
        <v>250</v>
      </c>
      <c r="E912" s="86">
        <v>830</v>
      </c>
      <c r="G912" s="6"/>
      <c r="H912" s="6"/>
      <c r="J912" s="4"/>
    </row>
    <row r="913" spans="1:10" ht="12.75">
      <c r="A913" s="3"/>
      <c r="B913" s="3"/>
      <c r="D913" t="s">
        <v>251</v>
      </c>
      <c r="G913" s="6"/>
      <c r="H913" s="6"/>
      <c r="J913" s="4"/>
    </row>
    <row r="914" spans="1:10" ht="12.75">
      <c r="A914" s="3"/>
      <c r="B914" s="3"/>
      <c r="C914" s="6">
        <v>4710</v>
      </c>
      <c r="D914" t="s">
        <v>454</v>
      </c>
      <c r="E914" s="86">
        <v>500</v>
      </c>
      <c r="G914" s="6"/>
      <c r="H914" s="6"/>
      <c r="J914" s="4"/>
    </row>
    <row r="915" spans="1:10" ht="12.75">
      <c r="A915" s="3"/>
      <c r="B915" s="3"/>
      <c r="C915" s="6">
        <v>4790</v>
      </c>
      <c r="D915" t="s">
        <v>488</v>
      </c>
      <c r="E915" s="86">
        <v>1375685</v>
      </c>
      <c r="G915" s="6"/>
      <c r="H915" s="6"/>
      <c r="J915" s="4"/>
    </row>
    <row r="916" spans="1:10" ht="12.75">
      <c r="A916" s="3"/>
      <c r="B916" s="3"/>
      <c r="C916" s="6">
        <v>4800</v>
      </c>
      <c r="D916" t="s">
        <v>489</v>
      </c>
      <c r="E916" s="86">
        <v>89269</v>
      </c>
      <c r="G916" s="6"/>
      <c r="H916" s="6"/>
      <c r="J916" s="4"/>
    </row>
    <row r="917" spans="1:10" ht="12.75">
      <c r="A917" s="3"/>
      <c r="B917" s="7">
        <v>80104</v>
      </c>
      <c r="C917" s="7"/>
      <c r="D917" s="5" t="s">
        <v>559</v>
      </c>
      <c r="E917" s="114">
        <f>SUM(E918:E926)</f>
        <v>44089</v>
      </c>
      <c r="G917" s="6"/>
      <c r="H917" s="6"/>
      <c r="J917" s="4"/>
    </row>
    <row r="918" spans="1:10" ht="12.75">
      <c r="A918" s="3"/>
      <c r="C918" s="6">
        <v>4350</v>
      </c>
      <c r="D918" s="115" t="s">
        <v>550</v>
      </c>
      <c r="E918" s="86">
        <v>1000</v>
      </c>
      <c r="G918" s="6"/>
      <c r="H918" s="6"/>
      <c r="J918" s="4"/>
    </row>
    <row r="919" spans="1:10" ht="12.75">
      <c r="A919" s="3"/>
      <c r="D919" s="115" t="s">
        <v>551</v>
      </c>
      <c r="E919" s="86"/>
      <c r="G919" s="6"/>
      <c r="H919" s="6"/>
      <c r="J919" s="4"/>
    </row>
    <row r="920" spans="1:10" ht="15">
      <c r="A920" s="3"/>
      <c r="B920" s="146"/>
      <c r="C920" s="117">
        <v>4370</v>
      </c>
      <c r="D920" s="115" t="s">
        <v>560</v>
      </c>
      <c r="E920" s="86">
        <v>330</v>
      </c>
      <c r="G920" s="6"/>
      <c r="H920" s="6"/>
      <c r="J920" s="4"/>
    </row>
    <row r="921" spans="1:10" ht="12.75">
      <c r="A921" s="3"/>
      <c r="B921" s="117"/>
      <c r="C921" s="117">
        <v>4740</v>
      </c>
      <c r="D921" s="115" t="s">
        <v>553</v>
      </c>
      <c r="E921" s="86">
        <v>7000</v>
      </c>
      <c r="G921" s="6"/>
      <c r="H921" s="6"/>
      <c r="J921" s="4"/>
    </row>
    <row r="922" spans="1:10" ht="12.75">
      <c r="A922" s="3"/>
      <c r="B922" s="117"/>
      <c r="C922" s="117"/>
      <c r="D922" s="115" t="s">
        <v>554</v>
      </c>
      <c r="E922" s="86"/>
      <c r="G922" s="6"/>
      <c r="H922" s="6"/>
      <c r="J922" s="4"/>
    </row>
    <row r="923" spans="1:10" ht="12.75">
      <c r="A923" s="3"/>
      <c r="B923" s="117"/>
      <c r="C923" s="117">
        <v>4750</v>
      </c>
      <c r="D923" s="115" t="s">
        <v>555</v>
      </c>
      <c r="E923" s="86">
        <v>32000</v>
      </c>
      <c r="G923" s="6"/>
      <c r="H923" s="6"/>
      <c r="J923" s="4"/>
    </row>
    <row r="924" spans="1:10" ht="15">
      <c r="A924" s="3"/>
      <c r="B924" s="146"/>
      <c r="C924" s="117">
        <v>4850</v>
      </c>
      <c r="D924" s="115" t="s">
        <v>556</v>
      </c>
      <c r="E924" s="86">
        <v>2929</v>
      </c>
      <c r="G924" s="6"/>
      <c r="H924" s="6"/>
      <c r="J924" s="4"/>
    </row>
    <row r="925" spans="1:10" ht="15">
      <c r="A925" s="3"/>
      <c r="B925" s="146"/>
      <c r="C925" s="117"/>
      <c r="D925" s="115" t="s">
        <v>557</v>
      </c>
      <c r="E925" s="86"/>
      <c r="G925" s="6"/>
      <c r="H925" s="6"/>
      <c r="J925" s="4"/>
    </row>
    <row r="926" spans="1:10" ht="15">
      <c r="A926" s="3"/>
      <c r="B926" s="146"/>
      <c r="C926" s="117">
        <v>4860</v>
      </c>
      <c r="D926" s="115" t="s">
        <v>558</v>
      </c>
      <c r="E926" s="86">
        <v>830</v>
      </c>
      <c r="G926" s="6"/>
      <c r="H926" s="6"/>
      <c r="J926" s="4"/>
    </row>
    <row r="927" spans="1:10" ht="15">
      <c r="A927" s="3"/>
      <c r="B927" s="146"/>
      <c r="C927" s="117"/>
      <c r="D927" s="115" t="s">
        <v>554</v>
      </c>
      <c r="E927" s="86"/>
      <c r="G927" s="6"/>
      <c r="H927" s="6"/>
      <c r="J927" s="4"/>
    </row>
    <row r="928" spans="1:10" ht="12" customHeight="1">
      <c r="A928" s="7"/>
      <c r="B928" s="7">
        <v>80146</v>
      </c>
      <c r="C928" s="7"/>
      <c r="D928" s="5" t="s">
        <v>162</v>
      </c>
      <c r="E928" s="88">
        <f>SUM(E929:E933)</f>
        <v>9096</v>
      </c>
      <c r="G928" s="6"/>
      <c r="H928" s="6"/>
      <c r="J928" s="4"/>
    </row>
    <row r="929" spans="1:10" ht="12" customHeight="1">
      <c r="A929" s="7"/>
      <c r="B929" s="7"/>
      <c r="C929" s="6">
        <v>4210</v>
      </c>
      <c r="D929" t="s">
        <v>45</v>
      </c>
      <c r="E929" s="107">
        <v>1138</v>
      </c>
      <c r="G929" s="6"/>
      <c r="H929" s="6"/>
      <c r="J929" s="4"/>
    </row>
    <row r="930" spans="1:10" ht="12" customHeight="1">
      <c r="A930" s="7"/>
      <c r="B930" s="7"/>
      <c r="C930" s="6">
        <v>4300</v>
      </c>
      <c r="D930" t="s">
        <v>48</v>
      </c>
      <c r="E930" s="107">
        <v>2100</v>
      </c>
      <c r="G930" s="6"/>
      <c r="H930" s="6"/>
      <c r="J930" s="4"/>
    </row>
    <row r="931" spans="3:10" ht="12.75" customHeight="1">
      <c r="C931" s="6">
        <v>4700</v>
      </c>
      <c r="D931" t="s">
        <v>250</v>
      </c>
      <c r="E931" s="75">
        <v>5858</v>
      </c>
      <c r="G931" s="6"/>
      <c r="H931" s="6"/>
      <c r="J931" s="4"/>
    </row>
    <row r="932" spans="4:10" ht="12.75" customHeight="1">
      <c r="D932" t="s">
        <v>251</v>
      </c>
      <c r="G932" s="6"/>
      <c r="H932" s="6"/>
      <c r="J932" s="4"/>
    </row>
    <row r="933" spans="7:10" ht="12.75" customHeight="1">
      <c r="G933" s="6"/>
      <c r="H933" s="6"/>
      <c r="J933" s="4"/>
    </row>
    <row r="934" spans="2:10" ht="12.75" customHeight="1">
      <c r="B934" s="125" t="s">
        <v>377</v>
      </c>
      <c r="C934" s="126"/>
      <c r="D934" s="118" t="s">
        <v>386</v>
      </c>
      <c r="E934" s="89">
        <f>SUM(E937:E942)</f>
        <v>35450</v>
      </c>
      <c r="G934" s="6"/>
      <c r="H934" s="6"/>
      <c r="J934" s="4"/>
    </row>
    <row r="935" spans="2:10" ht="12.75" customHeight="1">
      <c r="B935" s="127"/>
      <c r="C935" s="126"/>
      <c r="D935" s="118" t="s">
        <v>387</v>
      </c>
      <c r="G935" s="6"/>
      <c r="H935" s="6"/>
      <c r="J935" s="4"/>
    </row>
    <row r="936" spans="2:10" ht="12.75" customHeight="1">
      <c r="B936" s="127"/>
      <c r="C936" s="126"/>
      <c r="D936" s="118" t="s">
        <v>388</v>
      </c>
      <c r="G936" s="6"/>
      <c r="H936" s="6"/>
      <c r="J936" s="4"/>
    </row>
    <row r="937" spans="2:10" ht="12.75" customHeight="1">
      <c r="B937" s="127"/>
      <c r="C937" s="6">
        <v>3020</v>
      </c>
      <c r="D937" t="s">
        <v>41</v>
      </c>
      <c r="E937" s="75">
        <v>250</v>
      </c>
      <c r="G937" s="6"/>
      <c r="H937" s="6"/>
      <c r="J937" s="4"/>
    </row>
    <row r="938" spans="2:10" ht="12.75" customHeight="1">
      <c r="B938" s="127"/>
      <c r="C938" s="117">
        <v>4110</v>
      </c>
      <c r="D938" s="115" t="s">
        <v>44</v>
      </c>
      <c r="E938" s="75">
        <v>4900</v>
      </c>
      <c r="G938" s="6"/>
      <c r="H938" s="6"/>
      <c r="J938" s="4"/>
    </row>
    <row r="939" spans="2:10" ht="12.75" customHeight="1">
      <c r="B939" s="127"/>
      <c r="C939" s="117">
        <v>4120</v>
      </c>
      <c r="D939" t="s">
        <v>466</v>
      </c>
      <c r="E939" s="75">
        <v>900</v>
      </c>
      <c r="G939" s="6"/>
      <c r="H939" s="6"/>
      <c r="J939" s="4"/>
    </row>
    <row r="940" spans="2:10" ht="12.75" customHeight="1">
      <c r="B940" s="127"/>
      <c r="C940" s="6">
        <v>4710</v>
      </c>
      <c r="D940" t="s">
        <v>454</v>
      </c>
      <c r="E940" s="75">
        <v>500</v>
      </c>
      <c r="G940" s="6"/>
      <c r="H940" s="6"/>
      <c r="J940" s="4"/>
    </row>
    <row r="941" spans="3:10" ht="12.75" customHeight="1">
      <c r="C941" s="6">
        <v>4790</v>
      </c>
      <c r="D941" t="s">
        <v>490</v>
      </c>
      <c r="E941" s="75">
        <v>27000</v>
      </c>
      <c r="G941" s="6"/>
      <c r="H941" s="6"/>
      <c r="J941" s="4"/>
    </row>
    <row r="942" spans="3:10" ht="12.75" customHeight="1">
      <c r="C942" s="6">
        <v>4800</v>
      </c>
      <c r="D942" t="s">
        <v>491</v>
      </c>
      <c r="E942" s="75">
        <v>1900</v>
      </c>
      <c r="G942" s="6"/>
      <c r="H942" s="6"/>
      <c r="J942" s="4"/>
    </row>
    <row r="943" spans="2:10" ht="12.75" customHeight="1">
      <c r="B943" s="58">
        <v>80195</v>
      </c>
      <c r="C943" s="58"/>
      <c r="D943" s="57" t="s">
        <v>511</v>
      </c>
      <c r="E943" s="89">
        <f>E944</f>
        <v>19565</v>
      </c>
      <c r="G943" s="6"/>
      <c r="H943" s="6"/>
      <c r="J943" s="4"/>
    </row>
    <row r="944" spans="3:10" ht="12.75" customHeight="1">
      <c r="C944" s="6">
        <v>4440</v>
      </c>
      <c r="D944" t="s">
        <v>51</v>
      </c>
      <c r="E944" s="75">
        <v>19565</v>
      </c>
      <c r="G944" s="6"/>
      <c r="H944" s="6"/>
      <c r="J944" s="4"/>
    </row>
    <row r="945" spans="7:10" ht="12.75" customHeight="1">
      <c r="G945" s="6"/>
      <c r="H945" s="6"/>
      <c r="J945" s="4"/>
    </row>
    <row r="946" spans="7:10" ht="12.75" customHeight="1">
      <c r="G946" s="6"/>
      <c r="H946" s="6"/>
      <c r="J946" s="4"/>
    </row>
    <row r="947" spans="7:10" ht="12.75" customHeight="1">
      <c r="G947" s="6"/>
      <c r="H947" s="6"/>
      <c r="J947" s="4"/>
    </row>
    <row r="948" spans="7:10" ht="12.75" customHeight="1">
      <c r="G948" s="6"/>
      <c r="H948" s="6"/>
      <c r="J948" s="4"/>
    </row>
    <row r="949" spans="7:10" ht="12" customHeight="1">
      <c r="G949" s="6"/>
      <c r="H949" s="6"/>
      <c r="J949" s="4"/>
    </row>
    <row r="950" spans="7:10" ht="12.75" customHeight="1">
      <c r="G950" s="6"/>
      <c r="H950" s="6"/>
      <c r="J950" s="4"/>
    </row>
    <row r="951" spans="5:10" ht="12.75">
      <c r="E951" s="75" t="s">
        <v>22</v>
      </c>
      <c r="G951" s="6"/>
      <c r="H951" s="6"/>
      <c r="J951" s="4"/>
    </row>
    <row r="952" spans="4:10" ht="12.75">
      <c r="D952" s="7" t="s">
        <v>583</v>
      </c>
      <c r="E952" s="75" t="s">
        <v>657</v>
      </c>
      <c r="G952" s="6"/>
      <c r="H952" s="6"/>
      <c r="J952" s="4"/>
    </row>
    <row r="953" spans="4:10" ht="12.75">
      <c r="D953" s="6" t="s">
        <v>28</v>
      </c>
      <c r="E953" s="75" t="s">
        <v>168</v>
      </c>
      <c r="G953" s="6"/>
      <c r="H953" s="6"/>
      <c r="J953" s="4"/>
    </row>
    <row r="954" spans="5:10" ht="12.75">
      <c r="E954" s="76" t="s">
        <v>658</v>
      </c>
      <c r="G954" s="6"/>
      <c r="H954" s="6"/>
      <c r="J954" s="4"/>
    </row>
    <row r="955" spans="1:10" ht="12.75">
      <c r="A955" s="1" t="s">
        <v>0</v>
      </c>
      <c r="B955" s="1" t="s">
        <v>5</v>
      </c>
      <c r="C955" s="1" t="s">
        <v>6</v>
      </c>
      <c r="D955" s="1" t="s">
        <v>7</v>
      </c>
      <c r="E955" s="78"/>
      <c r="G955" s="6"/>
      <c r="H955" s="6"/>
      <c r="J955" s="4"/>
    </row>
    <row r="956" spans="1:10" s="5" customFormat="1" ht="12.75">
      <c r="A956" s="7">
        <v>801</v>
      </c>
      <c r="B956" s="7"/>
      <c r="C956" s="7"/>
      <c r="D956" s="5" t="s">
        <v>12</v>
      </c>
      <c r="E956" s="88">
        <f>E957+E991+E998+E979+E1010+E1017</f>
        <v>2536491</v>
      </c>
      <c r="G956" s="7"/>
      <c r="H956" s="7"/>
      <c r="J956" s="8"/>
    </row>
    <row r="957" spans="1:10" s="57" customFormat="1" ht="12.75">
      <c r="A957" s="58"/>
      <c r="B957" s="58">
        <v>80104</v>
      </c>
      <c r="C957" s="58"/>
      <c r="D957" s="57" t="s">
        <v>166</v>
      </c>
      <c r="E957" s="89">
        <f>SUM(E958:E978)</f>
        <v>2280711</v>
      </c>
      <c r="G957" s="58"/>
      <c r="H957" s="58"/>
      <c r="J957" s="128"/>
    </row>
    <row r="958" spans="3:10" ht="12.75">
      <c r="C958" s="6">
        <v>3020</v>
      </c>
      <c r="D958" t="s">
        <v>41</v>
      </c>
      <c r="E958" s="84">
        <v>15000</v>
      </c>
      <c r="G958" s="6"/>
      <c r="H958" s="6"/>
      <c r="J958" s="4"/>
    </row>
    <row r="959" spans="3:10" ht="12.75">
      <c r="C959" s="6">
        <v>4010</v>
      </c>
      <c r="D959" t="s">
        <v>42</v>
      </c>
      <c r="E959" s="84">
        <v>646011</v>
      </c>
      <c r="G959" s="6"/>
      <c r="H959" s="6"/>
      <c r="J959" s="4"/>
    </row>
    <row r="960" spans="3:10" ht="12.75">
      <c r="C960" s="6">
        <v>4040</v>
      </c>
      <c r="D960" t="s">
        <v>43</v>
      </c>
      <c r="E960" s="84">
        <v>51420</v>
      </c>
      <c r="G960" s="6"/>
      <c r="H960" s="6"/>
      <c r="J960" s="4"/>
    </row>
    <row r="961" spans="3:10" ht="12.75">
      <c r="C961" s="6">
        <v>4110</v>
      </c>
      <c r="D961" t="s">
        <v>44</v>
      </c>
      <c r="E961" s="84">
        <v>293153</v>
      </c>
      <c r="G961" s="6"/>
      <c r="H961" s="6"/>
      <c r="J961" s="4"/>
    </row>
    <row r="962" spans="3:10" ht="12.75">
      <c r="C962" s="6">
        <v>4120</v>
      </c>
      <c r="D962" t="s">
        <v>466</v>
      </c>
      <c r="E962" s="84">
        <v>27000</v>
      </c>
      <c r="G962" s="6"/>
      <c r="H962" s="6"/>
      <c r="J962" s="4"/>
    </row>
    <row r="963" spans="3:10" ht="12.75">
      <c r="C963" s="6">
        <v>4170</v>
      </c>
      <c r="D963" t="s">
        <v>223</v>
      </c>
      <c r="E963" s="84">
        <v>6000</v>
      </c>
      <c r="G963" s="6"/>
      <c r="H963" s="6"/>
      <c r="J963" s="4"/>
    </row>
    <row r="964" spans="3:10" ht="12.75">
      <c r="C964" s="6">
        <v>4210</v>
      </c>
      <c r="D964" t="s">
        <v>45</v>
      </c>
      <c r="E964" s="84">
        <v>9000</v>
      </c>
      <c r="G964" s="6"/>
      <c r="H964" s="6"/>
      <c r="J964" s="4"/>
    </row>
    <row r="965" spans="3:10" ht="12.75">
      <c r="C965" s="6">
        <v>4240</v>
      </c>
      <c r="D965" t="s">
        <v>385</v>
      </c>
      <c r="E965" s="84">
        <v>3000</v>
      </c>
      <c r="G965" s="6"/>
      <c r="H965" s="6"/>
      <c r="J965" s="4"/>
    </row>
    <row r="966" spans="3:10" ht="12.75">
      <c r="C966" s="6">
        <v>4260</v>
      </c>
      <c r="D966" t="s">
        <v>46</v>
      </c>
      <c r="E966" s="84">
        <v>124000</v>
      </c>
      <c r="G966" s="6"/>
      <c r="H966" s="6"/>
      <c r="J966" s="4"/>
    </row>
    <row r="967" spans="3:10" ht="12.75">
      <c r="C967" s="6">
        <v>4270</v>
      </c>
      <c r="D967" t="s">
        <v>47</v>
      </c>
      <c r="E967" s="84">
        <v>10000</v>
      </c>
      <c r="G967" s="6"/>
      <c r="H967" s="6"/>
      <c r="J967" s="4"/>
    </row>
    <row r="968" spans="3:10" ht="12.75">
      <c r="C968" s="6">
        <v>4280</v>
      </c>
      <c r="D968" t="s">
        <v>242</v>
      </c>
      <c r="E968" s="84">
        <v>2000</v>
      </c>
      <c r="G968" s="6"/>
      <c r="H968" s="6"/>
      <c r="J968" s="4"/>
    </row>
    <row r="969" spans="3:10" ht="12.75">
      <c r="C969" s="6">
        <v>4300</v>
      </c>
      <c r="D969" t="s">
        <v>48</v>
      </c>
      <c r="E969" s="84">
        <v>10572</v>
      </c>
      <c r="G969" s="6"/>
      <c r="H969" s="6"/>
      <c r="J969" s="4"/>
    </row>
    <row r="970" spans="3:10" ht="12.75">
      <c r="C970" s="6">
        <v>4360</v>
      </c>
      <c r="D970" t="s">
        <v>313</v>
      </c>
      <c r="E970" s="84">
        <v>2000</v>
      </c>
      <c r="G970" s="6"/>
      <c r="H970" s="6"/>
      <c r="J970" s="4"/>
    </row>
    <row r="971" spans="3:10" ht="14.25" customHeight="1">
      <c r="C971" s="6">
        <v>4410</v>
      </c>
      <c r="D971" t="s">
        <v>49</v>
      </c>
      <c r="E971" s="84">
        <v>850</v>
      </c>
      <c r="G971" s="6"/>
      <c r="H971" s="6"/>
      <c r="J971" s="4"/>
    </row>
    <row r="972" spans="3:10" ht="12.75">
      <c r="C972" s="6">
        <v>4430</v>
      </c>
      <c r="D972" t="s">
        <v>50</v>
      </c>
      <c r="E972" s="84">
        <v>2000</v>
      </c>
      <c r="G972" s="6"/>
      <c r="H972" s="6"/>
      <c r="J972" s="4"/>
    </row>
    <row r="973" spans="1:10" ht="12.75">
      <c r="A973" s="3"/>
      <c r="B973" s="3"/>
      <c r="C973" s="6">
        <v>4440</v>
      </c>
      <c r="D973" t="s">
        <v>51</v>
      </c>
      <c r="E973" s="84">
        <v>93856</v>
      </c>
      <c r="G973" s="6"/>
      <c r="H973" s="6"/>
      <c r="J973" s="4"/>
    </row>
    <row r="974" spans="1:10" ht="12.75">
      <c r="A974" s="3"/>
      <c r="B974" s="3"/>
      <c r="C974" s="6">
        <v>4700</v>
      </c>
      <c r="D974" t="s">
        <v>250</v>
      </c>
      <c r="E974" s="84">
        <v>850</v>
      </c>
      <c r="G974" s="6"/>
      <c r="H974" s="6"/>
      <c r="J974" s="4"/>
    </row>
    <row r="975" spans="1:10" ht="12.75">
      <c r="A975" s="3"/>
      <c r="B975" s="3"/>
      <c r="D975" t="s">
        <v>251</v>
      </c>
      <c r="E975" s="84"/>
      <c r="G975" s="6"/>
      <c r="H975" s="6"/>
      <c r="J975" s="4"/>
    </row>
    <row r="976" spans="1:10" ht="12.75">
      <c r="A976" s="3"/>
      <c r="B976" s="3"/>
      <c r="C976" s="6">
        <v>4710</v>
      </c>
      <c r="D976" t="s">
        <v>454</v>
      </c>
      <c r="E976" s="84">
        <v>2500</v>
      </c>
      <c r="G976" s="6"/>
      <c r="H976" s="6"/>
      <c r="J976" s="4"/>
    </row>
    <row r="977" spans="1:10" ht="12.75">
      <c r="A977" s="3"/>
      <c r="B977" s="3"/>
      <c r="C977" s="6">
        <v>4790</v>
      </c>
      <c r="D977" t="s">
        <v>488</v>
      </c>
      <c r="E977" s="84">
        <v>920505</v>
      </c>
      <c r="G977" s="6"/>
      <c r="H977" s="6"/>
      <c r="J977" s="4"/>
    </row>
    <row r="978" spans="1:10" ht="12.75">
      <c r="A978" s="3"/>
      <c r="B978" s="3"/>
      <c r="C978" s="6">
        <v>4800</v>
      </c>
      <c r="D978" t="s">
        <v>489</v>
      </c>
      <c r="E978" s="84">
        <v>60994</v>
      </c>
      <c r="G978" s="6"/>
      <c r="H978" s="6"/>
      <c r="J978" s="4"/>
    </row>
    <row r="979" spans="1:10" ht="12.75">
      <c r="A979" s="3"/>
      <c r="B979" s="7">
        <v>80104</v>
      </c>
      <c r="C979" s="7"/>
      <c r="D979" s="5" t="s">
        <v>559</v>
      </c>
      <c r="E979" s="133">
        <f>SUM(E980:E988)</f>
        <v>37639</v>
      </c>
      <c r="G979" s="6"/>
      <c r="H979" s="6"/>
      <c r="J979" s="4"/>
    </row>
    <row r="980" spans="1:10" ht="12.75">
      <c r="A980" s="3"/>
      <c r="C980" s="6">
        <v>4350</v>
      </c>
      <c r="D980" s="115" t="s">
        <v>550</v>
      </c>
      <c r="E980" s="84">
        <v>2000</v>
      </c>
      <c r="G980" s="6"/>
      <c r="H980" s="6"/>
      <c r="J980" s="4"/>
    </row>
    <row r="981" spans="1:10" ht="12.75">
      <c r="A981" s="3"/>
      <c r="D981" s="115" t="s">
        <v>551</v>
      </c>
      <c r="E981" s="84"/>
      <c r="G981" s="6"/>
      <c r="H981" s="6"/>
      <c r="J981" s="4"/>
    </row>
    <row r="982" spans="1:10" ht="15">
      <c r="A982" s="3"/>
      <c r="B982" s="146"/>
      <c r="C982" s="117">
        <v>4370</v>
      </c>
      <c r="D982" s="115" t="s">
        <v>560</v>
      </c>
      <c r="E982" s="84">
        <v>850</v>
      </c>
      <c r="G982" s="6"/>
      <c r="H982" s="6"/>
      <c r="J982" s="4"/>
    </row>
    <row r="983" spans="1:10" ht="12.75">
      <c r="A983" s="3"/>
      <c r="B983" s="117"/>
      <c r="C983" s="117">
        <v>4740</v>
      </c>
      <c r="D983" s="115" t="s">
        <v>553</v>
      </c>
      <c r="E983" s="84">
        <v>10000</v>
      </c>
      <c r="G983" s="6"/>
      <c r="H983" s="6"/>
      <c r="J983" s="4"/>
    </row>
    <row r="984" spans="1:10" ht="12.75">
      <c r="A984" s="3"/>
      <c r="B984" s="117"/>
      <c r="C984" s="117"/>
      <c r="D984" s="115" t="s">
        <v>554</v>
      </c>
      <c r="E984" s="84"/>
      <c r="G984" s="6"/>
      <c r="H984" s="6"/>
      <c r="J984" s="4"/>
    </row>
    <row r="985" spans="1:10" ht="12.75">
      <c r="A985" s="3"/>
      <c r="B985" s="117"/>
      <c r="C985" s="117">
        <v>4750</v>
      </c>
      <c r="D985" s="115" t="s">
        <v>555</v>
      </c>
      <c r="E985" s="84">
        <v>19000</v>
      </c>
      <c r="G985" s="6"/>
      <c r="H985" s="6"/>
      <c r="J985" s="4"/>
    </row>
    <row r="986" spans="1:10" ht="15">
      <c r="A986" s="3"/>
      <c r="B986" s="146"/>
      <c r="C986" s="117">
        <v>4850</v>
      </c>
      <c r="D986" s="115" t="s">
        <v>556</v>
      </c>
      <c r="E986" s="84">
        <v>4939</v>
      </c>
      <c r="G986" s="6"/>
      <c r="H986" s="6"/>
      <c r="J986" s="4"/>
    </row>
    <row r="987" spans="1:10" ht="15">
      <c r="A987" s="3"/>
      <c r="B987" s="146"/>
      <c r="C987" s="117"/>
      <c r="D987" s="115" t="s">
        <v>557</v>
      </c>
      <c r="E987" s="84"/>
      <c r="G987" s="6"/>
      <c r="H987" s="6"/>
      <c r="J987" s="4"/>
    </row>
    <row r="988" spans="1:10" ht="15">
      <c r="A988" s="3"/>
      <c r="B988" s="146"/>
      <c r="C988" s="117">
        <v>4860</v>
      </c>
      <c r="D988" s="115" t="s">
        <v>558</v>
      </c>
      <c r="E988" s="84">
        <v>850</v>
      </c>
      <c r="G988" s="6"/>
      <c r="H988" s="6"/>
      <c r="J988" s="4"/>
    </row>
    <row r="989" spans="1:10" ht="15">
      <c r="A989" s="3"/>
      <c r="B989" s="146"/>
      <c r="C989" s="117"/>
      <c r="D989" s="115" t="s">
        <v>554</v>
      </c>
      <c r="E989" s="84"/>
      <c r="G989" s="6"/>
      <c r="H989" s="6"/>
      <c r="J989" s="4"/>
    </row>
    <row r="990" spans="1:10" ht="12.75">
      <c r="A990" s="3"/>
      <c r="B990" s="3"/>
      <c r="E990" s="84"/>
      <c r="G990" s="6"/>
      <c r="H990" s="6"/>
      <c r="J990" s="4"/>
    </row>
    <row r="991" spans="1:10" s="57" customFormat="1" ht="12.75">
      <c r="A991" s="58"/>
      <c r="B991" s="58">
        <v>80146</v>
      </c>
      <c r="C991" s="58"/>
      <c r="D991" s="57" t="s">
        <v>162</v>
      </c>
      <c r="E991" s="89">
        <f>SUM(E992:E996)</f>
        <v>7048</v>
      </c>
      <c r="G991" s="58"/>
      <c r="H991" s="58"/>
      <c r="J991" s="128"/>
    </row>
    <row r="992" spans="1:10" ht="12.75">
      <c r="A992" s="7"/>
      <c r="B992" s="7"/>
      <c r="C992" s="6">
        <v>4210</v>
      </c>
      <c r="D992" t="s">
        <v>45</v>
      </c>
      <c r="E992" s="75">
        <v>430</v>
      </c>
      <c r="G992" s="6"/>
      <c r="H992" s="6"/>
      <c r="J992" s="4"/>
    </row>
    <row r="993" spans="1:10" ht="12.75">
      <c r="A993" s="7"/>
      <c r="C993" s="6">
        <v>4300</v>
      </c>
      <c r="D993" t="s">
        <v>48</v>
      </c>
      <c r="E993" s="90">
        <v>1000</v>
      </c>
      <c r="G993" s="6"/>
      <c r="H993" s="6"/>
      <c r="J993" s="4"/>
    </row>
    <row r="994" spans="1:10" ht="12.75">
      <c r="A994" s="7"/>
      <c r="C994" s="6">
        <v>4410</v>
      </c>
      <c r="D994" t="s">
        <v>49</v>
      </c>
      <c r="E994" s="90">
        <v>418</v>
      </c>
      <c r="G994" s="6"/>
      <c r="H994" s="6"/>
      <c r="J994" s="4"/>
    </row>
    <row r="995" spans="1:10" ht="12.75">
      <c r="A995" s="3"/>
      <c r="B995" s="3"/>
      <c r="C995" s="6">
        <v>4700</v>
      </c>
      <c r="D995" t="s">
        <v>250</v>
      </c>
      <c r="E995" s="138">
        <v>5200</v>
      </c>
      <c r="G995" s="6"/>
      <c r="H995" s="6"/>
      <c r="J995" s="4"/>
    </row>
    <row r="996" spans="1:10" ht="12.75">
      <c r="A996" s="3"/>
      <c r="B996" s="3"/>
      <c r="D996" t="s">
        <v>251</v>
      </c>
      <c r="E996" s="138"/>
      <c r="G996" s="6"/>
      <c r="H996" s="6"/>
      <c r="J996" s="4"/>
    </row>
    <row r="997" spans="1:10" ht="12.75">
      <c r="A997" s="3"/>
      <c r="B997" s="3"/>
      <c r="E997" s="138"/>
      <c r="G997" s="6"/>
      <c r="H997" s="6"/>
      <c r="J997" s="4"/>
    </row>
    <row r="998" spans="1:10" s="57" customFormat="1" ht="15.75">
      <c r="A998" s="58"/>
      <c r="B998" s="125" t="s">
        <v>377</v>
      </c>
      <c r="C998" s="126"/>
      <c r="D998" s="118" t="s">
        <v>386</v>
      </c>
      <c r="E998" s="89">
        <f>SUM(E1001:E1009)</f>
        <v>195049</v>
      </c>
      <c r="G998" s="58"/>
      <c r="H998" s="58"/>
      <c r="J998" s="128"/>
    </row>
    <row r="999" spans="1:10" s="57" customFormat="1" ht="15.75">
      <c r="A999" s="58"/>
      <c r="B999" s="127"/>
      <c r="C999" s="126"/>
      <c r="D999" s="118" t="s">
        <v>387</v>
      </c>
      <c r="E999" s="89"/>
      <c r="G999" s="58"/>
      <c r="H999" s="58"/>
      <c r="J999" s="128"/>
    </row>
    <row r="1000" spans="1:10" s="57" customFormat="1" ht="15.75">
      <c r="A1000" s="58"/>
      <c r="B1000" s="127"/>
      <c r="C1000" s="126"/>
      <c r="D1000" s="118" t="s">
        <v>388</v>
      </c>
      <c r="E1000" s="89"/>
      <c r="G1000" s="58"/>
      <c r="H1000" s="58"/>
      <c r="J1000" s="128"/>
    </row>
    <row r="1001" spans="2:10" ht="15">
      <c r="B1001" s="116"/>
      <c r="C1001" s="6">
        <v>3020</v>
      </c>
      <c r="D1001" t="s">
        <v>41</v>
      </c>
      <c r="E1001" s="107">
        <v>150</v>
      </c>
      <c r="G1001" s="6"/>
      <c r="H1001" s="6"/>
      <c r="J1001" s="4"/>
    </row>
    <row r="1002" spans="2:10" ht="15">
      <c r="B1002" s="116"/>
      <c r="C1002" s="117">
        <v>4110</v>
      </c>
      <c r="D1002" s="115" t="s">
        <v>44</v>
      </c>
      <c r="E1002" s="107">
        <v>28100</v>
      </c>
      <c r="G1002" s="6"/>
      <c r="H1002" s="6"/>
      <c r="J1002" s="4"/>
    </row>
    <row r="1003" spans="2:10" ht="15">
      <c r="B1003" s="116"/>
      <c r="C1003" s="117">
        <v>4120</v>
      </c>
      <c r="D1003" t="s">
        <v>466</v>
      </c>
      <c r="E1003" s="107">
        <v>4794</v>
      </c>
      <c r="G1003" s="6"/>
      <c r="H1003" s="6"/>
      <c r="J1003" s="4"/>
    </row>
    <row r="1004" spans="2:10" ht="15">
      <c r="B1004" s="116"/>
      <c r="C1004" s="6">
        <v>4210</v>
      </c>
      <c r="D1004" t="s">
        <v>45</v>
      </c>
      <c r="E1004" s="107">
        <v>800</v>
      </c>
      <c r="G1004" s="6"/>
      <c r="H1004" s="6"/>
      <c r="J1004" s="4"/>
    </row>
    <row r="1005" spans="1:5" ht="12.75">
      <c r="A1005"/>
      <c r="B1005"/>
      <c r="C1005" s="6">
        <v>4240</v>
      </c>
      <c r="D1005" t="s">
        <v>385</v>
      </c>
      <c r="E1005" s="75">
        <v>1000</v>
      </c>
    </row>
    <row r="1006" spans="1:5" ht="12.75">
      <c r="A1006"/>
      <c r="B1006"/>
      <c r="C1006" s="6">
        <v>4440</v>
      </c>
      <c r="D1006" t="s">
        <v>51</v>
      </c>
      <c r="E1006" s="75">
        <v>6150</v>
      </c>
    </row>
    <row r="1007" spans="1:5" ht="12.75">
      <c r="A1007"/>
      <c r="B1007"/>
      <c r="C1007" s="6">
        <v>4710</v>
      </c>
      <c r="D1007" t="s">
        <v>454</v>
      </c>
      <c r="E1007" s="75">
        <v>600</v>
      </c>
    </row>
    <row r="1008" spans="1:5" ht="12.75">
      <c r="A1008"/>
      <c r="B1008"/>
      <c r="C1008" s="6">
        <v>4790</v>
      </c>
      <c r="D1008" t="s">
        <v>490</v>
      </c>
      <c r="E1008" s="75">
        <v>142400</v>
      </c>
    </row>
    <row r="1009" spans="1:5" ht="12.75">
      <c r="A1009"/>
      <c r="B1009"/>
      <c r="C1009" s="6">
        <v>4800</v>
      </c>
      <c r="D1009" t="s">
        <v>491</v>
      </c>
      <c r="E1009" s="75">
        <v>11055</v>
      </c>
    </row>
    <row r="1010" spans="2:5" ht="15.75">
      <c r="B1010" s="125" t="s">
        <v>377</v>
      </c>
      <c r="C1010" s="126"/>
      <c r="D1010" s="118" t="s">
        <v>386</v>
      </c>
      <c r="E1010" s="89">
        <f>SUM(E1014:E1016)</f>
        <v>3000</v>
      </c>
    </row>
    <row r="1011" spans="2:4" ht="15.75">
      <c r="B1011" s="127"/>
      <c r="C1011" s="126"/>
      <c r="D1011" s="118" t="s">
        <v>387</v>
      </c>
    </row>
    <row r="1012" spans="2:4" ht="15.75">
      <c r="B1012" s="127"/>
      <c r="C1012" s="126"/>
      <c r="D1012" s="118" t="s">
        <v>388</v>
      </c>
    </row>
    <row r="1013" spans="2:4" ht="15.75">
      <c r="B1013" s="127"/>
      <c r="C1013" s="126"/>
      <c r="D1013" s="147" t="s">
        <v>564</v>
      </c>
    </row>
    <row r="1014" spans="2:5" ht="15.75">
      <c r="B1014" s="127"/>
      <c r="C1014" s="117">
        <v>4750</v>
      </c>
      <c r="D1014" s="115" t="s">
        <v>555</v>
      </c>
      <c r="E1014" s="75">
        <v>2000</v>
      </c>
    </row>
    <row r="1015" spans="2:5" ht="15.75">
      <c r="B1015" s="127"/>
      <c r="C1015" s="117">
        <v>4850</v>
      </c>
      <c r="D1015" s="115" t="s">
        <v>556</v>
      </c>
      <c r="E1015" s="75">
        <v>1000</v>
      </c>
    </row>
    <row r="1016" spans="2:4" ht="15.75">
      <c r="B1016" s="127"/>
      <c r="C1016" s="117"/>
      <c r="D1016" s="115" t="s">
        <v>557</v>
      </c>
    </row>
    <row r="1017" spans="2:5" ht="12.75">
      <c r="B1017" s="58">
        <v>80195</v>
      </c>
      <c r="C1017" s="58"/>
      <c r="D1017" s="57" t="s">
        <v>511</v>
      </c>
      <c r="E1017" s="89">
        <f>E1018</f>
        <v>13044</v>
      </c>
    </row>
    <row r="1018" spans="3:5" ht="12.75">
      <c r="C1018" s="6">
        <v>4440</v>
      </c>
      <c r="D1018" t="s">
        <v>51</v>
      </c>
      <c r="E1018" s="75">
        <v>13044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6"/>
  <sheetViews>
    <sheetView workbookViewId="0" topLeftCell="A354">
      <selection activeCell="D382" sqref="D382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3" customWidth="1"/>
  </cols>
  <sheetData>
    <row r="1" spans="1:5" ht="12.75">
      <c r="A1" s="6" t="s">
        <v>80</v>
      </c>
      <c r="E1" s="74" t="s">
        <v>429</v>
      </c>
    </row>
    <row r="2" ht="12.75">
      <c r="E2" s="75" t="s">
        <v>657</v>
      </c>
    </row>
    <row r="3" spans="4:5" ht="15.75">
      <c r="D3" s="44" t="s">
        <v>119</v>
      </c>
      <c r="E3" s="75" t="s">
        <v>168</v>
      </c>
    </row>
    <row r="4" spans="1:5" ht="12.75">
      <c r="A4" s="21"/>
      <c r="B4" s="21"/>
      <c r="C4" s="38"/>
      <c r="D4" s="45"/>
      <c r="E4" s="76" t="s">
        <v>658</v>
      </c>
    </row>
    <row r="5" spans="1:5" ht="12.75">
      <c r="A5" s="3" t="s">
        <v>0</v>
      </c>
      <c r="B5" s="3" t="s">
        <v>32</v>
      </c>
      <c r="C5" s="33" t="s">
        <v>98</v>
      </c>
      <c r="D5" s="16" t="s">
        <v>99</v>
      </c>
      <c r="E5" s="77" t="s">
        <v>585</v>
      </c>
    </row>
    <row r="6" spans="1:5" ht="12.75">
      <c r="A6" s="1">
        <v>1</v>
      </c>
      <c r="B6" s="1">
        <v>2</v>
      </c>
      <c r="C6" s="31" t="s">
        <v>100</v>
      </c>
      <c r="D6" s="1">
        <v>4</v>
      </c>
      <c r="E6" s="109">
        <v>5</v>
      </c>
    </row>
    <row r="7" spans="1:5" ht="12.75">
      <c r="A7" s="23"/>
      <c r="B7" s="23"/>
      <c r="C7" s="36"/>
      <c r="D7" s="49" t="s">
        <v>239</v>
      </c>
      <c r="E7" s="79">
        <f>E38+E73+E109+E130+E172+E205+E329+E192+E14+E273+E67+E26+E253+E21+E267+E200+E9</f>
        <v>148156938.88</v>
      </c>
    </row>
    <row r="8" spans="1:5" ht="12.75">
      <c r="A8" s="21"/>
      <c r="B8" s="21"/>
      <c r="C8" s="38"/>
      <c r="D8" s="46" t="s">
        <v>240</v>
      </c>
      <c r="E8" s="80"/>
    </row>
    <row r="9" spans="1:5" ht="12.75">
      <c r="A9" s="54" t="s">
        <v>62</v>
      </c>
      <c r="B9" s="54"/>
      <c r="C9" s="54"/>
      <c r="D9" s="26" t="s">
        <v>144</v>
      </c>
      <c r="E9" s="81">
        <f>E10</f>
        <v>15680.6</v>
      </c>
    </row>
    <row r="10" spans="1:5" ht="12.75">
      <c r="A10" s="111"/>
      <c r="B10" s="111" t="s">
        <v>651</v>
      </c>
      <c r="C10" s="111"/>
      <c r="D10" s="137" t="s">
        <v>645</v>
      </c>
      <c r="E10" s="82">
        <f>E11</f>
        <v>15680.6</v>
      </c>
    </row>
    <row r="11" spans="1:5" ht="12.75">
      <c r="A11" s="33"/>
      <c r="B11" s="111"/>
      <c r="C11" s="33" t="s">
        <v>195</v>
      </c>
      <c r="D11" s="16" t="s">
        <v>114</v>
      </c>
      <c r="E11" s="82">
        <v>15680.6</v>
      </c>
    </row>
    <row r="12" spans="1:5" ht="12.75">
      <c r="A12" s="3"/>
      <c r="B12" s="112"/>
      <c r="C12" s="33"/>
      <c r="D12" s="15" t="s">
        <v>115</v>
      </c>
      <c r="E12" s="82"/>
    </row>
    <row r="13" spans="1:5" ht="12.75">
      <c r="A13" s="21"/>
      <c r="B13" s="144"/>
      <c r="C13" s="38"/>
      <c r="D13" s="22" t="s">
        <v>116</v>
      </c>
      <c r="E13" s="110"/>
    </row>
    <row r="14" spans="1:5" ht="12.75">
      <c r="A14" s="55">
        <v>150</v>
      </c>
      <c r="B14" s="55"/>
      <c r="C14" s="54"/>
      <c r="D14" s="66" t="s">
        <v>352</v>
      </c>
      <c r="E14" s="133">
        <f>E15</f>
        <v>400000</v>
      </c>
    </row>
    <row r="15" spans="1:5" s="72" customFormat="1" ht="12.75">
      <c r="A15" s="112"/>
      <c r="B15" s="112">
        <v>15011</v>
      </c>
      <c r="C15" s="111"/>
      <c r="D15" s="137" t="s">
        <v>353</v>
      </c>
      <c r="E15" s="82">
        <f>SUM(E16:E20)</f>
        <v>400000</v>
      </c>
    </row>
    <row r="16" spans="1:5" ht="12.75">
      <c r="A16" s="3"/>
      <c r="B16" s="3"/>
      <c r="C16" s="34" t="s">
        <v>179</v>
      </c>
      <c r="D16" s="13" t="s">
        <v>102</v>
      </c>
      <c r="E16" s="82">
        <v>300000</v>
      </c>
    </row>
    <row r="17" spans="1:5" ht="12.75">
      <c r="A17" s="3"/>
      <c r="B17" s="3"/>
      <c r="C17" s="33"/>
      <c r="D17" s="16" t="s">
        <v>150</v>
      </c>
      <c r="E17" s="81"/>
    </row>
    <row r="18" spans="1:5" ht="12.75">
      <c r="A18" s="3"/>
      <c r="B18" s="3"/>
      <c r="C18" s="33"/>
      <c r="D18" s="16" t="s">
        <v>151</v>
      </c>
      <c r="E18" s="81"/>
    </row>
    <row r="19" spans="1:5" ht="12.75">
      <c r="A19" s="3"/>
      <c r="B19" s="3"/>
      <c r="C19" s="33"/>
      <c r="D19" s="16" t="s">
        <v>152</v>
      </c>
      <c r="E19" s="82"/>
    </row>
    <row r="20" spans="1:5" ht="12.75">
      <c r="A20" s="21"/>
      <c r="B20" s="21"/>
      <c r="C20" s="38" t="s">
        <v>177</v>
      </c>
      <c r="D20" s="45" t="s">
        <v>97</v>
      </c>
      <c r="E20" s="110">
        <v>100000</v>
      </c>
    </row>
    <row r="21" spans="1:5" s="57" customFormat="1" ht="12.75">
      <c r="A21" s="55">
        <v>400</v>
      </c>
      <c r="B21" s="55"/>
      <c r="C21" s="54"/>
      <c r="D21" s="66" t="s">
        <v>589</v>
      </c>
      <c r="E21" s="133">
        <f>E23</f>
        <v>418200</v>
      </c>
    </row>
    <row r="22" spans="1:5" ht="12.75">
      <c r="A22" s="3"/>
      <c r="B22" s="3"/>
      <c r="C22" s="33"/>
      <c r="D22" s="66" t="s">
        <v>588</v>
      </c>
      <c r="E22" s="82"/>
    </row>
    <row r="23" spans="1:5" ht="12.75">
      <c r="A23" s="3"/>
      <c r="B23" s="3">
        <v>40001</v>
      </c>
      <c r="C23" s="33"/>
      <c r="D23" s="16" t="s">
        <v>590</v>
      </c>
      <c r="E23" s="82">
        <f>E24</f>
        <v>418200</v>
      </c>
    </row>
    <row r="24" spans="1:5" s="72" customFormat="1" ht="12.75">
      <c r="A24" s="112"/>
      <c r="B24" s="112"/>
      <c r="C24" s="141" t="s">
        <v>591</v>
      </c>
      <c r="D24" s="119" t="s">
        <v>592</v>
      </c>
      <c r="E24" s="82">
        <v>418200</v>
      </c>
    </row>
    <row r="25" spans="1:5" s="72" customFormat="1" ht="12.75">
      <c r="A25" s="144"/>
      <c r="B25" s="144"/>
      <c r="C25" s="142"/>
      <c r="D25" s="143" t="s">
        <v>593</v>
      </c>
      <c r="E25" s="110"/>
    </row>
    <row r="26" spans="1:5" ht="12.75">
      <c r="A26" s="55">
        <v>600</v>
      </c>
      <c r="B26" s="55"/>
      <c r="C26" s="54"/>
      <c r="D26" s="66" t="s">
        <v>477</v>
      </c>
      <c r="E26" s="133">
        <f>E33+E27</f>
        <v>2394262</v>
      </c>
    </row>
    <row r="27" spans="1:5" s="72" customFormat="1" ht="12.75">
      <c r="A27" s="112"/>
      <c r="B27" s="112">
        <v>60016</v>
      </c>
      <c r="C27" s="111"/>
      <c r="D27" s="16" t="s">
        <v>39</v>
      </c>
      <c r="E27" s="82">
        <f>SUM(E28:E30)</f>
        <v>1634262</v>
      </c>
    </row>
    <row r="28" spans="1:5" s="72" customFormat="1" ht="12.75">
      <c r="A28" s="112"/>
      <c r="B28" s="112"/>
      <c r="C28" s="33" t="s">
        <v>620</v>
      </c>
      <c r="D28" s="16" t="s">
        <v>621</v>
      </c>
      <c r="E28" s="82">
        <v>200000</v>
      </c>
    </row>
    <row r="29" spans="1:5" s="72" customFormat="1" ht="12.75">
      <c r="A29" s="112"/>
      <c r="B29" s="112"/>
      <c r="C29" s="111"/>
      <c r="D29" s="16" t="s">
        <v>622</v>
      </c>
      <c r="E29" s="82"/>
    </row>
    <row r="30" spans="1:5" s="72" customFormat="1" ht="12.75">
      <c r="A30" s="112"/>
      <c r="B30" s="112"/>
      <c r="C30" s="33" t="s">
        <v>528</v>
      </c>
      <c r="D30" s="16" t="s">
        <v>529</v>
      </c>
      <c r="E30" s="82">
        <v>1434262</v>
      </c>
    </row>
    <row r="31" spans="1:5" s="72" customFormat="1" ht="12.75">
      <c r="A31" s="112"/>
      <c r="B31" s="112"/>
      <c r="C31" s="111"/>
      <c r="D31" s="16" t="s">
        <v>531</v>
      </c>
      <c r="E31" s="82"/>
    </row>
    <row r="32" spans="1:5" s="72" customFormat="1" ht="12.75">
      <c r="A32" s="112"/>
      <c r="B32" s="112"/>
      <c r="C32" s="111"/>
      <c r="D32" s="16" t="s">
        <v>530</v>
      </c>
      <c r="E32" s="82"/>
    </row>
    <row r="33" spans="1:6" s="72" customFormat="1" ht="12.75">
      <c r="A33" s="112"/>
      <c r="B33" s="112">
        <v>60019</v>
      </c>
      <c r="C33" s="111"/>
      <c r="D33" s="137" t="s">
        <v>498</v>
      </c>
      <c r="E33" s="82">
        <f>SUM(E34:E36)</f>
        <v>760000</v>
      </c>
      <c r="F33" s="139"/>
    </row>
    <row r="34" spans="1:6" ht="12.75">
      <c r="A34" s="3"/>
      <c r="B34" s="3"/>
      <c r="C34" s="43" t="s">
        <v>217</v>
      </c>
      <c r="D34" s="52" t="s">
        <v>262</v>
      </c>
      <c r="E34" s="82">
        <v>750000</v>
      </c>
      <c r="F34" s="15"/>
    </row>
    <row r="35" spans="1:6" ht="12.75">
      <c r="A35" s="3"/>
      <c r="B35" s="3"/>
      <c r="C35" s="33"/>
      <c r="D35" s="16" t="s">
        <v>263</v>
      </c>
      <c r="E35" s="82"/>
      <c r="F35" s="15"/>
    </row>
    <row r="36" spans="1:6" ht="12.75">
      <c r="A36" s="3"/>
      <c r="B36" s="3"/>
      <c r="C36" s="33" t="s">
        <v>419</v>
      </c>
      <c r="D36" s="16" t="s">
        <v>420</v>
      </c>
      <c r="E36" s="82">
        <v>10000</v>
      </c>
      <c r="F36" s="15"/>
    </row>
    <row r="37" spans="1:6" ht="12.75">
      <c r="A37" s="21"/>
      <c r="B37" s="21"/>
      <c r="C37" s="38"/>
      <c r="D37" s="45" t="s">
        <v>421</v>
      </c>
      <c r="E37" s="110"/>
      <c r="F37" s="15"/>
    </row>
    <row r="38" spans="1:5" ht="12.75">
      <c r="A38" s="58">
        <v>700</v>
      </c>
      <c r="B38" s="58"/>
      <c r="C38" s="70"/>
      <c r="D38" s="134" t="s">
        <v>101</v>
      </c>
      <c r="E38" s="132">
        <f>E39+E52</f>
        <v>11278094</v>
      </c>
    </row>
    <row r="39" spans="1:5" s="72" customFormat="1" ht="12.75">
      <c r="A39" s="73"/>
      <c r="B39" s="73">
        <v>70005</v>
      </c>
      <c r="C39" s="121"/>
      <c r="D39" s="136" t="s">
        <v>35</v>
      </c>
      <c r="E39" s="140">
        <f>SUM(E40:E51)</f>
        <v>838000</v>
      </c>
    </row>
    <row r="40" spans="3:5" ht="12.75">
      <c r="C40" s="34" t="s">
        <v>178</v>
      </c>
      <c r="D40" s="13" t="s">
        <v>356</v>
      </c>
      <c r="E40" s="83">
        <v>20000</v>
      </c>
    </row>
    <row r="41" spans="3:5" ht="12.75">
      <c r="C41" s="34" t="s">
        <v>357</v>
      </c>
      <c r="D41" s="13" t="s">
        <v>358</v>
      </c>
      <c r="E41" s="83">
        <v>120000</v>
      </c>
    </row>
    <row r="42" spans="3:5" ht="12.75">
      <c r="C42" s="34" t="s">
        <v>179</v>
      </c>
      <c r="D42" s="13" t="s">
        <v>360</v>
      </c>
      <c r="E42" s="83">
        <v>350000</v>
      </c>
    </row>
    <row r="43" ht="12.75">
      <c r="D43" s="13" t="s">
        <v>150</v>
      </c>
    </row>
    <row r="44" ht="12.75">
      <c r="D44" s="13" t="s">
        <v>151</v>
      </c>
    </row>
    <row r="45" ht="12.75">
      <c r="D45" s="13" t="s">
        <v>152</v>
      </c>
    </row>
    <row r="46" spans="3:5" ht="12.75">
      <c r="C46" s="34" t="s">
        <v>231</v>
      </c>
      <c r="D46" s="13" t="s">
        <v>343</v>
      </c>
      <c r="E46" s="83">
        <v>80000</v>
      </c>
    </row>
    <row r="47" ht="12.75">
      <c r="D47" s="13" t="s">
        <v>344</v>
      </c>
    </row>
    <row r="48" spans="1:5" ht="12.75">
      <c r="A48" s="3"/>
      <c r="B48" s="3"/>
      <c r="C48" s="33" t="s">
        <v>180</v>
      </c>
      <c r="D48" s="16" t="s">
        <v>337</v>
      </c>
      <c r="E48" s="84">
        <v>250000</v>
      </c>
    </row>
    <row r="49" spans="1:5" ht="12.75">
      <c r="A49" s="3"/>
      <c r="B49" s="3"/>
      <c r="C49" s="33"/>
      <c r="D49" s="16" t="s">
        <v>338</v>
      </c>
      <c r="E49" s="84"/>
    </row>
    <row r="50" spans="1:5" ht="12.75">
      <c r="A50" s="3"/>
      <c r="B50" s="3"/>
      <c r="C50" s="33" t="s">
        <v>177</v>
      </c>
      <c r="D50" s="16" t="s">
        <v>97</v>
      </c>
      <c r="E50" s="84">
        <v>15000</v>
      </c>
    </row>
    <row r="51" spans="1:5" ht="12.75">
      <c r="A51" s="3"/>
      <c r="B51" s="3"/>
      <c r="C51" s="33" t="s">
        <v>181</v>
      </c>
      <c r="D51" s="16" t="s">
        <v>361</v>
      </c>
      <c r="E51" s="84">
        <v>3000</v>
      </c>
    </row>
    <row r="52" spans="1:5" ht="12.75">
      <c r="A52" s="3"/>
      <c r="B52" s="3">
        <v>70007</v>
      </c>
      <c r="C52" s="33"/>
      <c r="D52" s="16" t="s">
        <v>499</v>
      </c>
      <c r="E52" s="84">
        <f>SUM(E53:E65)</f>
        <v>10440094</v>
      </c>
    </row>
    <row r="53" spans="1:5" ht="12.75">
      <c r="A53" s="3"/>
      <c r="B53" s="3"/>
      <c r="C53" s="34" t="s">
        <v>416</v>
      </c>
      <c r="D53" s="13" t="s">
        <v>532</v>
      </c>
      <c r="E53" s="84">
        <v>50000</v>
      </c>
    </row>
    <row r="54" spans="1:5" ht="12.75">
      <c r="A54" s="3"/>
      <c r="B54" s="3"/>
      <c r="D54" s="13" t="s">
        <v>417</v>
      </c>
      <c r="E54" s="84"/>
    </row>
    <row r="55" spans="1:5" ht="12.75">
      <c r="A55" s="3"/>
      <c r="B55" s="3"/>
      <c r="D55" s="13" t="s">
        <v>418</v>
      </c>
      <c r="E55" s="84"/>
    </row>
    <row r="56" spans="1:5" ht="12.75">
      <c r="A56" s="3"/>
      <c r="B56" s="3"/>
      <c r="C56" s="34" t="s">
        <v>179</v>
      </c>
      <c r="D56" s="13" t="s">
        <v>360</v>
      </c>
      <c r="E56" s="84">
        <v>2000000</v>
      </c>
    </row>
    <row r="57" spans="1:5" ht="12.75">
      <c r="A57" s="3"/>
      <c r="B57" s="3"/>
      <c r="D57" s="13" t="s">
        <v>150</v>
      </c>
      <c r="E57" s="84"/>
    </row>
    <row r="58" spans="1:5" ht="12.75">
      <c r="A58" s="3"/>
      <c r="B58" s="3"/>
      <c r="D58" s="13" t="s">
        <v>151</v>
      </c>
      <c r="E58" s="84"/>
    </row>
    <row r="59" spans="1:5" ht="12.75">
      <c r="A59" s="3"/>
      <c r="B59" s="3"/>
      <c r="D59" s="13" t="s">
        <v>152</v>
      </c>
      <c r="E59" s="84"/>
    </row>
    <row r="60" spans="1:5" ht="12.75">
      <c r="A60" s="3"/>
      <c r="B60" s="3"/>
      <c r="C60" s="33" t="s">
        <v>180</v>
      </c>
      <c r="D60" s="16" t="s">
        <v>337</v>
      </c>
      <c r="E60" s="84">
        <v>800000</v>
      </c>
    </row>
    <row r="61" spans="1:5" ht="12.75">
      <c r="A61" s="3"/>
      <c r="B61" s="3"/>
      <c r="C61" s="33"/>
      <c r="D61" s="16" t="s">
        <v>338</v>
      </c>
      <c r="E61" s="84"/>
    </row>
    <row r="62" spans="1:5" ht="13.5" customHeight="1">
      <c r="A62" s="3"/>
      <c r="B62" s="3"/>
      <c r="C62" s="33" t="s">
        <v>177</v>
      </c>
      <c r="D62" s="16" t="s">
        <v>97</v>
      </c>
      <c r="E62" s="84">
        <v>2480000</v>
      </c>
    </row>
    <row r="63" spans="1:5" ht="12.75">
      <c r="A63" s="3"/>
      <c r="B63" s="3"/>
      <c r="C63" s="33" t="s">
        <v>181</v>
      </c>
      <c r="D63" s="16" t="s">
        <v>361</v>
      </c>
      <c r="E63" s="84">
        <v>60000</v>
      </c>
    </row>
    <row r="64" spans="1:5" ht="12.75">
      <c r="A64" s="3"/>
      <c r="B64" s="3"/>
      <c r="C64" s="33" t="s">
        <v>516</v>
      </c>
      <c r="D64" s="16" t="s">
        <v>635</v>
      </c>
      <c r="E64" s="84">
        <v>249892</v>
      </c>
    </row>
    <row r="65" spans="1:6" s="72" customFormat="1" ht="12.75">
      <c r="A65" s="112"/>
      <c r="B65" s="112"/>
      <c r="C65" s="141" t="s">
        <v>543</v>
      </c>
      <c r="D65" s="119" t="s">
        <v>545</v>
      </c>
      <c r="E65" s="82">
        <v>4800202</v>
      </c>
      <c r="F65" s="139"/>
    </row>
    <row r="66" spans="1:6" s="72" customFormat="1" ht="12.75">
      <c r="A66" s="144"/>
      <c r="B66" s="144"/>
      <c r="C66" s="142"/>
      <c r="D66" s="143" t="s">
        <v>544</v>
      </c>
      <c r="E66" s="110"/>
      <c r="F66" s="139"/>
    </row>
    <row r="67" spans="1:5" ht="12.75">
      <c r="A67" s="55">
        <v>710</v>
      </c>
      <c r="B67" s="55"/>
      <c r="C67" s="54"/>
      <c r="D67" s="66" t="s">
        <v>359</v>
      </c>
      <c r="E67" s="133">
        <f>E68</f>
        <v>308000</v>
      </c>
    </row>
    <row r="68" spans="1:5" s="72" customFormat="1" ht="12.75">
      <c r="A68" s="112"/>
      <c r="B68" s="112">
        <v>71035</v>
      </c>
      <c r="C68" s="111"/>
      <c r="D68" s="137" t="s">
        <v>384</v>
      </c>
      <c r="E68" s="82">
        <f>SUM(E69:E71)</f>
        <v>308000</v>
      </c>
    </row>
    <row r="69" spans="1:5" ht="12.75">
      <c r="A69" s="3"/>
      <c r="B69" s="3"/>
      <c r="C69" s="33" t="s">
        <v>177</v>
      </c>
      <c r="D69" s="16" t="s">
        <v>97</v>
      </c>
      <c r="E69" s="84">
        <v>300000</v>
      </c>
    </row>
    <row r="70" spans="1:5" s="72" customFormat="1" ht="12.75">
      <c r="A70" s="112"/>
      <c r="B70" s="112"/>
      <c r="C70" s="33" t="s">
        <v>633</v>
      </c>
      <c r="D70" s="119" t="s">
        <v>632</v>
      </c>
      <c r="E70" s="82">
        <v>8000</v>
      </c>
    </row>
    <row r="71" spans="1:5" s="72" customFormat="1" ht="12.75">
      <c r="A71" s="112"/>
      <c r="B71" s="112"/>
      <c r="C71" s="111"/>
      <c r="D71" s="119" t="s">
        <v>631</v>
      </c>
      <c r="E71" s="82"/>
    </row>
    <row r="72" spans="1:5" ht="12.75">
      <c r="A72" s="21"/>
      <c r="B72" s="21"/>
      <c r="C72" s="38"/>
      <c r="D72" s="45" t="s">
        <v>630</v>
      </c>
      <c r="E72" s="85"/>
    </row>
    <row r="73" spans="1:5" ht="12.75">
      <c r="A73" s="58">
        <v>750</v>
      </c>
      <c r="B73" s="58"/>
      <c r="C73" s="70"/>
      <c r="D73" s="134" t="s">
        <v>103</v>
      </c>
      <c r="E73" s="132">
        <f>E74+E83+E85</f>
        <v>1161639.62</v>
      </c>
    </row>
    <row r="74" spans="1:5" s="72" customFormat="1" ht="12.75">
      <c r="A74" s="73"/>
      <c r="B74" s="73">
        <v>75011</v>
      </c>
      <c r="C74" s="121"/>
      <c r="D74" s="136" t="s">
        <v>113</v>
      </c>
      <c r="E74" s="140">
        <f>SUM(E75:E81)</f>
        <v>549919.62</v>
      </c>
    </row>
    <row r="75" spans="1:5" ht="12.75">
      <c r="A75" s="3"/>
      <c r="B75" s="3"/>
      <c r="C75" s="33" t="s">
        <v>195</v>
      </c>
      <c r="D75" s="16" t="s">
        <v>114</v>
      </c>
      <c r="E75" s="84">
        <v>549314</v>
      </c>
    </row>
    <row r="76" spans="1:5" ht="12.75">
      <c r="A76" s="3"/>
      <c r="B76" s="3"/>
      <c r="C76" s="33"/>
      <c r="D76" s="15" t="s">
        <v>115</v>
      </c>
      <c r="E76" s="86"/>
    </row>
    <row r="77" spans="1:5" ht="12.75">
      <c r="A77" s="3"/>
      <c r="B77" s="3"/>
      <c r="C77" s="33"/>
      <c r="D77" s="15" t="s">
        <v>116</v>
      </c>
      <c r="E77" s="86"/>
    </row>
    <row r="78" spans="1:5" ht="12.75">
      <c r="A78" s="3"/>
      <c r="B78" s="3"/>
      <c r="C78" s="33" t="s">
        <v>518</v>
      </c>
      <c r="D78" s="15" t="s">
        <v>519</v>
      </c>
      <c r="E78" s="86">
        <v>555.62</v>
      </c>
    </row>
    <row r="79" spans="1:5" ht="12.75">
      <c r="A79" s="3"/>
      <c r="B79" s="3"/>
      <c r="C79" s="33"/>
      <c r="D79" s="48" t="s">
        <v>520</v>
      </c>
      <c r="E79" s="86"/>
    </row>
    <row r="80" spans="1:5" ht="12.75">
      <c r="A80" s="3"/>
      <c r="B80" s="3"/>
      <c r="C80" s="33" t="s">
        <v>208</v>
      </c>
      <c r="D80" s="16" t="s">
        <v>209</v>
      </c>
      <c r="E80" s="86">
        <v>50</v>
      </c>
    </row>
    <row r="81" spans="1:5" ht="12.75">
      <c r="A81" s="3"/>
      <c r="B81" s="3"/>
      <c r="C81" s="33"/>
      <c r="D81" s="16" t="s">
        <v>294</v>
      </c>
      <c r="E81" s="86"/>
    </row>
    <row r="82" spans="1:5" ht="12.75">
      <c r="A82" s="3"/>
      <c r="B82" s="3"/>
      <c r="C82" s="33"/>
      <c r="D82" s="16" t="s">
        <v>210</v>
      </c>
      <c r="E82" s="86"/>
    </row>
    <row r="83" spans="1:5" s="72" customFormat="1" ht="12.75">
      <c r="A83" s="112"/>
      <c r="B83" s="112">
        <v>75023</v>
      </c>
      <c r="C83" s="111"/>
      <c r="D83" s="137" t="s">
        <v>159</v>
      </c>
      <c r="E83" s="82">
        <f>SUM(E84:E84)</f>
        <v>172132</v>
      </c>
    </row>
    <row r="84" spans="1:5" ht="12.75">
      <c r="A84" s="3"/>
      <c r="B84" s="3"/>
      <c r="C84" s="33" t="s">
        <v>177</v>
      </c>
      <c r="D84" s="16" t="s">
        <v>97</v>
      </c>
      <c r="E84" s="84">
        <v>172132</v>
      </c>
    </row>
    <row r="85" spans="1:5" ht="12.75">
      <c r="A85" s="3"/>
      <c r="B85" s="3">
        <v>75095</v>
      </c>
      <c r="C85" s="33"/>
      <c r="D85" s="16" t="s">
        <v>511</v>
      </c>
      <c r="E85" s="84">
        <f>SUM(E86:E104)</f>
        <v>439588</v>
      </c>
    </row>
    <row r="86" spans="1:5" ht="12.75">
      <c r="A86" s="3"/>
      <c r="B86" s="3"/>
      <c r="C86" s="33" t="s">
        <v>623</v>
      </c>
      <c r="D86" s="16" t="s">
        <v>457</v>
      </c>
      <c r="E86" s="84">
        <v>140263</v>
      </c>
    </row>
    <row r="87" spans="1:5" ht="12.75">
      <c r="A87" s="3"/>
      <c r="B87" s="3"/>
      <c r="C87" s="33"/>
      <c r="D87" s="16" t="s">
        <v>458</v>
      </c>
      <c r="E87" s="84"/>
    </row>
    <row r="88" spans="1:5" ht="12.75">
      <c r="A88" s="3"/>
      <c r="B88" s="3"/>
      <c r="C88" s="33"/>
      <c r="D88" s="16" t="s">
        <v>459</v>
      </c>
      <c r="E88" s="84"/>
    </row>
    <row r="89" spans="1:5" ht="12.75">
      <c r="A89" s="3"/>
      <c r="B89" s="3"/>
      <c r="C89" s="33"/>
      <c r="D89" s="16" t="s">
        <v>460</v>
      </c>
      <c r="E89" s="84"/>
    </row>
    <row r="90" spans="1:5" ht="12.75">
      <c r="A90" s="3"/>
      <c r="B90" s="3"/>
      <c r="C90" s="33"/>
      <c r="D90" s="16" t="s">
        <v>238</v>
      </c>
      <c r="E90" s="84"/>
    </row>
    <row r="91" spans="1:5" ht="12.75">
      <c r="A91" s="3"/>
      <c r="B91" s="3"/>
      <c r="C91" s="33" t="s">
        <v>636</v>
      </c>
      <c r="D91" s="16" t="s">
        <v>457</v>
      </c>
      <c r="E91" s="84">
        <v>26717</v>
      </c>
    </row>
    <row r="92" spans="1:5" ht="12.75">
      <c r="A92" s="3"/>
      <c r="B92" s="3"/>
      <c r="C92" s="33"/>
      <c r="D92" s="16" t="s">
        <v>458</v>
      </c>
      <c r="E92" s="84"/>
    </row>
    <row r="93" spans="1:5" ht="12.75">
      <c r="A93" s="3"/>
      <c r="B93" s="3"/>
      <c r="C93" s="33"/>
      <c r="D93" s="16" t="s">
        <v>459</v>
      </c>
      <c r="E93" s="84"/>
    </row>
    <row r="94" spans="1:5" ht="12.75">
      <c r="A94" s="3"/>
      <c r="B94" s="3"/>
      <c r="C94" s="33"/>
      <c r="D94" s="16" t="s">
        <v>460</v>
      </c>
      <c r="E94" s="84"/>
    </row>
    <row r="95" spans="1:5" ht="12.75">
      <c r="A95" s="3"/>
      <c r="B95" s="3"/>
      <c r="C95" s="33"/>
      <c r="D95" s="16" t="s">
        <v>238</v>
      </c>
      <c r="E95" s="84"/>
    </row>
    <row r="96" spans="1:5" ht="12.75">
      <c r="A96" s="3"/>
      <c r="B96" s="3"/>
      <c r="C96" s="33" t="s">
        <v>637</v>
      </c>
      <c r="D96" s="67" t="s">
        <v>638</v>
      </c>
      <c r="E96" s="84">
        <v>23472</v>
      </c>
    </row>
    <row r="97" spans="1:5" ht="12.75">
      <c r="A97" s="3"/>
      <c r="B97" s="3"/>
      <c r="C97" s="33"/>
      <c r="D97" s="67" t="s">
        <v>639</v>
      </c>
      <c r="E97" s="84"/>
    </row>
    <row r="98" spans="1:5" ht="12.75">
      <c r="A98" s="3"/>
      <c r="B98" s="3"/>
      <c r="C98" s="33"/>
      <c r="D98" s="67" t="s">
        <v>600</v>
      </c>
      <c r="E98" s="84"/>
    </row>
    <row r="99" spans="1:5" ht="12.75">
      <c r="A99" s="3"/>
      <c r="B99" s="3"/>
      <c r="C99" s="33" t="s">
        <v>456</v>
      </c>
      <c r="D99" s="16" t="s">
        <v>457</v>
      </c>
      <c r="E99" s="84">
        <v>209274</v>
      </c>
    </row>
    <row r="100" spans="1:5" ht="12.75">
      <c r="A100" s="3"/>
      <c r="B100" s="3"/>
      <c r="C100" s="33"/>
      <c r="D100" s="16" t="s">
        <v>458</v>
      </c>
      <c r="E100" s="84"/>
    </row>
    <row r="101" spans="1:5" ht="12.75">
      <c r="A101" s="3"/>
      <c r="B101" s="3"/>
      <c r="C101" s="33"/>
      <c r="D101" s="16" t="s">
        <v>459</v>
      </c>
      <c r="E101" s="84"/>
    </row>
    <row r="102" spans="1:5" ht="12.75">
      <c r="A102" s="3"/>
      <c r="B102" s="3"/>
      <c r="C102" s="33"/>
      <c r="D102" s="16" t="s">
        <v>460</v>
      </c>
      <c r="E102" s="84"/>
    </row>
    <row r="103" spans="1:5" ht="12.75">
      <c r="A103" s="3"/>
      <c r="B103" s="3"/>
      <c r="C103" s="33"/>
      <c r="D103" s="16" t="s">
        <v>238</v>
      </c>
      <c r="E103" s="84"/>
    </row>
    <row r="104" spans="1:5" ht="12.75">
      <c r="A104" s="3"/>
      <c r="B104" s="3"/>
      <c r="C104" s="33" t="s">
        <v>461</v>
      </c>
      <c r="D104" s="16" t="s">
        <v>457</v>
      </c>
      <c r="E104" s="84">
        <v>39862</v>
      </c>
    </row>
    <row r="105" spans="1:5" ht="12.75">
      <c r="A105" s="3"/>
      <c r="B105" s="3"/>
      <c r="C105" s="33"/>
      <c r="D105" s="16" t="s">
        <v>458</v>
      </c>
      <c r="E105" s="84"/>
    </row>
    <row r="106" spans="1:5" ht="12.75">
      <c r="A106" s="3"/>
      <c r="B106" s="3"/>
      <c r="C106" s="33"/>
      <c r="D106" s="16" t="s">
        <v>459</v>
      </c>
      <c r="E106" s="84"/>
    </row>
    <row r="107" spans="1:5" ht="12.75">
      <c r="A107" s="3"/>
      <c r="B107" s="3"/>
      <c r="C107" s="33"/>
      <c r="D107" s="16" t="s">
        <v>460</v>
      </c>
      <c r="E107" s="84"/>
    </row>
    <row r="108" spans="1:5" ht="12.75">
      <c r="A108" s="21"/>
      <c r="B108" s="21"/>
      <c r="C108" s="38"/>
      <c r="D108" s="45" t="s">
        <v>238</v>
      </c>
      <c r="E108" s="85"/>
    </row>
    <row r="109" spans="1:5" ht="12.75">
      <c r="A109" s="58">
        <v>751</v>
      </c>
      <c r="B109" s="58"/>
      <c r="C109" s="70"/>
      <c r="D109" s="134" t="s">
        <v>153</v>
      </c>
      <c r="E109" s="89">
        <f>E111+E120+E116+E126</f>
        <v>560429</v>
      </c>
    </row>
    <row r="110" spans="1:5" ht="12.75">
      <c r="A110" s="58"/>
      <c r="B110" s="58"/>
      <c r="C110" s="70"/>
      <c r="D110" s="57" t="s">
        <v>154</v>
      </c>
      <c r="E110" s="75"/>
    </row>
    <row r="111" spans="1:5" s="72" customFormat="1" ht="12.75">
      <c r="A111" s="112"/>
      <c r="B111" s="112">
        <v>75101</v>
      </c>
      <c r="C111" s="111"/>
      <c r="D111" s="139" t="s">
        <v>117</v>
      </c>
      <c r="E111" s="124">
        <f>E113</f>
        <v>5342</v>
      </c>
    </row>
    <row r="112" spans="1:5" ht="12.75">
      <c r="A112" s="3"/>
      <c r="B112" s="3"/>
      <c r="C112" s="33"/>
      <c r="D112" s="16" t="s">
        <v>118</v>
      </c>
      <c r="E112" s="77"/>
    </row>
    <row r="113" spans="1:5" ht="12.75">
      <c r="A113" s="3"/>
      <c r="B113" s="3"/>
      <c r="C113" s="33" t="s">
        <v>195</v>
      </c>
      <c r="D113" s="15" t="s">
        <v>114</v>
      </c>
      <c r="E113" s="86">
        <v>5342</v>
      </c>
    </row>
    <row r="114" spans="1:5" s="15" customFormat="1" ht="12.75">
      <c r="A114" s="3"/>
      <c r="B114" s="3"/>
      <c r="C114" s="33"/>
      <c r="D114" s="15" t="s">
        <v>115</v>
      </c>
      <c r="E114" s="86"/>
    </row>
    <row r="115" spans="1:5" s="15" customFormat="1" ht="12.75">
      <c r="A115" s="3"/>
      <c r="B115" s="3"/>
      <c r="C115" s="33"/>
      <c r="D115" s="16" t="s">
        <v>116</v>
      </c>
      <c r="E115" s="86"/>
    </row>
    <row r="116" spans="1:5" s="15" customFormat="1" ht="12.75">
      <c r="A116" s="3"/>
      <c r="B116" s="3">
        <v>75108</v>
      </c>
      <c r="C116" s="33"/>
      <c r="D116" s="16" t="s">
        <v>641</v>
      </c>
      <c r="E116" s="86">
        <f>E117</f>
        <v>820</v>
      </c>
    </row>
    <row r="117" spans="1:5" s="15" customFormat="1" ht="12.75">
      <c r="A117" s="3"/>
      <c r="B117" s="3"/>
      <c r="C117" s="33" t="s">
        <v>195</v>
      </c>
      <c r="D117" s="15" t="s">
        <v>114</v>
      </c>
      <c r="E117" s="86">
        <v>820</v>
      </c>
    </row>
    <row r="118" spans="1:5" s="15" customFormat="1" ht="12.75">
      <c r="A118" s="3"/>
      <c r="B118" s="3"/>
      <c r="C118" s="33"/>
      <c r="D118" s="15" t="s">
        <v>115</v>
      </c>
      <c r="E118" s="86"/>
    </row>
    <row r="119" spans="1:5" s="15" customFormat="1" ht="12.75">
      <c r="A119" s="3"/>
      <c r="B119" s="3"/>
      <c r="C119" s="33"/>
      <c r="D119" s="16" t="s">
        <v>116</v>
      </c>
      <c r="E119" s="86"/>
    </row>
    <row r="120" spans="1:5" s="15" customFormat="1" ht="12.75">
      <c r="A120" s="3"/>
      <c r="B120" s="3">
        <v>75109</v>
      </c>
      <c r="C120" s="33"/>
      <c r="D120" s="119" t="s">
        <v>608</v>
      </c>
      <c r="E120" s="124">
        <f>E123</f>
        <v>402994</v>
      </c>
    </row>
    <row r="121" spans="1:5" s="15" customFormat="1" ht="12.75">
      <c r="A121" s="3"/>
      <c r="B121" s="3"/>
      <c r="C121" s="33"/>
      <c r="D121" s="119" t="s">
        <v>609</v>
      </c>
      <c r="E121" s="124"/>
    </row>
    <row r="122" spans="1:5" s="15" customFormat="1" ht="12.75">
      <c r="A122" s="3"/>
      <c r="B122" s="3"/>
      <c r="C122" s="33"/>
      <c r="D122" s="119" t="s">
        <v>610</v>
      </c>
      <c r="E122" s="124"/>
    </row>
    <row r="123" spans="1:5" s="15" customFormat="1" ht="12.75">
      <c r="A123" s="3"/>
      <c r="B123" s="3"/>
      <c r="C123" s="33" t="s">
        <v>195</v>
      </c>
      <c r="D123" s="15" t="s">
        <v>114</v>
      </c>
      <c r="E123" s="86">
        <v>402994</v>
      </c>
    </row>
    <row r="124" spans="1:5" s="15" customFormat="1" ht="12.75">
      <c r="A124" s="3"/>
      <c r="B124" s="3"/>
      <c r="C124" s="33"/>
      <c r="D124" s="15" t="s">
        <v>115</v>
      </c>
      <c r="E124" s="86"/>
    </row>
    <row r="125" spans="1:5" s="15" customFormat="1" ht="12.75">
      <c r="A125" s="3"/>
      <c r="B125" s="3"/>
      <c r="C125" s="33"/>
      <c r="D125" s="16" t="s">
        <v>116</v>
      </c>
      <c r="E125" s="86"/>
    </row>
    <row r="126" spans="1:5" s="15" customFormat="1" ht="12.75">
      <c r="A126" s="3"/>
      <c r="B126" s="3">
        <v>75113</v>
      </c>
      <c r="C126" s="33"/>
      <c r="D126" s="16" t="s">
        <v>642</v>
      </c>
      <c r="E126" s="86">
        <f>E127</f>
        <v>151273</v>
      </c>
    </row>
    <row r="127" spans="1:5" s="15" customFormat="1" ht="12.75">
      <c r="A127" s="3"/>
      <c r="B127" s="3"/>
      <c r="C127" s="33" t="s">
        <v>195</v>
      </c>
      <c r="D127" s="15" t="s">
        <v>114</v>
      </c>
      <c r="E127" s="86">
        <v>151273</v>
      </c>
    </row>
    <row r="128" spans="1:5" s="15" customFormat="1" ht="12.75">
      <c r="A128" s="3"/>
      <c r="B128" s="3"/>
      <c r="C128" s="33"/>
      <c r="D128" s="15" t="s">
        <v>115</v>
      </c>
      <c r="E128" s="86"/>
    </row>
    <row r="129" spans="1:5" s="15" customFormat="1" ht="12.75">
      <c r="A129" s="21"/>
      <c r="B129" s="21"/>
      <c r="C129" s="38"/>
      <c r="D129" s="45" t="s">
        <v>116</v>
      </c>
      <c r="E129" s="76"/>
    </row>
    <row r="130" spans="1:5" ht="12.75">
      <c r="A130" s="58">
        <v>756</v>
      </c>
      <c r="B130" s="58"/>
      <c r="C130" s="70"/>
      <c r="D130" s="134" t="s">
        <v>173</v>
      </c>
      <c r="E130" s="132">
        <f>SUM(+E134+E137+E161+E169+E147)</f>
        <v>64440978</v>
      </c>
    </row>
    <row r="131" spans="1:4" ht="12.75">
      <c r="A131" s="58"/>
      <c r="B131" s="58"/>
      <c r="C131" s="70"/>
      <c r="D131" s="134" t="s">
        <v>174</v>
      </c>
    </row>
    <row r="132" spans="1:4" ht="12.75">
      <c r="A132" s="58"/>
      <c r="B132" s="58"/>
      <c r="C132" s="70"/>
      <c r="D132" s="134" t="s">
        <v>175</v>
      </c>
    </row>
    <row r="133" spans="1:4" ht="12.75">
      <c r="A133" s="58"/>
      <c r="B133" s="58"/>
      <c r="C133" s="70"/>
      <c r="D133" s="134" t="s">
        <v>176</v>
      </c>
    </row>
    <row r="134" spans="1:5" s="72" customFormat="1" ht="12.75">
      <c r="A134" s="73"/>
      <c r="B134" s="73">
        <v>75601</v>
      </c>
      <c r="C134" s="121"/>
      <c r="D134" s="136" t="s">
        <v>104</v>
      </c>
      <c r="E134" s="140">
        <f>E135</f>
        <v>150000</v>
      </c>
    </row>
    <row r="135" spans="3:5" ht="12.75">
      <c r="C135" s="34" t="s">
        <v>182</v>
      </c>
      <c r="D135" s="13" t="s">
        <v>362</v>
      </c>
      <c r="E135" s="83">
        <v>150000</v>
      </c>
    </row>
    <row r="136" ht="12.75">
      <c r="D136" s="13" t="s">
        <v>105</v>
      </c>
    </row>
    <row r="137" spans="1:5" s="72" customFormat="1" ht="12.75">
      <c r="A137" s="73"/>
      <c r="B137" s="73">
        <v>75615</v>
      </c>
      <c r="C137" s="121"/>
      <c r="D137" s="136" t="s">
        <v>106</v>
      </c>
      <c r="E137" s="140">
        <f>SUM(E140:E146)</f>
        <v>19351100</v>
      </c>
    </row>
    <row r="138" ht="12.75">
      <c r="D138" s="13" t="s">
        <v>212</v>
      </c>
    </row>
    <row r="139" spans="4:5" ht="12.75">
      <c r="D139" t="s">
        <v>213</v>
      </c>
      <c r="E139" s="75"/>
    </row>
    <row r="140" spans="3:5" ht="12.75">
      <c r="C140" s="34" t="s">
        <v>183</v>
      </c>
      <c r="D140" s="47" t="s">
        <v>363</v>
      </c>
      <c r="E140" s="75">
        <v>18800000</v>
      </c>
    </row>
    <row r="141" spans="3:5" ht="12.75">
      <c r="C141" s="34" t="s">
        <v>184</v>
      </c>
      <c r="D141" s="47" t="s">
        <v>364</v>
      </c>
      <c r="E141" s="75">
        <v>500</v>
      </c>
    </row>
    <row r="142" spans="3:5" ht="12.75">
      <c r="C142" s="34" t="s">
        <v>185</v>
      </c>
      <c r="D142" t="s">
        <v>365</v>
      </c>
      <c r="E142" s="75">
        <v>490000</v>
      </c>
    </row>
    <row r="143" spans="3:5" ht="12.75">
      <c r="C143" s="34" t="s">
        <v>186</v>
      </c>
      <c r="D143" t="s">
        <v>366</v>
      </c>
      <c r="E143" s="75">
        <v>30000</v>
      </c>
    </row>
    <row r="144" spans="3:5" ht="12.75">
      <c r="C144" s="34" t="s">
        <v>419</v>
      </c>
      <c r="D144" t="s">
        <v>420</v>
      </c>
      <c r="E144" s="75">
        <v>600</v>
      </c>
    </row>
    <row r="145" spans="4:5" ht="12.75">
      <c r="D145" t="s">
        <v>421</v>
      </c>
      <c r="E145" s="75"/>
    </row>
    <row r="146" spans="1:5" ht="12.75">
      <c r="A146" s="3"/>
      <c r="B146" s="3"/>
      <c r="C146" s="33" t="s">
        <v>187</v>
      </c>
      <c r="D146" s="15" t="s">
        <v>514</v>
      </c>
      <c r="E146" s="86">
        <v>30000</v>
      </c>
    </row>
    <row r="147" spans="1:5" s="72" customFormat="1" ht="12.75">
      <c r="A147" s="112"/>
      <c r="B147" s="112">
        <v>75616</v>
      </c>
      <c r="C147" s="111"/>
      <c r="D147" s="71" t="s">
        <v>214</v>
      </c>
      <c r="E147" s="124">
        <f>SUM(E150:E160)</f>
        <v>8783450</v>
      </c>
    </row>
    <row r="148" spans="1:5" ht="12.75">
      <c r="A148" s="3"/>
      <c r="B148" s="3"/>
      <c r="C148" s="33"/>
      <c r="D148" s="48" t="s">
        <v>215</v>
      </c>
      <c r="E148" s="86"/>
    </row>
    <row r="149" spans="1:5" ht="12.75">
      <c r="A149" s="3"/>
      <c r="B149" s="3"/>
      <c r="C149" s="33"/>
      <c r="D149" s="48" t="s">
        <v>216</v>
      </c>
      <c r="E149" s="86"/>
    </row>
    <row r="150" spans="1:5" ht="12.75">
      <c r="A150" s="3"/>
      <c r="B150" s="3"/>
      <c r="C150" s="34" t="s">
        <v>183</v>
      </c>
      <c r="D150" s="47" t="s">
        <v>363</v>
      </c>
      <c r="E150" s="86">
        <v>6700000</v>
      </c>
    </row>
    <row r="151" spans="1:5" ht="12.75">
      <c r="A151" s="3"/>
      <c r="B151" s="3"/>
      <c r="C151" s="34" t="s">
        <v>184</v>
      </c>
      <c r="D151" s="47" t="s">
        <v>364</v>
      </c>
      <c r="E151" s="86">
        <v>56000</v>
      </c>
    </row>
    <row r="152" spans="1:5" ht="12.75">
      <c r="A152" s="3"/>
      <c r="B152" s="3"/>
      <c r="C152" s="33" t="s">
        <v>188</v>
      </c>
      <c r="D152" s="48" t="s">
        <v>369</v>
      </c>
      <c r="E152" s="86">
        <v>450</v>
      </c>
    </row>
    <row r="153" spans="1:5" ht="12.75">
      <c r="A153" s="3"/>
      <c r="B153" s="3"/>
      <c r="C153" s="34" t="s">
        <v>185</v>
      </c>
      <c r="D153" t="s">
        <v>365</v>
      </c>
      <c r="E153" s="86">
        <v>410000</v>
      </c>
    </row>
    <row r="154" spans="1:5" ht="12.75">
      <c r="A154" s="3"/>
      <c r="B154" s="3"/>
      <c r="C154" s="33" t="s">
        <v>189</v>
      </c>
      <c r="D154" s="15" t="s">
        <v>370</v>
      </c>
      <c r="E154" s="86">
        <v>150000</v>
      </c>
    </row>
    <row r="155" spans="1:5" ht="12.75">
      <c r="A155" s="3"/>
      <c r="B155" s="3"/>
      <c r="C155" s="33" t="s">
        <v>500</v>
      </c>
      <c r="D155" s="48" t="s">
        <v>501</v>
      </c>
      <c r="E155" s="86">
        <v>25000</v>
      </c>
    </row>
    <row r="156" spans="1:5" ht="12.75">
      <c r="A156" s="3"/>
      <c r="B156" s="3"/>
      <c r="C156" s="34" t="s">
        <v>186</v>
      </c>
      <c r="D156" t="s">
        <v>366</v>
      </c>
      <c r="E156" s="86">
        <v>1400000</v>
      </c>
    </row>
    <row r="157" spans="1:5" ht="12.75">
      <c r="A157" s="3"/>
      <c r="B157" s="3"/>
      <c r="C157" s="34" t="s">
        <v>419</v>
      </c>
      <c r="D157" t="s">
        <v>420</v>
      </c>
      <c r="E157" s="86">
        <v>12000</v>
      </c>
    </row>
    <row r="158" spans="1:5" ht="12.75">
      <c r="A158" s="3"/>
      <c r="B158" s="3"/>
      <c r="D158" t="s">
        <v>421</v>
      </c>
      <c r="E158" s="86"/>
    </row>
    <row r="159" spans="1:5" ht="12.75">
      <c r="A159" s="3"/>
      <c r="B159" s="3"/>
      <c r="C159" s="33" t="s">
        <v>187</v>
      </c>
      <c r="D159" s="15" t="s">
        <v>368</v>
      </c>
      <c r="E159" s="86">
        <v>30000</v>
      </c>
    </row>
    <row r="160" spans="1:5" ht="12.75">
      <c r="A160" s="3"/>
      <c r="B160" s="3"/>
      <c r="C160" s="33"/>
      <c r="D160" s="48" t="s">
        <v>367</v>
      </c>
      <c r="E160" s="86"/>
    </row>
    <row r="161" spans="1:5" s="72" customFormat="1" ht="12.75">
      <c r="A161" s="73"/>
      <c r="B161" s="73">
        <v>75618</v>
      </c>
      <c r="C161" s="121"/>
      <c r="D161" s="136" t="s">
        <v>160</v>
      </c>
      <c r="E161" s="140">
        <f>SUM(E163:E168)</f>
        <v>1450000</v>
      </c>
    </row>
    <row r="162" ht="12.75">
      <c r="D162" s="13" t="s">
        <v>161</v>
      </c>
    </row>
    <row r="163" spans="3:5" ht="12.75">
      <c r="C163" s="34" t="s">
        <v>502</v>
      </c>
      <c r="D163" s="13" t="s">
        <v>503</v>
      </c>
      <c r="E163" s="83">
        <v>200000</v>
      </c>
    </row>
    <row r="164" ht="12.75">
      <c r="D164" s="13" t="s">
        <v>504</v>
      </c>
    </row>
    <row r="165" spans="3:5" ht="12.75">
      <c r="C165" s="34" t="s">
        <v>190</v>
      </c>
      <c r="D165" s="13" t="s">
        <v>107</v>
      </c>
      <c r="E165" s="83">
        <v>480000</v>
      </c>
    </row>
    <row r="166" spans="3:5" ht="12.75">
      <c r="C166" s="34" t="s">
        <v>191</v>
      </c>
      <c r="D166" s="13" t="s">
        <v>163</v>
      </c>
      <c r="E166" s="83">
        <v>700000</v>
      </c>
    </row>
    <row r="167" spans="1:5" ht="12.75">
      <c r="A167" s="51"/>
      <c r="B167" s="51"/>
      <c r="C167" s="43" t="s">
        <v>217</v>
      </c>
      <c r="D167" s="52" t="s">
        <v>262</v>
      </c>
      <c r="E167" s="87">
        <v>70000</v>
      </c>
    </row>
    <row r="168" ht="12.75">
      <c r="D168" s="13" t="s">
        <v>263</v>
      </c>
    </row>
    <row r="169" spans="1:5" s="72" customFormat="1" ht="12.75">
      <c r="A169" s="112"/>
      <c r="B169" s="112">
        <v>75621</v>
      </c>
      <c r="C169" s="111"/>
      <c r="D169" s="137" t="s">
        <v>479</v>
      </c>
      <c r="E169" s="82">
        <f>SUM(E170:E171)</f>
        <v>34706428</v>
      </c>
    </row>
    <row r="170" spans="1:5" ht="12.75">
      <c r="A170" s="3"/>
      <c r="B170" s="3"/>
      <c r="C170" s="33" t="s">
        <v>192</v>
      </c>
      <c r="D170" s="16" t="s">
        <v>104</v>
      </c>
      <c r="E170" s="84">
        <v>31188314</v>
      </c>
    </row>
    <row r="171" spans="1:5" ht="12.75">
      <c r="A171" s="21"/>
      <c r="B171" s="21"/>
      <c r="C171" s="38" t="s">
        <v>193</v>
      </c>
      <c r="D171" s="45" t="s">
        <v>371</v>
      </c>
      <c r="E171" s="85">
        <v>3518114</v>
      </c>
    </row>
    <row r="172" spans="1:5" ht="12.75">
      <c r="A172" s="58">
        <v>758</v>
      </c>
      <c r="B172" s="58"/>
      <c r="C172" s="70"/>
      <c r="D172" s="134" t="s">
        <v>108</v>
      </c>
      <c r="E172" s="132">
        <f>E173+E181+E190+E179+E176</f>
        <v>34250043</v>
      </c>
    </row>
    <row r="173" spans="1:5" s="72" customFormat="1" ht="12.75">
      <c r="A173" s="73"/>
      <c r="B173" s="73">
        <v>75801</v>
      </c>
      <c r="C173" s="121"/>
      <c r="D173" s="136" t="s">
        <v>109</v>
      </c>
      <c r="E173" s="140">
        <f>E175</f>
        <v>29562583</v>
      </c>
    </row>
    <row r="174" ht="12.75">
      <c r="D174" s="13" t="s">
        <v>110</v>
      </c>
    </row>
    <row r="175" spans="3:5" ht="12.75">
      <c r="C175" s="34" t="s">
        <v>194</v>
      </c>
      <c r="D175" s="13" t="s">
        <v>111</v>
      </c>
      <c r="E175" s="83">
        <v>29562583</v>
      </c>
    </row>
    <row r="176" spans="2:5" ht="12.75">
      <c r="B176" s="6">
        <v>75806</v>
      </c>
      <c r="D176" s="13" t="s">
        <v>624</v>
      </c>
      <c r="E176" s="83">
        <f>E178</f>
        <v>1579847</v>
      </c>
    </row>
    <row r="177" ht="12.75">
      <c r="D177" s="13" t="s">
        <v>110</v>
      </c>
    </row>
    <row r="178" spans="3:5" ht="12.75">
      <c r="C178" s="34" t="s">
        <v>194</v>
      </c>
      <c r="D178" s="13" t="s">
        <v>111</v>
      </c>
      <c r="E178" s="83">
        <v>1579847</v>
      </c>
    </row>
    <row r="179" spans="2:5" ht="12.75">
      <c r="B179" s="6">
        <v>75807</v>
      </c>
      <c r="D179" s="13" t="s">
        <v>546</v>
      </c>
      <c r="E179" s="83">
        <f>E180</f>
        <v>874312</v>
      </c>
    </row>
    <row r="180" spans="3:5" ht="12.75">
      <c r="C180" s="34" t="s">
        <v>194</v>
      </c>
      <c r="D180" s="13" t="s">
        <v>111</v>
      </c>
      <c r="E180" s="83">
        <v>874312</v>
      </c>
    </row>
    <row r="181" spans="1:5" s="72" customFormat="1" ht="12.75">
      <c r="A181" s="112"/>
      <c r="B181" s="112">
        <v>75814</v>
      </c>
      <c r="C181" s="111"/>
      <c r="D181" s="137" t="s">
        <v>112</v>
      </c>
      <c r="E181" s="82">
        <f>SUM(E182:E188)</f>
        <v>1925930</v>
      </c>
    </row>
    <row r="182" spans="1:5" ht="12.75">
      <c r="A182" s="3"/>
      <c r="B182" s="3"/>
      <c r="C182" s="33" t="s">
        <v>181</v>
      </c>
      <c r="D182" s="16" t="s">
        <v>372</v>
      </c>
      <c r="E182" s="84">
        <v>250000</v>
      </c>
    </row>
    <row r="183" spans="1:5" ht="12.75">
      <c r="A183" s="3"/>
      <c r="B183" s="3"/>
      <c r="C183" s="33" t="s">
        <v>516</v>
      </c>
      <c r="D183" s="16" t="s">
        <v>635</v>
      </c>
      <c r="E183" s="84">
        <v>108922</v>
      </c>
    </row>
    <row r="184" spans="1:5" ht="12.75">
      <c r="A184" s="3"/>
      <c r="B184" s="3"/>
      <c r="C184" s="33" t="s">
        <v>518</v>
      </c>
      <c r="D184" s="15" t="s">
        <v>519</v>
      </c>
      <c r="E184" s="84">
        <v>1320000</v>
      </c>
    </row>
    <row r="185" spans="1:5" ht="12.75">
      <c r="A185" s="3"/>
      <c r="B185" s="3"/>
      <c r="C185" s="33"/>
      <c r="D185" s="48" t="s">
        <v>520</v>
      </c>
      <c r="E185" s="84"/>
    </row>
    <row r="186" spans="1:5" ht="12.75">
      <c r="A186" s="3"/>
      <c r="B186" s="3"/>
      <c r="C186" s="33" t="s">
        <v>652</v>
      </c>
      <c r="D186" s="67" t="s">
        <v>653</v>
      </c>
      <c r="E186" s="84">
        <v>13776</v>
      </c>
    </row>
    <row r="187" spans="1:5" ht="12.75">
      <c r="A187" s="3"/>
      <c r="B187" s="3"/>
      <c r="C187" s="33"/>
      <c r="D187" s="67" t="s">
        <v>654</v>
      </c>
      <c r="E187" s="84"/>
    </row>
    <row r="188" spans="1:5" ht="12.75">
      <c r="A188" s="3"/>
      <c r="B188" s="3"/>
      <c r="C188" s="33" t="s">
        <v>655</v>
      </c>
      <c r="D188" s="67" t="s">
        <v>653</v>
      </c>
      <c r="E188" s="84">
        <v>233232</v>
      </c>
    </row>
    <row r="189" spans="1:5" ht="12.75">
      <c r="A189" s="3"/>
      <c r="B189" s="3"/>
      <c r="C189" s="33"/>
      <c r="D189" s="67" t="s">
        <v>654</v>
      </c>
      <c r="E189" s="84"/>
    </row>
    <row r="190" spans="1:5" s="72" customFormat="1" ht="12.75">
      <c r="A190" s="112"/>
      <c r="B190" s="112">
        <v>75831</v>
      </c>
      <c r="C190" s="111"/>
      <c r="D190" s="137" t="s">
        <v>288</v>
      </c>
      <c r="E190" s="82">
        <f>E191</f>
        <v>307371</v>
      </c>
    </row>
    <row r="191" spans="1:5" ht="12.75">
      <c r="A191" s="21"/>
      <c r="B191" s="21"/>
      <c r="C191" s="38" t="s">
        <v>194</v>
      </c>
      <c r="D191" s="45" t="s">
        <v>111</v>
      </c>
      <c r="E191" s="85">
        <v>307371</v>
      </c>
    </row>
    <row r="192" spans="1:5" ht="12.75">
      <c r="A192" s="55">
        <v>801</v>
      </c>
      <c r="B192" s="55"/>
      <c r="C192" s="54"/>
      <c r="D192" s="66" t="s">
        <v>320</v>
      </c>
      <c r="E192" s="133">
        <f>E193</f>
        <v>5396487</v>
      </c>
    </row>
    <row r="193" spans="1:5" s="72" customFormat="1" ht="12.75">
      <c r="A193" s="112"/>
      <c r="B193" s="112">
        <v>80104</v>
      </c>
      <c r="C193" s="111"/>
      <c r="D193" s="137" t="s">
        <v>324</v>
      </c>
      <c r="E193" s="82">
        <f>SUM(E194:E199)</f>
        <v>5396487</v>
      </c>
    </row>
    <row r="194" spans="1:5" ht="12.75">
      <c r="A194" s="3"/>
      <c r="B194" s="3"/>
      <c r="C194" s="34" t="s">
        <v>177</v>
      </c>
      <c r="D194" s="13" t="s">
        <v>97</v>
      </c>
      <c r="E194" s="84">
        <v>650000</v>
      </c>
    </row>
    <row r="195" spans="1:5" ht="12.75">
      <c r="A195" s="3"/>
      <c r="B195" s="3"/>
      <c r="C195" s="33" t="s">
        <v>204</v>
      </c>
      <c r="D195" s="16" t="s">
        <v>422</v>
      </c>
      <c r="E195" s="84">
        <v>3246487</v>
      </c>
    </row>
    <row r="196" spans="1:5" ht="12.75">
      <c r="A196" s="3"/>
      <c r="B196" s="3"/>
      <c r="C196" s="33"/>
      <c r="D196" s="16" t="s">
        <v>205</v>
      </c>
      <c r="E196" s="84"/>
    </row>
    <row r="197" spans="1:5" ht="12.75">
      <c r="A197" s="3"/>
      <c r="B197" s="3"/>
      <c r="C197" s="33" t="s">
        <v>339</v>
      </c>
      <c r="D197" s="16" t="s">
        <v>340</v>
      </c>
      <c r="E197" s="84">
        <v>1500000</v>
      </c>
    </row>
    <row r="198" spans="1:5" ht="12.75">
      <c r="A198" s="3"/>
      <c r="B198" s="3"/>
      <c r="C198" s="33"/>
      <c r="D198" s="16" t="s">
        <v>341</v>
      </c>
      <c r="E198" s="84"/>
    </row>
    <row r="199" spans="1:5" ht="12.75">
      <c r="A199" s="21"/>
      <c r="B199" s="21"/>
      <c r="C199" s="38"/>
      <c r="D199" s="45" t="s">
        <v>342</v>
      </c>
      <c r="E199" s="85"/>
    </row>
    <row r="200" spans="1:5" s="57" customFormat="1" ht="12.75">
      <c r="A200" s="55">
        <v>851</v>
      </c>
      <c r="B200" s="55"/>
      <c r="C200" s="54"/>
      <c r="D200" s="66" t="s">
        <v>643</v>
      </c>
      <c r="E200" s="133">
        <f>E201</f>
        <v>1500</v>
      </c>
    </row>
    <row r="201" spans="1:5" ht="12.75">
      <c r="A201" s="3"/>
      <c r="B201" s="3">
        <v>85195</v>
      </c>
      <c r="C201" s="33"/>
      <c r="D201" s="16" t="s">
        <v>511</v>
      </c>
      <c r="E201" s="84">
        <f>E202</f>
        <v>1500</v>
      </c>
    </row>
    <row r="202" spans="1:5" ht="12.75">
      <c r="A202" s="3"/>
      <c r="B202" s="3"/>
      <c r="C202" s="33" t="s">
        <v>195</v>
      </c>
      <c r="D202" s="16" t="s">
        <v>114</v>
      </c>
      <c r="E202" s="84">
        <v>1500</v>
      </c>
    </row>
    <row r="203" spans="1:5" ht="12.75">
      <c r="A203" s="3"/>
      <c r="B203" s="3"/>
      <c r="C203" s="33"/>
      <c r="D203" s="16" t="s">
        <v>115</v>
      </c>
      <c r="E203" s="84"/>
    </row>
    <row r="204" spans="1:5" ht="12.75">
      <c r="A204" s="21"/>
      <c r="B204" s="21"/>
      <c r="C204" s="38"/>
      <c r="D204" s="45" t="s">
        <v>116</v>
      </c>
      <c r="E204" s="85"/>
    </row>
    <row r="205" spans="1:5" ht="12.75">
      <c r="A205" s="58">
        <v>852</v>
      </c>
      <c r="B205" s="58"/>
      <c r="C205" s="70"/>
      <c r="D205" s="134" t="s">
        <v>197</v>
      </c>
      <c r="E205" s="133">
        <f>E218+E206+E213+E224+E235+E247+E229+E244+E210</f>
        <v>3902990.6599999997</v>
      </c>
    </row>
    <row r="206" spans="1:5" s="72" customFormat="1" ht="12.75">
      <c r="A206" s="73"/>
      <c r="B206" s="73">
        <v>85203</v>
      </c>
      <c r="C206" s="121"/>
      <c r="D206" s="136" t="s">
        <v>164</v>
      </c>
      <c r="E206" s="82">
        <f>SUM(E207:E209)</f>
        <v>680008.75</v>
      </c>
    </row>
    <row r="207" spans="3:5" ht="12.75">
      <c r="C207" s="34" t="s">
        <v>195</v>
      </c>
      <c r="D207" s="13" t="s">
        <v>114</v>
      </c>
      <c r="E207" s="84">
        <v>680008.75</v>
      </c>
    </row>
    <row r="208" spans="4:5" ht="12.75">
      <c r="D208" s="13" t="s">
        <v>115</v>
      </c>
      <c r="E208" s="84"/>
    </row>
    <row r="209" spans="4:5" ht="12.75">
      <c r="D209" s="13" t="s">
        <v>116</v>
      </c>
      <c r="E209" s="84"/>
    </row>
    <row r="210" spans="2:5" ht="12.75">
      <c r="B210" s="6">
        <v>85205</v>
      </c>
      <c r="D210" s="13" t="s">
        <v>394</v>
      </c>
      <c r="E210" s="84">
        <f>E211</f>
        <v>6000</v>
      </c>
    </row>
    <row r="211" spans="3:5" ht="12.75">
      <c r="C211" s="33" t="s">
        <v>204</v>
      </c>
      <c r="D211" s="16" t="s">
        <v>422</v>
      </c>
      <c r="E211" s="84">
        <v>6000</v>
      </c>
    </row>
    <row r="212" spans="3:5" ht="12.75">
      <c r="C212" s="33"/>
      <c r="D212" s="16" t="s">
        <v>205</v>
      </c>
      <c r="E212" s="84"/>
    </row>
    <row r="213" spans="2:5" s="72" customFormat="1" ht="12" customHeight="1">
      <c r="B213" s="73">
        <v>85213</v>
      </c>
      <c r="C213" s="121"/>
      <c r="D213" s="136" t="s">
        <v>137</v>
      </c>
      <c r="E213" s="82">
        <f>SUM(E216:E217)</f>
        <v>60000</v>
      </c>
    </row>
    <row r="214" spans="1:5" ht="12.75">
      <c r="A214"/>
      <c r="D214" s="13" t="s">
        <v>451</v>
      </c>
      <c r="E214" s="84"/>
    </row>
    <row r="215" spans="1:5" ht="12.75">
      <c r="A215"/>
      <c r="D215" s="13" t="s">
        <v>452</v>
      </c>
      <c r="E215" s="84"/>
    </row>
    <row r="216" spans="3:5" ht="12.75">
      <c r="C216" s="33" t="s">
        <v>204</v>
      </c>
      <c r="D216" s="16" t="s">
        <v>422</v>
      </c>
      <c r="E216" s="84">
        <v>60000</v>
      </c>
    </row>
    <row r="217" spans="3:5" ht="12.75">
      <c r="C217" s="33"/>
      <c r="D217" s="16" t="s">
        <v>205</v>
      </c>
      <c r="E217" s="84"/>
    </row>
    <row r="218" spans="1:5" s="72" customFormat="1" ht="12.75">
      <c r="A218" s="112"/>
      <c r="B218" s="73">
        <v>85214</v>
      </c>
      <c r="C218" s="121"/>
      <c r="D218" s="136" t="s">
        <v>453</v>
      </c>
      <c r="E218" s="82">
        <f>SUM(E220:E222)</f>
        <v>376854.28</v>
      </c>
    </row>
    <row r="219" spans="1:5" ht="12.75">
      <c r="A219" s="3"/>
      <c r="D219" s="13" t="s">
        <v>234</v>
      </c>
      <c r="E219" s="84"/>
    </row>
    <row r="220" spans="1:5" ht="12.75">
      <c r="A220" s="3"/>
      <c r="B220" s="3"/>
      <c r="C220" s="33" t="s">
        <v>204</v>
      </c>
      <c r="D220" s="16" t="s">
        <v>422</v>
      </c>
      <c r="E220" s="84">
        <v>375000</v>
      </c>
    </row>
    <row r="221" spans="1:5" ht="12" customHeight="1">
      <c r="A221" s="3"/>
      <c r="B221" s="3"/>
      <c r="C221" s="33"/>
      <c r="D221" s="16" t="s">
        <v>205</v>
      </c>
      <c r="E221" s="84"/>
    </row>
    <row r="222" spans="1:5" ht="12" customHeight="1">
      <c r="A222" s="3"/>
      <c r="B222" s="3"/>
      <c r="C222" s="33" t="s">
        <v>518</v>
      </c>
      <c r="D222" s="15" t="s">
        <v>519</v>
      </c>
      <c r="E222" s="84">
        <v>1854.28</v>
      </c>
    </row>
    <row r="223" spans="1:5" ht="12" customHeight="1">
      <c r="A223" s="3"/>
      <c r="B223" s="3"/>
      <c r="C223" s="33"/>
      <c r="D223" s="48" t="s">
        <v>520</v>
      </c>
      <c r="E223" s="84"/>
    </row>
    <row r="224" spans="1:5" s="72" customFormat="1" ht="12.75">
      <c r="A224" s="112"/>
      <c r="B224" s="112">
        <v>85216</v>
      </c>
      <c r="C224" s="111"/>
      <c r="D224" s="137" t="s">
        <v>287</v>
      </c>
      <c r="E224" s="82">
        <f>SUM(E225:E227)</f>
        <v>634024.27</v>
      </c>
    </row>
    <row r="225" spans="1:5" ht="12.75">
      <c r="A225" s="3"/>
      <c r="B225" s="3"/>
      <c r="C225" s="33" t="s">
        <v>204</v>
      </c>
      <c r="D225" s="16" t="s">
        <v>422</v>
      </c>
      <c r="E225" s="84">
        <v>632500</v>
      </c>
    </row>
    <row r="226" spans="1:5" ht="12.75">
      <c r="A226" s="3"/>
      <c r="B226" s="3"/>
      <c r="C226" s="33"/>
      <c r="D226" s="16" t="s">
        <v>205</v>
      </c>
      <c r="E226" s="84"/>
    </row>
    <row r="227" spans="1:5" ht="12.75">
      <c r="A227" s="3"/>
      <c r="B227" s="3"/>
      <c r="C227" s="33" t="s">
        <v>518</v>
      </c>
      <c r="D227" s="15" t="s">
        <v>519</v>
      </c>
      <c r="E227" s="84">
        <v>1524.27</v>
      </c>
    </row>
    <row r="228" spans="1:5" ht="12.75">
      <c r="A228" s="3"/>
      <c r="B228" s="3"/>
      <c r="C228" s="33"/>
      <c r="D228" s="48" t="s">
        <v>520</v>
      </c>
      <c r="E228" s="84"/>
    </row>
    <row r="229" spans="1:5" ht="12.75">
      <c r="A229" s="3"/>
      <c r="B229" s="3">
        <v>85219</v>
      </c>
      <c r="C229" s="33"/>
      <c r="D229" s="16" t="s">
        <v>57</v>
      </c>
      <c r="E229" s="84">
        <f>SUM(E230:E233)</f>
        <v>193783</v>
      </c>
    </row>
    <row r="230" spans="1:5" ht="12.75">
      <c r="A230" s="3"/>
      <c r="B230" s="3"/>
      <c r="C230" s="34" t="s">
        <v>195</v>
      </c>
      <c r="D230" s="13" t="s">
        <v>114</v>
      </c>
      <c r="E230" s="84">
        <v>12000</v>
      </c>
    </row>
    <row r="231" spans="1:5" ht="12.75">
      <c r="A231" s="3"/>
      <c r="B231" s="3"/>
      <c r="C231" s="33"/>
      <c r="D231" s="16" t="s">
        <v>115</v>
      </c>
      <c r="E231" s="84"/>
    </row>
    <row r="232" spans="1:5" ht="12.75">
      <c r="A232" s="3"/>
      <c r="B232" s="3"/>
      <c r="C232" s="33"/>
      <c r="D232" s="16" t="s">
        <v>116</v>
      </c>
      <c r="E232" s="84"/>
    </row>
    <row r="233" spans="1:5" ht="12.75">
      <c r="A233" s="3"/>
      <c r="B233" s="3"/>
      <c r="C233" s="33" t="s">
        <v>204</v>
      </c>
      <c r="D233" s="16" t="s">
        <v>422</v>
      </c>
      <c r="E233" s="84">
        <v>181783</v>
      </c>
    </row>
    <row r="234" spans="1:5" ht="12.75">
      <c r="A234" s="3"/>
      <c r="B234" s="3"/>
      <c r="C234" s="33"/>
      <c r="D234" s="16" t="s">
        <v>205</v>
      </c>
      <c r="E234" s="84"/>
    </row>
    <row r="235" spans="1:5" s="72" customFormat="1" ht="12.75">
      <c r="A235" s="112"/>
      <c r="B235" s="112">
        <v>85228</v>
      </c>
      <c r="C235" s="111"/>
      <c r="D235" s="137" t="s">
        <v>323</v>
      </c>
      <c r="E235" s="82">
        <f>SUM(E236:E242)</f>
        <v>1269802</v>
      </c>
    </row>
    <row r="236" spans="1:5" ht="12.75">
      <c r="A236" s="3"/>
      <c r="B236" s="3"/>
      <c r="C236" s="34" t="s">
        <v>195</v>
      </c>
      <c r="D236" s="13" t="s">
        <v>114</v>
      </c>
      <c r="E236" s="84">
        <v>388467</v>
      </c>
    </row>
    <row r="237" spans="1:5" ht="12.75">
      <c r="A237" s="3"/>
      <c r="B237" s="3"/>
      <c r="C237" s="33"/>
      <c r="D237" s="16" t="s">
        <v>115</v>
      </c>
      <c r="E237" s="84"/>
    </row>
    <row r="238" spans="1:5" ht="14.25" customHeight="1">
      <c r="A238" s="3"/>
      <c r="B238" s="3"/>
      <c r="C238" s="33"/>
      <c r="D238" s="16" t="s">
        <v>116</v>
      </c>
      <c r="E238" s="84"/>
    </row>
    <row r="239" spans="1:5" ht="14.25" customHeight="1">
      <c r="A239" s="3"/>
      <c r="B239" s="3"/>
      <c r="C239" s="33" t="s">
        <v>204</v>
      </c>
      <c r="D239" s="16" t="s">
        <v>422</v>
      </c>
      <c r="E239" s="84">
        <v>880735</v>
      </c>
    </row>
    <row r="240" spans="1:5" ht="14.25" customHeight="1">
      <c r="A240" s="3"/>
      <c r="B240" s="3"/>
      <c r="C240" s="33"/>
      <c r="D240" s="16" t="s">
        <v>205</v>
      </c>
      <c r="E240" s="84"/>
    </row>
    <row r="241" spans="1:5" ht="12.75">
      <c r="A241" s="3"/>
      <c r="B241" s="3"/>
      <c r="C241" s="33" t="s">
        <v>208</v>
      </c>
      <c r="D241" s="16" t="s">
        <v>209</v>
      </c>
      <c r="E241" s="84">
        <v>600</v>
      </c>
    </row>
    <row r="242" spans="1:5" ht="12.75">
      <c r="A242" s="3"/>
      <c r="B242" s="3"/>
      <c r="C242" s="33"/>
      <c r="D242" s="16" t="s">
        <v>294</v>
      </c>
      <c r="E242" s="84"/>
    </row>
    <row r="243" spans="1:5" ht="12.75">
      <c r="A243" s="3"/>
      <c r="B243" s="3"/>
      <c r="C243" s="33"/>
      <c r="D243" s="16" t="s">
        <v>210</v>
      </c>
      <c r="E243" s="84"/>
    </row>
    <row r="244" spans="1:5" ht="12.75">
      <c r="A244" s="3"/>
      <c r="B244" s="3">
        <v>85230</v>
      </c>
      <c r="C244" s="33"/>
      <c r="D244" s="16" t="s">
        <v>414</v>
      </c>
      <c r="E244" s="84">
        <f>E245</f>
        <v>115294.36</v>
      </c>
    </row>
    <row r="245" spans="1:5" ht="12.75">
      <c r="A245" s="3"/>
      <c r="B245" s="3"/>
      <c r="C245" s="33" t="s">
        <v>204</v>
      </c>
      <c r="D245" s="16" t="s">
        <v>422</v>
      </c>
      <c r="E245" s="84">
        <v>115294.36</v>
      </c>
    </row>
    <row r="246" spans="1:5" ht="12.75">
      <c r="A246" s="3"/>
      <c r="B246" s="3"/>
      <c r="C246" s="33"/>
      <c r="D246" s="16" t="s">
        <v>205</v>
      </c>
      <c r="E246" s="84"/>
    </row>
    <row r="247" spans="1:5" ht="12.75">
      <c r="A247" s="3"/>
      <c r="B247" s="3">
        <v>85295</v>
      </c>
      <c r="C247" s="33"/>
      <c r="D247" s="16" t="s">
        <v>511</v>
      </c>
      <c r="E247" s="84">
        <f>SUM(E248:E252)</f>
        <v>567224</v>
      </c>
    </row>
    <row r="248" spans="1:5" ht="12.75">
      <c r="A248" s="3"/>
      <c r="B248" s="3"/>
      <c r="C248" s="33" t="s">
        <v>195</v>
      </c>
      <c r="D248" s="16" t="s">
        <v>114</v>
      </c>
      <c r="E248" s="84">
        <v>526424</v>
      </c>
    </row>
    <row r="249" spans="1:5" ht="12.75">
      <c r="A249" s="3"/>
      <c r="B249" s="3"/>
      <c r="C249" s="33"/>
      <c r="D249" s="16" t="s">
        <v>115</v>
      </c>
      <c r="E249" s="84"/>
    </row>
    <row r="250" spans="1:5" ht="12.75">
      <c r="A250" s="3"/>
      <c r="B250" s="3"/>
      <c r="C250" s="33"/>
      <c r="D250" s="16" t="s">
        <v>116</v>
      </c>
      <c r="E250" s="84"/>
    </row>
    <row r="251" spans="1:5" ht="12.75">
      <c r="A251" s="3"/>
      <c r="B251" s="3"/>
      <c r="C251" s="141" t="s">
        <v>591</v>
      </c>
      <c r="D251" s="119" t="s">
        <v>592</v>
      </c>
      <c r="E251" s="84">
        <v>40800</v>
      </c>
    </row>
    <row r="252" spans="1:5" ht="12.75">
      <c r="A252" s="21"/>
      <c r="B252" s="21"/>
      <c r="C252" s="142"/>
      <c r="D252" s="143" t="s">
        <v>593</v>
      </c>
      <c r="E252" s="85"/>
    </row>
    <row r="253" spans="1:5" s="57" customFormat="1" ht="12.75">
      <c r="A253" s="55">
        <v>853</v>
      </c>
      <c r="B253" s="55"/>
      <c r="C253" s="54"/>
      <c r="D253" s="66" t="s">
        <v>515</v>
      </c>
      <c r="E253" s="133">
        <f>E254</f>
        <v>243242</v>
      </c>
    </row>
    <row r="254" spans="1:5" ht="12.75">
      <c r="A254" s="3"/>
      <c r="B254" s="3">
        <v>85395</v>
      </c>
      <c r="C254" s="33"/>
      <c r="D254" s="16" t="s">
        <v>511</v>
      </c>
      <c r="E254" s="84">
        <f>SUM(E255:E265)</f>
        <v>243242</v>
      </c>
    </row>
    <row r="255" spans="1:5" ht="12.75">
      <c r="A255" s="3"/>
      <c r="B255" s="3"/>
      <c r="C255" s="33" t="s">
        <v>623</v>
      </c>
      <c r="D255" s="16" t="s">
        <v>457</v>
      </c>
      <c r="E255" s="84">
        <v>77940</v>
      </c>
    </row>
    <row r="256" spans="1:5" ht="12.75">
      <c r="A256" s="3"/>
      <c r="B256" s="3"/>
      <c r="C256" s="33"/>
      <c r="D256" s="16" t="s">
        <v>458</v>
      </c>
      <c r="E256" s="84"/>
    </row>
    <row r="257" spans="1:5" ht="12.75">
      <c r="A257" s="3"/>
      <c r="B257" s="3"/>
      <c r="C257" s="33"/>
      <c r="D257" s="16" t="s">
        <v>459</v>
      </c>
      <c r="E257" s="84"/>
    </row>
    <row r="258" spans="1:5" ht="12.75">
      <c r="A258" s="3"/>
      <c r="B258" s="3"/>
      <c r="C258" s="33"/>
      <c r="D258" s="16" t="s">
        <v>460</v>
      </c>
      <c r="E258" s="84"/>
    </row>
    <row r="259" spans="1:5" ht="12.75">
      <c r="A259" s="3"/>
      <c r="B259" s="3"/>
      <c r="C259" s="33"/>
      <c r="D259" s="16" t="s">
        <v>238</v>
      </c>
      <c r="E259" s="84"/>
    </row>
    <row r="260" spans="1:5" ht="12.75">
      <c r="A260" s="3"/>
      <c r="B260" s="3"/>
      <c r="C260" s="33" t="s">
        <v>636</v>
      </c>
      <c r="D260" s="16" t="s">
        <v>457</v>
      </c>
      <c r="E260" s="84">
        <v>22270</v>
      </c>
    </row>
    <row r="261" spans="1:5" ht="12.75">
      <c r="A261" s="3"/>
      <c r="B261" s="3"/>
      <c r="C261" s="33"/>
      <c r="D261" s="16" t="s">
        <v>458</v>
      </c>
      <c r="E261" s="84"/>
    </row>
    <row r="262" spans="1:5" ht="12.75">
      <c r="A262" s="3"/>
      <c r="B262" s="3"/>
      <c r="C262" s="33"/>
      <c r="D262" s="16" t="s">
        <v>459</v>
      </c>
      <c r="E262" s="84"/>
    </row>
    <row r="263" spans="1:5" ht="12.75">
      <c r="A263" s="3"/>
      <c r="B263" s="3"/>
      <c r="C263" s="33"/>
      <c r="D263" s="16" t="s">
        <v>460</v>
      </c>
      <c r="E263" s="84"/>
    </row>
    <row r="264" spans="1:5" ht="12.75">
      <c r="A264" s="3"/>
      <c r="B264" s="3"/>
      <c r="C264" s="33"/>
      <c r="D264" s="16" t="s">
        <v>238</v>
      </c>
      <c r="E264" s="84"/>
    </row>
    <row r="265" spans="1:5" ht="12.75">
      <c r="A265" s="3"/>
      <c r="B265" s="3"/>
      <c r="C265" s="33" t="s">
        <v>518</v>
      </c>
      <c r="D265" s="15" t="s">
        <v>519</v>
      </c>
      <c r="E265" s="84">
        <v>143032</v>
      </c>
    </row>
    <row r="266" spans="1:5" ht="12.75">
      <c r="A266" s="21"/>
      <c r="B266" s="21"/>
      <c r="C266" s="38"/>
      <c r="D266" s="145" t="s">
        <v>520</v>
      </c>
      <c r="E266" s="85"/>
    </row>
    <row r="267" spans="1:5" s="72" customFormat="1" ht="12.75">
      <c r="A267" s="55">
        <v>854</v>
      </c>
      <c r="B267" s="112"/>
      <c r="C267" s="111"/>
      <c r="D267" s="150" t="s">
        <v>611</v>
      </c>
      <c r="E267" s="133">
        <f>E268</f>
        <v>8200</v>
      </c>
    </row>
    <row r="268" spans="1:5" s="72" customFormat="1" ht="12.75">
      <c r="A268" s="112"/>
      <c r="B268" s="112">
        <v>85415</v>
      </c>
      <c r="C268" s="111"/>
      <c r="D268" s="115" t="s">
        <v>407</v>
      </c>
      <c r="E268" s="82">
        <f>SUM(E269:E272)</f>
        <v>8200</v>
      </c>
    </row>
    <row r="269" spans="1:5" s="72" customFormat="1" ht="12.75">
      <c r="A269" s="112"/>
      <c r="B269" s="112"/>
      <c r="C269" s="33" t="s">
        <v>516</v>
      </c>
      <c r="D269" s="16" t="s">
        <v>635</v>
      </c>
      <c r="E269" s="82">
        <v>200</v>
      </c>
    </row>
    <row r="270" spans="1:5" s="72" customFormat="1" ht="12.75">
      <c r="A270" s="112"/>
      <c r="B270" s="112"/>
      <c r="C270" s="33" t="s">
        <v>204</v>
      </c>
      <c r="D270" s="16" t="s">
        <v>422</v>
      </c>
      <c r="E270" s="82">
        <v>8000</v>
      </c>
    </row>
    <row r="271" spans="1:5" s="72" customFormat="1" ht="12.75">
      <c r="A271" s="112"/>
      <c r="B271" s="112"/>
      <c r="C271" s="33"/>
      <c r="D271" s="16" t="s">
        <v>205</v>
      </c>
      <c r="E271" s="82"/>
    </row>
    <row r="272" spans="1:5" s="72" customFormat="1" ht="12.75">
      <c r="A272" s="144"/>
      <c r="B272" s="144"/>
      <c r="C272" s="38" t="s">
        <v>612</v>
      </c>
      <c r="D272" s="145" t="s">
        <v>613</v>
      </c>
      <c r="E272" s="110">
        <v>0</v>
      </c>
    </row>
    <row r="273" spans="1:5" ht="12.75">
      <c r="A273" s="55">
        <v>855</v>
      </c>
      <c r="B273" s="55"/>
      <c r="C273" s="54"/>
      <c r="D273" s="66" t="s">
        <v>400</v>
      </c>
      <c r="E273" s="133">
        <f>E274+E283+I296+E307+E315+E303</f>
        <v>10805402</v>
      </c>
    </row>
    <row r="274" spans="1:5" s="72" customFormat="1" ht="12.75">
      <c r="A274" s="112"/>
      <c r="B274" s="73">
        <v>85501</v>
      </c>
      <c r="C274" s="111"/>
      <c r="D274" s="119" t="s">
        <v>397</v>
      </c>
      <c r="E274" s="82">
        <f>SUM(E275:E279)</f>
        <v>35000</v>
      </c>
    </row>
    <row r="275" spans="1:5" ht="12.75">
      <c r="A275" s="3"/>
      <c r="C275" s="34" t="s">
        <v>293</v>
      </c>
      <c r="D275" s="13" t="s">
        <v>374</v>
      </c>
      <c r="E275" s="84">
        <v>5100</v>
      </c>
    </row>
    <row r="276" spans="1:5" ht="12.75">
      <c r="A276" s="3"/>
      <c r="D276" s="13" t="s">
        <v>373</v>
      </c>
      <c r="E276" s="84"/>
    </row>
    <row r="277" spans="1:5" ht="12.75">
      <c r="A277" s="3"/>
      <c r="D277" s="13" t="s">
        <v>308</v>
      </c>
      <c r="E277" s="84"/>
    </row>
    <row r="278" spans="1:5" ht="12.75">
      <c r="A278" s="3"/>
      <c r="D278" s="13" t="s">
        <v>309</v>
      </c>
      <c r="E278" s="84"/>
    </row>
    <row r="279" spans="1:5" ht="12.75">
      <c r="A279" s="3"/>
      <c r="B279" s="3"/>
      <c r="C279" s="33" t="s">
        <v>295</v>
      </c>
      <c r="D279" s="16" t="s">
        <v>480</v>
      </c>
      <c r="E279" s="84">
        <v>29900</v>
      </c>
    </row>
    <row r="280" spans="1:5" ht="12.75">
      <c r="A280" s="3"/>
      <c r="B280" s="3"/>
      <c r="C280" s="33"/>
      <c r="D280" s="16" t="s">
        <v>481</v>
      </c>
      <c r="E280" s="84"/>
    </row>
    <row r="281" spans="1:5" ht="12.75">
      <c r="A281" s="3"/>
      <c r="B281" s="3"/>
      <c r="C281" s="33"/>
      <c r="D281" s="16" t="s">
        <v>482</v>
      </c>
      <c r="E281" s="84"/>
    </row>
    <row r="282" spans="1:5" ht="12.75">
      <c r="A282" s="3"/>
      <c r="B282" s="3"/>
      <c r="C282" s="33"/>
      <c r="D282" s="16" t="s">
        <v>483</v>
      </c>
      <c r="E282" s="84"/>
    </row>
    <row r="283" spans="1:5" s="72" customFormat="1" ht="12.75">
      <c r="A283" s="112"/>
      <c r="B283" s="112">
        <v>85502</v>
      </c>
      <c r="C283" s="111"/>
      <c r="D283" s="136" t="s">
        <v>274</v>
      </c>
      <c r="E283" s="82">
        <f>SUM(E286:E299)</f>
        <v>9612113</v>
      </c>
    </row>
    <row r="284" spans="1:5" ht="12.75">
      <c r="A284" s="3"/>
      <c r="B284" s="3"/>
      <c r="C284" s="33"/>
      <c r="D284" s="13" t="s">
        <v>275</v>
      </c>
      <c r="E284" s="84"/>
    </row>
    <row r="285" spans="1:5" ht="12.75">
      <c r="A285" s="3"/>
      <c r="B285" s="3"/>
      <c r="C285" s="33"/>
      <c r="D285" s="13" t="s">
        <v>276</v>
      </c>
      <c r="E285" s="84"/>
    </row>
    <row r="286" spans="1:5" ht="12.75">
      <c r="A286" s="3"/>
      <c r="B286" s="3"/>
      <c r="C286" s="34" t="s">
        <v>293</v>
      </c>
      <c r="D286" s="13" t="s">
        <v>374</v>
      </c>
      <c r="E286" s="84">
        <v>15000</v>
      </c>
    </row>
    <row r="287" spans="1:5" ht="12.75">
      <c r="A287" s="3"/>
      <c r="B287" s="3"/>
      <c r="D287" s="13" t="s">
        <v>373</v>
      </c>
      <c r="E287" s="84"/>
    </row>
    <row r="288" spans="1:5" ht="12.75">
      <c r="A288" s="3"/>
      <c r="B288" s="3"/>
      <c r="D288" s="13" t="s">
        <v>308</v>
      </c>
      <c r="E288" s="84"/>
    </row>
    <row r="289" spans="1:5" ht="12.75">
      <c r="A289" s="3"/>
      <c r="B289" s="3"/>
      <c r="D289" s="13" t="s">
        <v>309</v>
      </c>
      <c r="E289" s="84"/>
    </row>
    <row r="290" spans="1:5" ht="12.75">
      <c r="A290" s="3"/>
      <c r="B290" s="3"/>
      <c r="C290" s="33" t="s">
        <v>516</v>
      </c>
      <c r="D290" s="16" t="s">
        <v>635</v>
      </c>
      <c r="E290" s="84">
        <v>3106</v>
      </c>
    </row>
    <row r="291" spans="1:5" ht="12.75">
      <c r="A291" s="3"/>
      <c r="B291" s="3"/>
      <c r="C291" s="34" t="s">
        <v>195</v>
      </c>
      <c r="D291" s="13" t="s">
        <v>114</v>
      </c>
      <c r="E291" s="84">
        <v>9146007</v>
      </c>
    </row>
    <row r="292" spans="1:5" ht="12.75">
      <c r="A292" s="3"/>
      <c r="B292" s="3"/>
      <c r="D292" s="13" t="s">
        <v>115</v>
      </c>
      <c r="E292" s="84"/>
    </row>
    <row r="293" spans="1:5" ht="12.75">
      <c r="A293" s="3"/>
      <c r="B293" s="3"/>
      <c r="D293" s="13" t="s">
        <v>116</v>
      </c>
      <c r="E293" s="84"/>
    </row>
    <row r="294" spans="1:5" ht="12.75">
      <c r="A294" s="3"/>
      <c r="B294" s="3"/>
      <c r="C294" s="33" t="s">
        <v>518</v>
      </c>
      <c r="D294" s="15" t="s">
        <v>519</v>
      </c>
      <c r="E294" s="84">
        <v>300000</v>
      </c>
    </row>
    <row r="295" spans="1:5" ht="12.75">
      <c r="A295" s="3"/>
      <c r="B295" s="3"/>
      <c r="C295" s="33"/>
      <c r="D295" s="48" t="s">
        <v>520</v>
      </c>
      <c r="E295" s="84"/>
    </row>
    <row r="296" spans="1:5" ht="12.75">
      <c r="A296" s="3"/>
      <c r="B296" s="3"/>
      <c r="C296" s="33" t="s">
        <v>208</v>
      </c>
      <c r="D296" s="16" t="s">
        <v>209</v>
      </c>
      <c r="E296" s="84">
        <v>100000</v>
      </c>
    </row>
    <row r="297" spans="1:5" ht="12.75">
      <c r="A297" s="3"/>
      <c r="B297" s="3"/>
      <c r="C297" s="33"/>
      <c r="D297" s="16" t="s">
        <v>294</v>
      </c>
      <c r="E297" s="84"/>
    </row>
    <row r="298" spans="1:5" ht="12.75">
      <c r="A298" s="3"/>
      <c r="B298" s="3"/>
      <c r="C298" s="33"/>
      <c r="D298" s="16" t="s">
        <v>210</v>
      </c>
      <c r="E298" s="84"/>
    </row>
    <row r="299" spans="1:5" ht="12.75">
      <c r="A299" s="3"/>
      <c r="B299" s="3"/>
      <c r="C299" s="33" t="s">
        <v>295</v>
      </c>
      <c r="D299" s="16" t="s">
        <v>310</v>
      </c>
      <c r="E299" s="84">
        <v>48000</v>
      </c>
    </row>
    <row r="300" spans="1:5" ht="12.75">
      <c r="A300" s="3"/>
      <c r="B300" s="3"/>
      <c r="C300" s="33"/>
      <c r="D300" s="16" t="s">
        <v>311</v>
      </c>
      <c r="E300" s="84"/>
    </row>
    <row r="301" spans="1:5" ht="12.75">
      <c r="A301" s="3"/>
      <c r="B301" s="3"/>
      <c r="C301" s="33"/>
      <c r="D301" s="16" t="s">
        <v>444</v>
      </c>
      <c r="E301" s="84"/>
    </row>
    <row r="302" spans="1:5" ht="12.75">
      <c r="A302" s="3"/>
      <c r="B302" s="3"/>
      <c r="C302" s="33"/>
      <c r="D302" s="16" t="s">
        <v>431</v>
      </c>
      <c r="E302" s="84"/>
    </row>
    <row r="303" spans="1:5" ht="12.75">
      <c r="A303" s="3"/>
      <c r="B303" s="3">
        <v>85503</v>
      </c>
      <c r="C303" s="33"/>
      <c r="D303" s="16" t="s">
        <v>412</v>
      </c>
      <c r="E303" s="84">
        <f>E304</f>
        <v>1265</v>
      </c>
    </row>
    <row r="304" spans="1:5" ht="12.75">
      <c r="A304" s="3"/>
      <c r="B304" s="3"/>
      <c r="C304" s="34" t="s">
        <v>195</v>
      </c>
      <c r="D304" s="13" t="s">
        <v>114</v>
      </c>
      <c r="E304" s="84">
        <v>1265</v>
      </c>
    </row>
    <row r="305" spans="1:5" ht="12.75">
      <c r="A305" s="3"/>
      <c r="B305" s="3"/>
      <c r="D305" s="13" t="s">
        <v>115</v>
      </c>
      <c r="E305" s="84"/>
    </row>
    <row r="306" spans="1:5" ht="12.75">
      <c r="A306" s="3"/>
      <c r="B306" s="3"/>
      <c r="D306" s="13" t="s">
        <v>116</v>
      </c>
      <c r="E306" s="84"/>
    </row>
    <row r="307" spans="1:5" s="72" customFormat="1" ht="12.75">
      <c r="A307" s="112"/>
      <c r="B307" s="112">
        <v>85513</v>
      </c>
      <c r="C307" s="111"/>
      <c r="D307" s="137" t="s">
        <v>434</v>
      </c>
      <c r="E307" s="82">
        <f>E312</f>
        <v>179167</v>
      </c>
    </row>
    <row r="308" spans="1:5" ht="12.75">
      <c r="A308" s="3"/>
      <c r="B308" s="3"/>
      <c r="C308" s="33"/>
      <c r="D308" s="16" t="s">
        <v>435</v>
      </c>
      <c r="E308" s="84"/>
    </row>
    <row r="309" spans="1:5" ht="12.75">
      <c r="A309" s="3"/>
      <c r="B309" s="3"/>
      <c r="C309" s="33"/>
      <c r="D309" s="16" t="s">
        <v>436</v>
      </c>
      <c r="E309" s="84"/>
    </row>
    <row r="310" spans="1:5" ht="12.75">
      <c r="A310" s="3"/>
      <c r="B310" s="3"/>
      <c r="C310" s="33"/>
      <c r="D310" s="16" t="s">
        <v>437</v>
      </c>
      <c r="E310" s="84"/>
    </row>
    <row r="311" spans="1:5" ht="12.75">
      <c r="A311" s="3"/>
      <c r="B311" s="3"/>
      <c r="C311" s="33"/>
      <c r="D311" s="16" t="s">
        <v>438</v>
      </c>
      <c r="E311" s="84"/>
    </row>
    <row r="312" spans="1:5" ht="12.75">
      <c r="A312" s="3"/>
      <c r="B312" s="3"/>
      <c r="C312" s="34" t="s">
        <v>195</v>
      </c>
      <c r="D312" s="13" t="s">
        <v>114</v>
      </c>
      <c r="E312" s="84">
        <v>179167</v>
      </c>
    </row>
    <row r="313" spans="1:5" ht="12.75">
      <c r="A313" s="3"/>
      <c r="B313" s="3"/>
      <c r="C313" s="33"/>
      <c r="D313" s="16" t="s">
        <v>115</v>
      </c>
      <c r="E313" s="84"/>
    </row>
    <row r="314" spans="1:5" ht="12.75">
      <c r="A314" s="3"/>
      <c r="B314" s="3"/>
      <c r="C314" s="33"/>
      <c r="D314" s="16" t="s">
        <v>116</v>
      </c>
      <c r="E314" s="84"/>
    </row>
    <row r="315" spans="1:5" s="72" customFormat="1" ht="12.75">
      <c r="A315" s="112"/>
      <c r="B315" s="112">
        <v>85516</v>
      </c>
      <c r="C315" s="111"/>
      <c r="D315" s="137" t="s">
        <v>455</v>
      </c>
      <c r="E315" s="82">
        <f>SUM(E316:E325)</f>
        <v>977857</v>
      </c>
    </row>
    <row r="316" spans="1:5" ht="12.75">
      <c r="A316" s="3"/>
      <c r="B316" s="3"/>
      <c r="C316" s="33" t="s">
        <v>339</v>
      </c>
      <c r="D316" s="16" t="s">
        <v>340</v>
      </c>
      <c r="E316" s="84">
        <v>50000</v>
      </c>
    </row>
    <row r="317" spans="1:5" ht="12.75">
      <c r="A317" s="3"/>
      <c r="B317" s="3"/>
      <c r="C317" s="33"/>
      <c r="D317" s="16" t="s">
        <v>341</v>
      </c>
      <c r="E317" s="84"/>
    </row>
    <row r="318" spans="1:5" ht="12.75">
      <c r="A318" s="3"/>
      <c r="B318" s="3"/>
      <c r="C318" s="33"/>
      <c r="D318" s="16" t="s">
        <v>342</v>
      </c>
      <c r="E318" s="84"/>
    </row>
    <row r="319" spans="1:5" ht="12.75">
      <c r="A319" s="3"/>
      <c r="B319" s="3"/>
      <c r="C319" s="33" t="s">
        <v>456</v>
      </c>
      <c r="D319" s="16" t="s">
        <v>457</v>
      </c>
      <c r="E319" s="84">
        <v>806895</v>
      </c>
    </row>
    <row r="320" spans="1:5" ht="12.75">
      <c r="A320" s="3"/>
      <c r="B320" s="3"/>
      <c r="C320" s="33"/>
      <c r="D320" s="16" t="s">
        <v>458</v>
      </c>
      <c r="E320" s="84"/>
    </row>
    <row r="321" spans="1:5" ht="12.75">
      <c r="A321" s="3"/>
      <c r="B321" s="3"/>
      <c r="C321" s="33"/>
      <c r="D321" s="16" t="s">
        <v>459</v>
      </c>
      <c r="E321" s="84"/>
    </row>
    <row r="322" spans="1:5" ht="12.75">
      <c r="A322" s="3"/>
      <c r="B322" s="3"/>
      <c r="C322" s="33"/>
      <c r="D322" s="16" t="s">
        <v>460</v>
      </c>
      <c r="E322" s="84"/>
    </row>
    <row r="323" spans="1:5" ht="12.75">
      <c r="A323" s="3"/>
      <c r="B323" s="3"/>
      <c r="C323" s="33"/>
      <c r="D323" s="16" t="s">
        <v>238</v>
      </c>
      <c r="E323" s="84"/>
    </row>
    <row r="324" spans="1:5" ht="12.75">
      <c r="A324" s="3"/>
      <c r="B324" s="3"/>
      <c r="C324" s="33" t="s">
        <v>461</v>
      </c>
      <c r="D324" s="16" t="s">
        <v>457</v>
      </c>
      <c r="E324" s="84">
        <v>120962</v>
      </c>
    </row>
    <row r="325" spans="1:5" ht="12.75">
      <c r="A325" s="3"/>
      <c r="B325" s="3"/>
      <c r="C325" s="33"/>
      <c r="D325" s="16" t="s">
        <v>458</v>
      </c>
      <c r="E325" s="84"/>
    </row>
    <row r="326" spans="1:5" ht="12.75">
      <c r="A326" s="3"/>
      <c r="B326" s="3"/>
      <c r="C326" s="33"/>
      <c r="D326" s="16" t="s">
        <v>459</v>
      </c>
      <c r="E326" s="84"/>
    </row>
    <row r="327" spans="1:5" ht="12.75">
      <c r="A327" s="3"/>
      <c r="B327" s="3"/>
      <c r="C327" s="33"/>
      <c r="D327" s="16" t="s">
        <v>460</v>
      </c>
      <c r="E327" s="84"/>
    </row>
    <row r="328" spans="1:5" ht="12.75">
      <c r="A328" s="21"/>
      <c r="B328" s="21"/>
      <c r="C328" s="38"/>
      <c r="D328" s="45" t="s">
        <v>238</v>
      </c>
      <c r="E328" s="85"/>
    </row>
    <row r="329" spans="1:5" ht="12.75">
      <c r="A329" s="3">
        <v>900</v>
      </c>
      <c r="B329" s="55"/>
      <c r="C329" s="54"/>
      <c r="D329" s="66" t="s">
        <v>296</v>
      </c>
      <c r="E329" s="133">
        <f>E357+E330+E349+E360+E337+E353</f>
        <v>12571791</v>
      </c>
    </row>
    <row r="330" spans="1:5" s="72" customFormat="1" ht="12.75">
      <c r="A330" s="112"/>
      <c r="B330" s="112">
        <v>90002</v>
      </c>
      <c r="C330" s="111"/>
      <c r="D330" s="137" t="s">
        <v>375</v>
      </c>
      <c r="E330" s="82">
        <f>SUM(E331:E335)</f>
        <v>8410000</v>
      </c>
    </row>
    <row r="331" spans="1:5" ht="12.75">
      <c r="A331" s="3"/>
      <c r="B331" s="3"/>
      <c r="C331" s="43" t="s">
        <v>217</v>
      </c>
      <c r="D331" s="52" t="s">
        <v>262</v>
      </c>
      <c r="E331" s="84">
        <v>8400000</v>
      </c>
    </row>
    <row r="332" spans="1:5" ht="12.75">
      <c r="A332" s="3"/>
      <c r="B332" s="3"/>
      <c r="C332" s="33"/>
      <c r="D332" s="16" t="s">
        <v>263</v>
      </c>
      <c r="E332" s="84"/>
    </row>
    <row r="333" spans="1:5" ht="12.75">
      <c r="A333" s="3"/>
      <c r="B333" s="3"/>
      <c r="C333" s="33" t="s">
        <v>419</v>
      </c>
      <c r="D333" s="16" t="s">
        <v>420</v>
      </c>
      <c r="E333" s="84">
        <v>4000</v>
      </c>
    </row>
    <row r="334" spans="1:5" ht="12.75">
      <c r="A334" s="3"/>
      <c r="B334" s="3"/>
      <c r="C334" s="33"/>
      <c r="D334" s="16" t="s">
        <v>421</v>
      </c>
      <c r="E334" s="84"/>
    </row>
    <row r="335" spans="1:5" ht="12.75">
      <c r="A335" s="3"/>
      <c r="B335" s="3"/>
      <c r="C335" s="33" t="s">
        <v>187</v>
      </c>
      <c r="D335" s="15" t="s">
        <v>368</v>
      </c>
      <c r="E335" s="84">
        <v>6000</v>
      </c>
    </row>
    <row r="336" spans="1:5" ht="12.75">
      <c r="A336" s="3"/>
      <c r="B336" s="3"/>
      <c r="C336" s="33"/>
      <c r="D336" s="48" t="s">
        <v>367</v>
      </c>
      <c r="E336" s="84"/>
    </row>
    <row r="337" spans="1:5" ht="12.75">
      <c r="A337" s="3"/>
      <c r="B337" s="3">
        <v>90004</v>
      </c>
      <c r="C337" s="33"/>
      <c r="D337" s="67" t="s">
        <v>91</v>
      </c>
      <c r="E337" s="84">
        <f>SUM(E338:E345)</f>
        <v>1989013</v>
      </c>
    </row>
    <row r="338" spans="1:5" ht="12.75">
      <c r="A338" s="3"/>
      <c r="B338" s="3"/>
      <c r="C338" s="33" t="s">
        <v>637</v>
      </c>
      <c r="D338" s="67" t="s">
        <v>638</v>
      </c>
      <c r="E338" s="84">
        <v>19800</v>
      </c>
    </row>
    <row r="339" spans="1:5" ht="12.75">
      <c r="A339" s="3"/>
      <c r="B339" s="3"/>
      <c r="C339" s="33"/>
      <c r="D339" s="67" t="s">
        <v>639</v>
      </c>
      <c r="E339" s="84"/>
    </row>
    <row r="340" spans="1:5" ht="12.75">
      <c r="A340" s="3"/>
      <c r="B340" s="3"/>
      <c r="C340" s="33"/>
      <c r="D340" s="67" t="s">
        <v>600</v>
      </c>
      <c r="E340" s="84"/>
    </row>
    <row r="341" spans="1:5" ht="12.75">
      <c r="A341" s="3"/>
      <c r="B341" s="3"/>
      <c r="C341" s="33" t="s">
        <v>456</v>
      </c>
      <c r="D341" s="16" t="s">
        <v>457</v>
      </c>
      <c r="E341" s="84">
        <v>1737541</v>
      </c>
    </row>
    <row r="342" spans="1:5" ht="12.75">
      <c r="A342" s="3"/>
      <c r="B342" s="3"/>
      <c r="C342" s="33"/>
      <c r="D342" s="16" t="s">
        <v>458</v>
      </c>
      <c r="E342" s="84"/>
    </row>
    <row r="343" spans="1:5" ht="12.75">
      <c r="A343" s="3"/>
      <c r="B343" s="3"/>
      <c r="C343" s="33"/>
      <c r="D343" s="16" t="s">
        <v>459</v>
      </c>
      <c r="E343" s="84"/>
    </row>
    <row r="344" spans="1:5" ht="12.75">
      <c r="A344" s="3"/>
      <c r="B344" s="3"/>
      <c r="C344" s="33"/>
      <c r="D344" s="16" t="s">
        <v>460</v>
      </c>
      <c r="E344" s="84"/>
    </row>
    <row r="345" spans="1:5" ht="12.75">
      <c r="A345" s="3"/>
      <c r="B345" s="3"/>
      <c r="C345" s="33" t="s">
        <v>461</v>
      </c>
      <c r="D345" s="16" t="s">
        <v>457</v>
      </c>
      <c r="E345" s="84">
        <v>231672</v>
      </c>
    </row>
    <row r="346" spans="1:5" ht="12.75">
      <c r="A346" s="3"/>
      <c r="B346" s="3"/>
      <c r="C346" s="33"/>
      <c r="D346" s="16" t="s">
        <v>458</v>
      </c>
      <c r="E346" s="84"/>
    </row>
    <row r="347" spans="1:5" ht="12.75">
      <c r="A347" s="3"/>
      <c r="B347" s="3"/>
      <c r="C347" s="33"/>
      <c r="D347" s="16" t="s">
        <v>459</v>
      </c>
      <c r="E347" s="84"/>
    </row>
    <row r="348" spans="1:5" ht="12.75">
      <c r="A348" s="3"/>
      <c r="B348" s="3"/>
      <c r="C348" s="33"/>
      <c r="D348" s="16" t="s">
        <v>460</v>
      </c>
      <c r="E348" s="84"/>
    </row>
    <row r="349" spans="1:5" s="72" customFormat="1" ht="12.75">
      <c r="A349" s="112"/>
      <c r="B349" s="112">
        <v>90005</v>
      </c>
      <c r="C349" s="33"/>
      <c r="D349" s="16" t="s">
        <v>238</v>
      </c>
      <c r="E349" s="82">
        <f>SUM(E350:E350)</f>
        <v>35000</v>
      </c>
    </row>
    <row r="350" spans="1:5" ht="12.75">
      <c r="A350" s="3"/>
      <c r="B350" s="3"/>
      <c r="C350" s="33" t="s">
        <v>484</v>
      </c>
      <c r="D350" s="16" t="s">
        <v>485</v>
      </c>
      <c r="E350" s="84">
        <v>35000</v>
      </c>
    </row>
    <row r="351" spans="1:5" ht="12.75">
      <c r="A351" s="3"/>
      <c r="B351" s="3"/>
      <c r="C351" s="33"/>
      <c r="D351" s="16" t="s">
        <v>486</v>
      </c>
      <c r="E351" s="84"/>
    </row>
    <row r="352" spans="1:5" ht="12.75">
      <c r="A352" s="3"/>
      <c r="B352" s="3"/>
      <c r="C352" s="33"/>
      <c r="D352" s="16" t="s">
        <v>487</v>
      </c>
      <c r="E352" s="84"/>
    </row>
    <row r="353" spans="1:5" ht="12.75">
      <c r="A353" s="3"/>
      <c r="B353" s="3">
        <v>90013</v>
      </c>
      <c r="C353" s="33"/>
      <c r="D353" s="16" t="s">
        <v>640</v>
      </c>
      <c r="E353" s="84">
        <f>E354</f>
        <v>29990</v>
      </c>
    </row>
    <row r="354" spans="1:5" ht="12.75">
      <c r="A354" s="3"/>
      <c r="B354" s="3"/>
      <c r="C354" s="33" t="s">
        <v>637</v>
      </c>
      <c r="D354" s="67" t="s">
        <v>638</v>
      </c>
      <c r="E354" s="84">
        <v>29990</v>
      </c>
    </row>
    <row r="355" spans="1:5" ht="12.75">
      <c r="A355" s="3"/>
      <c r="B355" s="3"/>
      <c r="C355" s="33"/>
      <c r="D355" s="67" t="s">
        <v>639</v>
      </c>
      <c r="E355" s="84"/>
    </row>
    <row r="356" spans="1:5" ht="12.75">
      <c r="A356" s="3"/>
      <c r="B356" s="3"/>
      <c r="C356" s="33"/>
      <c r="D356" s="67" t="s">
        <v>600</v>
      </c>
      <c r="E356" s="84"/>
    </row>
    <row r="357" spans="1:5" s="72" customFormat="1" ht="12.75">
      <c r="A357" s="112"/>
      <c r="B357" s="112">
        <v>90019</v>
      </c>
      <c r="C357" s="111"/>
      <c r="D357" s="137" t="s">
        <v>321</v>
      </c>
      <c r="E357" s="82">
        <f>E359</f>
        <v>50000</v>
      </c>
    </row>
    <row r="358" spans="1:5" ht="12.75">
      <c r="A358" s="3"/>
      <c r="B358" s="3"/>
      <c r="C358" s="33"/>
      <c r="D358" s="16" t="s">
        <v>322</v>
      </c>
      <c r="E358" s="84"/>
    </row>
    <row r="359" spans="1:5" ht="12.75">
      <c r="A359" s="3"/>
      <c r="B359" s="3"/>
      <c r="C359" s="33" t="s">
        <v>260</v>
      </c>
      <c r="D359" s="16" t="s">
        <v>261</v>
      </c>
      <c r="E359" s="84">
        <v>50000</v>
      </c>
    </row>
    <row r="360" spans="1:5" ht="12.75">
      <c r="A360" s="3"/>
      <c r="B360" s="3">
        <v>90095</v>
      </c>
      <c r="C360" s="33"/>
      <c r="D360" s="16" t="s">
        <v>511</v>
      </c>
      <c r="E360" s="84">
        <f>SUM(E361:E372)</f>
        <v>2057788</v>
      </c>
    </row>
    <row r="361" spans="1:5" ht="12.75">
      <c r="A361" s="3"/>
      <c r="B361" s="3"/>
      <c r="C361" s="33" t="s">
        <v>547</v>
      </c>
      <c r="D361" s="16" t="s">
        <v>457</v>
      </c>
      <c r="E361" s="84">
        <v>30891</v>
      </c>
    </row>
    <row r="362" spans="1:5" ht="12.75">
      <c r="A362" s="3"/>
      <c r="B362" s="3"/>
      <c r="C362" s="33"/>
      <c r="D362" s="16" t="s">
        <v>458</v>
      </c>
      <c r="E362" s="84"/>
    </row>
    <row r="363" spans="1:5" ht="12.75">
      <c r="A363" s="3"/>
      <c r="B363" s="3"/>
      <c r="C363" s="33"/>
      <c r="D363" s="16" t="s">
        <v>459</v>
      </c>
      <c r="E363" s="84"/>
    </row>
    <row r="364" spans="1:5" ht="12.75">
      <c r="A364" s="3"/>
      <c r="B364" s="3"/>
      <c r="C364" s="33"/>
      <c r="D364" s="16" t="s">
        <v>460</v>
      </c>
      <c r="E364" s="84"/>
    </row>
    <row r="365" spans="1:5" ht="12.75">
      <c r="A365" s="3"/>
      <c r="B365" s="3"/>
      <c r="C365" s="33"/>
      <c r="D365" s="16" t="s">
        <v>238</v>
      </c>
      <c r="E365" s="84"/>
    </row>
    <row r="366" spans="1:5" ht="12.75">
      <c r="A366" s="3"/>
      <c r="B366" s="3"/>
      <c r="C366" s="33" t="s">
        <v>484</v>
      </c>
      <c r="D366" s="16" t="s">
        <v>485</v>
      </c>
      <c r="E366" s="84">
        <v>86670</v>
      </c>
    </row>
    <row r="367" spans="1:5" ht="12.75">
      <c r="A367" s="3"/>
      <c r="B367" s="3"/>
      <c r="C367" s="33"/>
      <c r="D367" s="16" t="s">
        <v>486</v>
      </c>
      <c r="E367" s="84"/>
    </row>
    <row r="368" spans="1:5" ht="12.75">
      <c r="A368" s="3"/>
      <c r="B368" s="3"/>
      <c r="C368" s="33"/>
      <c r="D368" s="16" t="s">
        <v>487</v>
      </c>
      <c r="E368" s="84"/>
    </row>
    <row r="369" spans="1:5" ht="12.75">
      <c r="A369" s="3"/>
      <c r="B369" s="3"/>
      <c r="C369" s="33" t="s">
        <v>548</v>
      </c>
      <c r="D369" s="16" t="s">
        <v>485</v>
      </c>
      <c r="E369" s="84">
        <v>140227</v>
      </c>
    </row>
    <row r="370" spans="1:5" ht="12.75">
      <c r="A370" s="3"/>
      <c r="B370" s="3"/>
      <c r="C370" s="33"/>
      <c r="D370" s="16" t="s">
        <v>486</v>
      </c>
      <c r="E370" s="84"/>
    </row>
    <row r="371" spans="1:5" ht="12.75">
      <c r="A371" s="3"/>
      <c r="B371" s="3"/>
      <c r="C371" s="33"/>
      <c r="D371" s="16" t="s">
        <v>487</v>
      </c>
      <c r="E371" s="84"/>
    </row>
    <row r="372" spans="1:5" ht="12.75">
      <c r="A372" s="3"/>
      <c r="B372" s="3"/>
      <c r="C372" s="141" t="s">
        <v>543</v>
      </c>
      <c r="D372" s="119" t="s">
        <v>545</v>
      </c>
      <c r="E372" s="84">
        <v>1800000</v>
      </c>
    </row>
    <row r="373" spans="1:5" ht="12.75">
      <c r="A373" s="3"/>
      <c r="B373" s="3"/>
      <c r="C373" s="141"/>
      <c r="D373" s="119" t="s">
        <v>544</v>
      </c>
      <c r="E373" s="84"/>
    </row>
    <row r="374" spans="1:5" ht="12.75">
      <c r="A374" s="3"/>
      <c r="B374" s="3"/>
      <c r="C374" s="33"/>
      <c r="D374" s="16"/>
      <c r="E374" s="84"/>
    </row>
    <row r="375" spans="1:5" ht="12.75">
      <c r="A375" s="3"/>
      <c r="B375" s="3"/>
      <c r="C375" s="33"/>
      <c r="D375" s="16"/>
      <c r="E375" s="84"/>
    </row>
    <row r="376" spans="1:5" ht="12.75">
      <c r="A376" s="3"/>
      <c r="B376" s="3"/>
      <c r="C376" s="33"/>
      <c r="D376" s="16"/>
      <c r="E376" s="8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05"/>
  <sheetViews>
    <sheetView tabSelected="1" zoomScale="130" zoomScaleNormal="130" zoomScalePageLayoutView="0" workbookViewId="0" topLeftCell="A646">
      <selection activeCell="G261" sqref="G261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00390625" style="0" customWidth="1"/>
    <col min="5" max="5" width="22.875" style="93" customWidth="1"/>
  </cols>
  <sheetData>
    <row r="2" spans="1:5" ht="12.75">
      <c r="A2" s="27"/>
      <c r="B2" s="28"/>
      <c r="C2" s="23"/>
      <c r="D2" s="18"/>
      <c r="E2" s="92" t="s">
        <v>254</v>
      </c>
    </row>
    <row r="3" spans="1:5" ht="12.75">
      <c r="A3" s="29"/>
      <c r="B3" s="20"/>
      <c r="C3" s="3"/>
      <c r="D3" s="15"/>
      <c r="E3" s="75" t="s">
        <v>657</v>
      </c>
    </row>
    <row r="4" spans="1:6" ht="12.75">
      <c r="A4" s="29"/>
      <c r="B4" s="20"/>
      <c r="C4" s="3"/>
      <c r="D4" s="14" t="s">
        <v>30</v>
      </c>
      <c r="E4" s="75" t="s">
        <v>168</v>
      </c>
      <c r="F4" s="19"/>
    </row>
    <row r="5" spans="1:5" ht="12.75">
      <c r="A5" s="29"/>
      <c r="B5" s="20"/>
      <c r="C5" s="3"/>
      <c r="D5" s="3" t="s">
        <v>376</v>
      </c>
      <c r="E5" s="76" t="s">
        <v>658</v>
      </c>
    </row>
    <row r="6" spans="1:4" ht="12.75">
      <c r="A6" s="29"/>
      <c r="B6" s="20"/>
      <c r="C6" s="3"/>
      <c r="D6" s="3"/>
    </row>
    <row r="7" spans="1:5" ht="12.75">
      <c r="A7" s="30" t="s">
        <v>31</v>
      </c>
      <c r="B7" s="31" t="s">
        <v>32</v>
      </c>
      <c r="C7" s="1"/>
      <c r="D7" s="1" t="s">
        <v>36</v>
      </c>
      <c r="E7" s="94" t="s">
        <v>586</v>
      </c>
    </row>
    <row r="8" spans="1:5" ht="12.75">
      <c r="A8" s="25" t="s">
        <v>63</v>
      </c>
      <c r="B8" s="32"/>
      <c r="C8" s="14"/>
      <c r="D8" s="26" t="s">
        <v>34</v>
      </c>
      <c r="E8" s="95">
        <f>SUM(E9)</f>
        <v>409600</v>
      </c>
    </row>
    <row r="9" spans="1:5" s="57" customFormat="1" ht="12.75">
      <c r="A9" s="113"/>
      <c r="B9" s="54" t="s">
        <v>64</v>
      </c>
      <c r="C9" s="55"/>
      <c r="D9" s="68" t="s">
        <v>35</v>
      </c>
      <c r="E9" s="97">
        <f>SUM(E10:E24)</f>
        <v>409600</v>
      </c>
    </row>
    <row r="10" spans="1:5" s="57" customFormat="1" ht="12.75">
      <c r="A10" s="113"/>
      <c r="B10" s="54"/>
      <c r="C10" s="3">
        <v>4170</v>
      </c>
      <c r="D10" s="15" t="s">
        <v>223</v>
      </c>
      <c r="E10" s="105">
        <v>1000</v>
      </c>
    </row>
    <row r="11" spans="1:5" s="57" customFormat="1" ht="12.75">
      <c r="A11" s="113"/>
      <c r="B11" s="54"/>
      <c r="C11" s="3">
        <v>4260</v>
      </c>
      <c r="D11" s="15" t="s">
        <v>46</v>
      </c>
      <c r="E11" s="105">
        <v>50000</v>
      </c>
    </row>
    <row r="12" spans="1:5" s="57" customFormat="1" ht="12.75">
      <c r="A12" s="113"/>
      <c r="B12" s="54"/>
      <c r="C12" s="3">
        <v>4270</v>
      </c>
      <c r="D12" s="15" t="s">
        <v>267</v>
      </c>
      <c r="E12" s="105">
        <v>110000</v>
      </c>
    </row>
    <row r="13" spans="1:5" ht="12.75">
      <c r="A13" s="24"/>
      <c r="B13" s="33"/>
      <c r="C13" s="3">
        <v>4300</v>
      </c>
      <c r="D13" s="20" t="s">
        <v>48</v>
      </c>
      <c r="E13" s="93">
        <v>131673</v>
      </c>
    </row>
    <row r="14" spans="1:5" ht="12.75">
      <c r="A14" s="33"/>
      <c r="B14" s="33"/>
      <c r="C14" s="3">
        <v>4390</v>
      </c>
      <c r="D14" s="16" t="s">
        <v>264</v>
      </c>
      <c r="E14" s="93">
        <v>38500</v>
      </c>
    </row>
    <row r="15" spans="1:4" ht="12.75">
      <c r="A15" s="33"/>
      <c r="B15" s="33"/>
      <c r="C15" s="3"/>
      <c r="D15" s="16" t="s">
        <v>265</v>
      </c>
    </row>
    <row r="16" spans="1:5" ht="12.75">
      <c r="A16" s="33"/>
      <c r="B16" s="33"/>
      <c r="C16" s="3">
        <v>4430</v>
      </c>
      <c r="D16" s="48" t="s">
        <v>206</v>
      </c>
      <c r="E16" s="93">
        <v>4000</v>
      </c>
    </row>
    <row r="17" spans="1:5" ht="12.75">
      <c r="A17" s="33"/>
      <c r="B17" s="33"/>
      <c r="C17" s="3">
        <v>4500</v>
      </c>
      <c r="D17" s="48" t="s">
        <v>470</v>
      </c>
      <c r="E17" s="93">
        <v>100</v>
      </c>
    </row>
    <row r="18" spans="1:4" ht="12.75">
      <c r="A18" s="33"/>
      <c r="B18" s="33"/>
      <c r="C18" s="3"/>
      <c r="D18" s="48" t="s">
        <v>471</v>
      </c>
    </row>
    <row r="19" spans="1:5" ht="12" customHeight="1">
      <c r="A19" s="33"/>
      <c r="B19" s="33"/>
      <c r="C19" s="3">
        <v>4510</v>
      </c>
      <c r="D19" s="20" t="s">
        <v>232</v>
      </c>
      <c r="E19" s="93">
        <v>6327</v>
      </c>
    </row>
    <row r="20" spans="1:5" ht="12.75">
      <c r="A20" s="33"/>
      <c r="B20" s="33"/>
      <c r="C20" s="3">
        <v>4530</v>
      </c>
      <c r="D20" t="s">
        <v>249</v>
      </c>
      <c r="E20" s="93">
        <v>18000</v>
      </c>
    </row>
    <row r="21" spans="1:5" ht="12.75">
      <c r="A21" s="33"/>
      <c r="B21" s="33"/>
      <c r="C21" s="6">
        <v>4590</v>
      </c>
      <c r="D21" s="63" t="s">
        <v>298</v>
      </c>
      <c r="E21" s="93">
        <v>40000</v>
      </c>
    </row>
    <row r="22" spans="1:5" s="57" customFormat="1" ht="12.75">
      <c r="A22" s="33"/>
      <c r="B22" s="33"/>
      <c r="C22" s="6"/>
      <c r="D22" s="63" t="s">
        <v>268</v>
      </c>
      <c r="E22" s="93"/>
    </row>
    <row r="23" spans="1:5" s="57" customFormat="1" ht="12.75">
      <c r="A23" s="33"/>
      <c r="B23" s="33"/>
      <c r="C23" s="3">
        <v>4610</v>
      </c>
      <c r="D23" s="16" t="s">
        <v>270</v>
      </c>
      <c r="E23" s="93">
        <v>10000</v>
      </c>
    </row>
    <row r="24" spans="1:5" s="57" customFormat="1" ht="12.75">
      <c r="A24" s="33"/>
      <c r="B24" s="33"/>
      <c r="C24" s="6">
        <v>6060</v>
      </c>
      <c r="D24" t="s">
        <v>76</v>
      </c>
      <c r="E24" s="93"/>
    </row>
    <row r="25" spans="1:5" s="57" customFormat="1" ht="12.75">
      <c r="A25" s="70"/>
      <c r="B25" s="60" t="s">
        <v>508</v>
      </c>
      <c r="C25" s="55"/>
      <c r="D25" s="66" t="s">
        <v>509</v>
      </c>
      <c r="E25" s="97">
        <f>SUM(E26:E36)</f>
        <v>6129182</v>
      </c>
    </row>
    <row r="26" spans="1:5" ht="12.75">
      <c r="A26" s="34"/>
      <c r="B26" s="20"/>
      <c r="C26" s="3">
        <v>4210</v>
      </c>
      <c r="D26" s="15" t="s">
        <v>45</v>
      </c>
      <c r="E26" s="93">
        <v>0</v>
      </c>
    </row>
    <row r="27" spans="1:5" ht="12.75">
      <c r="A27" s="34"/>
      <c r="B27" s="20"/>
      <c r="C27" s="3">
        <v>4260</v>
      </c>
      <c r="D27" s="15" t="s">
        <v>46</v>
      </c>
      <c r="E27" s="93">
        <v>2328877</v>
      </c>
    </row>
    <row r="28" spans="1:5" ht="12.75">
      <c r="A28" s="34"/>
      <c r="B28" s="20"/>
      <c r="C28" s="3">
        <v>4270</v>
      </c>
      <c r="D28" s="15" t="s">
        <v>267</v>
      </c>
      <c r="E28" s="93">
        <v>2440000</v>
      </c>
    </row>
    <row r="29" spans="1:5" ht="12.75">
      <c r="A29" s="34"/>
      <c r="B29" s="20"/>
      <c r="C29" s="3">
        <v>4300</v>
      </c>
      <c r="D29" s="15" t="s">
        <v>48</v>
      </c>
      <c r="E29" s="93">
        <v>1139250</v>
      </c>
    </row>
    <row r="30" spans="1:5" ht="12.75">
      <c r="A30" s="34"/>
      <c r="B30" s="20"/>
      <c r="C30" s="3">
        <v>4390</v>
      </c>
      <c r="D30" s="16" t="s">
        <v>264</v>
      </c>
      <c r="E30" s="93">
        <v>175000</v>
      </c>
    </row>
    <row r="31" spans="1:4" ht="12.75">
      <c r="A31" s="34"/>
      <c r="B31" s="20"/>
      <c r="C31" s="3"/>
      <c r="D31" s="16" t="s">
        <v>265</v>
      </c>
    </row>
    <row r="32" spans="1:5" ht="12.75">
      <c r="A32" s="34"/>
      <c r="B32" s="20"/>
      <c r="C32" s="3">
        <v>4430</v>
      </c>
      <c r="D32" s="48" t="s">
        <v>206</v>
      </c>
      <c r="E32" s="93">
        <v>2000</v>
      </c>
    </row>
    <row r="33" spans="1:5" ht="12.75">
      <c r="A33" s="34"/>
      <c r="B33" s="20"/>
      <c r="C33" s="6">
        <v>4480</v>
      </c>
      <c r="D33" t="s">
        <v>61</v>
      </c>
      <c r="E33" s="93">
        <v>2000</v>
      </c>
    </row>
    <row r="34" spans="1:5" ht="12.75">
      <c r="A34" s="34"/>
      <c r="B34" s="20"/>
      <c r="C34" s="3">
        <v>4520</v>
      </c>
      <c r="D34" s="20" t="s">
        <v>445</v>
      </c>
      <c r="E34" s="93">
        <v>55</v>
      </c>
    </row>
    <row r="35" spans="1:4" ht="12.75">
      <c r="A35" s="34"/>
      <c r="B35" s="20"/>
      <c r="C35" s="3"/>
      <c r="D35" s="20" t="s">
        <v>238</v>
      </c>
    </row>
    <row r="36" spans="1:5" ht="12.75">
      <c r="A36" s="34"/>
      <c r="B36" s="20"/>
      <c r="C36" s="3">
        <v>4610</v>
      </c>
      <c r="D36" s="16" t="s">
        <v>270</v>
      </c>
      <c r="E36" s="93">
        <v>42000</v>
      </c>
    </row>
    <row r="37" spans="1:5" ht="12.75">
      <c r="A37" s="50" t="s">
        <v>147</v>
      </c>
      <c r="B37" s="40"/>
      <c r="C37" s="7"/>
      <c r="D37" s="5" t="s">
        <v>148</v>
      </c>
      <c r="E37" s="95">
        <f>E38</f>
        <v>191706</v>
      </c>
    </row>
    <row r="38" spans="1:5" ht="12.75">
      <c r="A38" s="29"/>
      <c r="B38" s="60" t="s">
        <v>200</v>
      </c>
      <c r="C38" s="58"/>
      <c r="D38" s="57" t="s">
        <v>201</v>
      </c>
      <c r="E38" s="97">
        <f>SUM(E39:E46)</f>
        <v>191706</v>
      </c>
    </row>
    <row r="39" spans="1:5" ht="12.75">
      <c r="A39" s="29"/>
      <c r="B39" s="20"/>
      <c r="C39" s="3">
        <v>3030</v>
      </c>
      <c r="D39" s="15" t="s">
        <v>55</v>
      </c>
      <c r="E39" s="93">
        <v>1000</v>
      </c>
    </row>
    <row r="40" spans="1:5" ht="12.75">
      <c r="A40" s="29"/>
      <c r="B40" s="20"/>
      <c r="C40" s="6">
        <v>4110</v>
      </c>
      <c r="D40" t="s">
        <v>44</v>
      </c>
      <c r="E40" s="93">
        <v>1376</v>
      </c>
    </row>
    <row r="41" spans="1:5" ht="12.75">
      <c r="A41" s="29"/>
      <c r="B41" s="20"/>
      <c r="C41" s="6">
        <v>4120</v>
      </c>
      <c r="D41" t="s">
        <v>466</v>
      </c>
      <c r="E41" s="93">
        <v>98</v>
      </c>
    </row>
    <row r="42" spans="1:5" ht="12.75">
      <c r="A42" s="29"/>
      <c r="B42" s="20"/>
      <c r="C42" s="3">
        <v>4170</v>
      </c>
      <c r="D42" s="15" t="s">
        <v>223</v>
      </c>
      <c r="E42" s="93">
        <v>25000</v>
      </c>
    </row>
    <row r="43" spans="1:5" ht="12.75">
      <c r="A43" s="29"/>
      <c r="B43" s="20"/>
      <c r="C43" s="3">
        <v>4300</v>
      </c>
      <c r="D43" s="48" t="s">
        <v>48</v>
      </c>
      <c r="E43" s="93">
        <v>152232</v>
      </c>
    </row>
    <row r="44" spans="1:5" ht="12.75">
      <c r="A44" s="29"/>
      <c r="B44" s="20"/>
      <c r="C44" s="3">
        <v>4390</v>
      </c>
      <c r="D44" s="16" t="s">
        <v>264</v>
      </c>
      <c r="E44" s="93">
        <v>11000</v>
      </c>
    </row>
    <row r="45" spans="1:4" ht="12.75">
      <c r="A45" s="29"/>
      <c r="B45" s="20"/>
      <c r="C45" s="3"/>
      <c r="D45" s="16" t="s">
        <v>265</v>
      </c>
    </row>
    <row r="46" spans="1:5" ht="12.75">
      <c r="A46" s="20"/>
      <c r="B46" s="20"/>
      <c r="C46" s="3">
        <v>4430</v>
      </c>
      <c r="D46" s="48" t="s">
        <v>206</v>
      </c>
      <c r="E46" s="93">
        <v>1000</v>
      </c>
    </row>
    <row r="47" spans="1:4" ht="12.75">
      <c r="A47" s="20"/>
      <c r="B47" s="20"/>
      <c r="C47" s="3"/>
      <c r="D47" s="48"/>
    </row>
    <row r="48" spans="1:5" ht="12.75">
      <c r="A48" s="25" t="s">
        <v>66</v>
      </c>
      <c r="B48" s="32"/>
      <c r="C48" s="14"/>
      <c r="D48" s="41" t="s">
        <v>78</v>
      </c>
      <c r="E48" s="97">
        <f>E52+E49</f>
        <v>720</v>
      </c>
    </row>
    <row r="49" spans="1:5" ht="12.75">
      <c r="A49" s="32"/>
      <c r="B49" s="54" t="s">
        <v>72</v>
      </c>
      <c r="C49" s="55"/>
      <c r="D49" s="68" t="s">
        <v>73</v>
      </c>
      <c r="E49" s="97">
        <f>E50</f>
        <v>200</v>
      </c>
    </row>
    <row r="50" spans="1:5" ht="12.75">
      <c r="A50" s="32"/>
      <c r="B50" s="32"/>
      <c r="C50" s="3">
        <v>4520</v>
      </c>
      <c r="D50" s="20" t="s">
        <v>445</v>
      </c>
      <c r="E50" s="105">
        <v>200</v>
      </c>
    </row>
    <row r="51" spans="1:5" ht="12.75">
      <c r="A51" s="32"/>
      <c r="B51" s="32"/>
      <c r="C51" s="3"/>
      <c r="D51" s="20" t="s">
        <v>238</v>
      </c>
      <c r="E51" s="97"/>
    </row>
    <row r="52" spans="1:5" ht="12.75">
      <c r="A52" s="20"/>
      <c r="B52" s="54" t="s">
        <v>77</v>
      </c>
      <c r="C52" s="58"/>
      <c r="D52" s="57" t="s">
        <v>1</v>
      </c>
      <c r="E52" s="97">
        <f>SUM(E53:E54)</f>
        <v>520</v>
      </c>
    </row>
    <row r="53" spans="1:5" ht="12.75">
      <c r="A53" s="20"/>
      <c r="B53" s="20"/>
      <c r="C53" s="3">
        <v>4210</v>
      </c>
      <c r="D53" s="15" t="s">
        <v>45</v>
      </c>
      <c r="E53" s="93">
        <v>320</v>
      </c>
    </row>
    <row r="54" spans="1:5" ht="12.75">
      <c r="A54" s="20"/>
      <c r="B54" s="20"/>
      <c r="C54" s="3">
        <v>4300</v>
      </c>
      <c r="D54" s="48" t="s">
        <v>48</v>
      </c>
      <c r="E54" s="93">
        <v>200</v>
      </c>
    </row>
    <row r="55" spans="1:4" ht="12.75">
      <c r="A55" s="20"/>
      <c r="B55" s="20"/>
      <c r="C55" s="3"/>
      <c r="D55" s="48"/>
    </row>
    <row r="56" spans="1:5" ht="12.75">
      <c r="A56" s="25" t="s">
        <v>69</v>
      </c>
      <c r="B56" s="32"/>
      <c r="C56" s="14"/>
      <c r="D56" s="41" t="s">
        <v>38</v>
      </c>
      <c r="E56" s="97">
        <f>E57</f>
        <v>88165</v>
      </c>
    </row>
    <row r="57" spans="1:5" ht="12.75">
      <c r="A57" s="61"/>
      <c r="B57" s="54" t="s">
        <v>283</v>
      </c>
      <c r="C57" s="55"/>
      <c r="D57" s="68" t="s">
        <v>279</v>
      </c>
      <c r="E57" s="97">
        <f>SUM(E58:E60)</f>
        <v>88165</v>
      </c>
    </row>
    <row r="58" spans="1:5" ht="12.75">
      <c r="A58" s="34"/>
      <c r="B58" s="34"/>
      <c r="C58" s="6">
        <v>4260</v>
      </c>
      <c r="D58" t="s">
        <v>46</v>
      </c>
      <c r="E58" s="93">
        <v>80000</v>
      </c>
    </row>
    <row r="59" spans="1:5" ht="12.75">
      <c r="A59" s="34"/>
      <c r="B59" s="34"/>
      <c r="C59" s="3">
        <v>4300</v>
      </c>
      <c r="D59" s="20" t="s">
        <v>48</v>
      </c>
      <c r="E59" s="93">
        <v>8000</v>
      </c>
    </row>
    <row r="60" spans="1:5" ht="12.75">
      <c r="A60" s="34"/>
      <c r="B60" s="34"/>
      <c r="C60" s="3">
        <v>4520</v>
      </c>
      <c r="D60" s="20" t="s">
        <v>445</v>
      </c>
      <c r="E60" s="93">
        <v>165</v>
      </c>
    </row>
    <row r="61" spans="1:4" ht="12.75">
      <c r="A61" s="34"/>
      <c r="B61" s="34"/>
      <c r="C61" s="3"/>
      <c r="D61" s="20" t="s">
        <v>238</v>
      </c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4" ht="12.75">
      <c r="A64" s="34"/>
      <c r="B64" s="34"/>
      <c r="C64" s="3"/>
      <c r="D64" s="20"/>
    </row>
    <row r="65" spans="1:4" ht="12.75">
      <c r="A65" s="38"/>
      <c r="B65" s="38"/>
      <c r="C65" s="21"/>
      <c r="D65" s="123"/>
    </row>
    <row r="66" spans="1:5" s="2" customFormat="1" ht="12.75">
      <c r="A66" s="24"/>
      <c r="B66" s="33"/>
      <c r="C66" s="3"/>
      <c r="D66" s="15"/>
      <c r="E66" s="92" t="s">
        <v>254</v>
      </c>
    </row>
    <row r="67" spans="1:5" ht="12.75">
      <c r="A67" s="24"/>
      <c r="B67" s="33"/>
      <c r="C67" s="3"/>
      <c r="D67" s="15"/>
      <c r="E67" s="75" t="s">
        <v>657</v>
      </c>
    </row>
    <row r="68" spans="1:5" ht="12.75">
      <c r="A68" s="24"/>
      <c r="B68" s="33"/>
      <c r="C68" s="3"/>
      <c r="D68" s="14" t="s">
        <v>30</v>
      </c>
      <c r="E68" s="75" t="s">
        <v>168</v>
      </c>
    </row>
    <row r="69" spans="1:5" ht="12.75">
      <c r="A69" s="24"/>
      <c r="B69" s="33"/>
      <c r="C69" s="3"/>
      <c r="D69" s="3" t="s">
        <v>292</v>
      </c>
      <c r="E69" s="76" t="s">
        <v>658</v>
      </c>
    </row>
    <row r="70" spans="1:5" s="57" customFormat="1" ht="12.75">
      <c r="A70" s="30" t="s">
        <v>31</v>
      </c>
      <c r="B70" s="31" t="s">
        <v>32</v>
      </c>
      <c r="C70" s="1"/>
      <c r="D70" s="1" t="s">
        <v>33</v>
      </c>
      <c r="E70" s="94" t="s">
        <v>586</v>
      </c>
    </row>
    <row r="71" spans="1:5" ht="12.75">
      <c r="A71" s="25" t="s">
        <v>65</v>
      </c>
      <c r="B71" s="32"/>
      <c r="C71" s="14"/>
      <c r="D71" s="41" t="s">
        <v>70</v>
      </c>
      <c r="E71" s="95">
        <f>E72+E76+E78+E80</f>
        <v>9658674</v>
      </c>
    </row>
    <row r="72" spans="1:5" ht="12.75">
      <c r="A72" s="25"/>
      <c r="B72" s="32" t="s">
        <v>533</v>
      </c>
      <c r="C72" s="14"/>
      <c r="D72" s="41" t="s">
        <v>534</v>
      </c>
      <c r="E72" s="95">
        <f>E73</f>
        <v>144469</v>
      </c>
    </row>
    <row r="73" spans="1:5" s="72" customFormat="1" ht="12.75">
      <c r="A73" s="122"/>
      <c r="B73" s="111"/>
      <c r="C73" s="112">
        <v>6300</v>
      </c>
      <c r="D73" s="15" t="s">
        <v>535</v>
      </c>
      <c r="E73" s="105">
        <v>144469</v>
      </c>
    </row>
    <row r="74" spans="1:5" s="72" customFormat="1" ht="12.75">
      <c r="A74" s="122"/>
      <c r="B74" s="111"/>
      <c r="C74" s="112"/>
      <c r="D74" s="15" t="s">
        <v>536</v>
      </c>
      <c r="E74" s="105"/>
    </row>
    <row r="75" spans="1:5" s="72" customFormat="1" ht="12.75">
      <c r="A75" s="122"/>
      <c r="B75" s="111"/>
      <c r="C75" s="112"/>
      <c r="D75" s="15" t="s">
        <v>537</v>
      </c>
      <c r="E75" s="105"/>
    </row>
    <row r="76" spans="1:5" ht="12.75">
      <c r="A76" s="42"/>
      <c r="B76" s="54" t="s">
        <v>81</v>
      </c>
      <c r="C76" s="55"/>
      <c r="D76" s="68" t="s">
        <v>39</v>
      </c>
      <c r="E76" s="97">
        <f>SUM(E77:E77)</f>
        <v>5852404</v>
      </c>
    </row>
    <row r="77" spans="1:5" ht="12.75">
      <c r="A77" s="42"/>
      <c r="B77" s="43"/>
      <c r="C77" s="51">
        <v>6050</v>
      </c>
      <c r="D77" s="12" t="s">
        <v>241</v>
      </c>
      <c r="E77" s="96">
        <v>5852404</v>
      </c>
    </row>
    <row r="78" spans="1:5" ht="12.75">
      <c r="A78" s="42"/>
      <c r="B78" s="54" t="s">
        <v>145</v>
      </c>
      <c r="C78" s="55"/>
      <c r="D78" s="68" t="s">
        <v>350</v>
      </c>
      <c r="E78" s="97">
        <f>E79</f>
        <v>2761801</v>
      </c>
    </row>
    <row r="79" spans="1:5" ht="12.75">
      <c r="A79" s="42"/>
      <c r="B79" s="43"/>
      <c r="C79" s="51">
        <v>6050</v>
      </c>
      <c r="D79" s="12" t="s">
        <v>241</v>
      </c>
      <c r="E79" s="96">
        <v>2761801</v>
      </c>
    </row>
    <row r="80" spans="1:5" ht="12.75">
      <c r="A80" s="42"/>
      <c r="B80" s="54" t="s">
        <v>517</v>
      </c>
      <c r="C80" s="55"/>
      <c r="D80" s="57" t="s">
        <v>1</v>
      </c>
      <c r="E80" s="97">
        <f>SUM(E81:E81)</f>
        <v>900000</v>
      </c>
    </row>
    <row r="81" spans="1:5" ht="12.75">
      <c r="A81" s="42"/>
      <c r="B81" s="43"/>
      <c r="C81" s="51">
        <v>6059</v>
      </c>
      <c r="D81" s="12" t="s">
        <v>241</v>
      </c>
      <c r="E81" s="96">
        <v>900000</v>
      </c>
    </row>
    <row r="82" spans="1:5" ht="12.75">
      <c r="A82" s="42"/>
      <c r="B82" s="43"/>
      <c r="C82" s="51"/>
      <c r="D82" s="71"/>
      <c r="E82" s="96"/>
    </row>
    <row r="83" spans="1:5" ht="12.75">
      <c r="A83" s="25" t="s">
        <v>63</v>
      </c>
      <c r="B83" s="32"/>
      <c r="C83" s="14"/>
      <c r="D83" s="26" t="s">
        <v>34</v>
      </c>
      <c r="E83" s="97">
        <f>E84</f>
        <v>5120602</v>
      </c>
    </row>
    <row r="84" spans="1:5" ht="12.75">
      <c r="A84" s="43"/>
      <c r="B84" s="20" t="s">
        <v>508</v>
      </c>
      <c r="C84" s="3"/>
      <c r="D84" s="16" t="s">
        <v>509</v>
      </c>
      <c r="E84" s="97">
        <f>SUM(E85:E86)</f>
        <v>5120602</v>
      </c>
    </row>
    <row r="85" spans="1:5" ht="12.75">
      <c r="A85" s="43"/>
      <c r="B85" s="54"/>
      <c r="C85" s="51">
        <v>6050</v>
      </c>
      <c r="D85" s="12" t="s">
        <v>241</v>
      </c>
      <c r="E85" s="96">
        <v>320400</v>
      </c>
    </row>
    <row r="86" spans="1:5" ht="12.75">
      <c r="A86" s="43"/>
      <c r="B86" s="54"/>
      <c r="C86" s="51">
        <v>6370</v>
      </c>
      <c r="D86" s="139" t="s">
        <v>538</v>
      </c>
      <c r="E86" s="96">
        <v>4800202</v>
      </c>
    </row>
    <row r="87" spans="1:5" ht="12.75">
      <c r="A87" s="43"/>
      <c r="B87" s="54"/>
      <c r="C87" s="51"/>
      <c r="D87" s="71" t="s">
        <v>539</v>
      </c>
      <c r="E87" s="96"/>
    </row>
    <row r="88" spans="1:5" ht="12.75">
      <c r="A88" s="43"/>
      <c r="B88" s="54"/>
      <c r="C88" s="51"/>
      <c r="D88" s="71" t="s">
        <v>540</v>
      </c>
      <c r="E88" s="96"/>
    </row>
    <row r="89" spans="1:5" ht="12.75">
      <c r="A89" s="43"/>
      <c r="B89" s="43"/>
      <c r="C89" s="51"/>
      <c r="D89" s="12"/>
      <c r="E89" s="96"/>
    </row>
    <row r="90" spans="1:5" ht="12.75">
      <c r="A90" s="7">
        <v>855</v>
      </c>
      <c r="B90" s="7"/>
      <c r="C90" s="7"/>
      <c r="D90" s="5" t="s">
        <v>405</v>
      </c>
      <c r="E90" s="97">
        <f>E91</f>
        <v>1022481</v>
      </c>
    </row>
    <row r="91" spans="1:5" ht="12.75">
      <c r="A91" s="6"/>
      <c r="B91" s="54" t="s">
        <v>464</v>
      </c>
      <c r="C91" s="58"/>
      <c r="D91" s="57" t="s">
        <v>465</v>
      </c>
      <c r="E91" s="97">
        <f>SUM(E92:E93)</f>
        <v>1022481</v>
      </c>
    </row>
    <row r="92" spans="1:5" ht="12.75">
      <c r="A92" s="43"/>
      <c r="B92" s="43"/>
      <c r="C92" s="51">
        <v>6057</v>
      </c>
      <c r="D92" s="12" t="s">
        <v>241</v>
      </c>
      <c r="E92" s="96">
        <v>806895</v>
      </c>
    </row>
    <row r="93" spans="1:5" ht="12.75">
      <c r="A93" s="43"/>
      <c r="B93" s="43"/>
      <c r="C93" s="51">
        <v>6059</v>
      </c>
      <c r="D93" s="12" t="s">
        <v>241</v>
      </c>
      <c r="E93" s="96">
        <v>215586</v>
      </c>
    </row>
    <row r="94" spans="1:5" ht="12.75">
      <c r="A94" s="43"/>
      <c r="B94" s="43"/>
      <c r="C94" s="51"/>
      <c r="D94" s="12"/>
      <c r="E94" s="96"/>
    </row>
    <row r="95" spans="1:5" ht="12.75">
      <c r="A95" s="60" t="s">
        <v>67</v>
      </c>
      <c r="B95" s="54"/>
      <c r="C95" s="55"/>
      <c r="D95" s="56" t="s">
        <v>255</v>
      </c>
      <c r="E95" s="97">
        <f>E102+E99+E105+E96</f>
        <v>3473000</v>
      </c>
    </row>
    <row r="96" spans="1:5" s="57" customFormat="1" ht="12.75">
      <c r="A96" s="60"/>
      <c r="B96" s="54" t="s">
        <v>90</v>
      </c>
      <c r="C96" s="55"/>
      <c r="D96" s="56" t="s">
        <v>91</v>
      </c>
      <c r="E96" s="97">
        <f>SUM(E97:E98)</f>
        <v>330000</v>
      </c>
    </row>
    <row r="97" spans="1:5" s="57" customFormat="1" ht="12.75">
      <c r="A97" s="60"/>
      <c r="B97" s="54"/>
      <c r="C97" s="112">
        <v>6050</v>
      </c>
      <c r="D97" s="12" t="s">
        <v>241</v>
      </c>
      <c r="E97" s="105">
        <v>30000</v>
      </c>
    </row>
    <row r="98" spans="1:5" ht="12.75">
      <c r="A98" s="60"/>
      <c r="B98" s="54"/>
      <c r="C98" s="112">
        <v>6059</v>
      </c>
      <c r="D98" s="12" t="s">
        <v>241</v>
      </c>
      <c r="E98" s="105">
        <v>300000</v>
      </c>
    </row>
    <row r="99" spans="1:5" s="72" customFormat="1" ht="12.75">
      <c r="A99" s="129"/>
      <c r="B99" s="54" t="s">
        <v>467</v>
      </c>
      <c r="C99" s="55"/>
      <c r="D99" s="56" t="s">
        <v>576</v>
      </c>
      <c r="E99" s="97">
        <f>SUM(E100:E101)</f>
        <v>340000</v>
      </c>
    </row>
    <row r="100" spans="1:5" s="72" customFormat="1" ht="12.75">
      <c r="A100" s="129"/>
      <c r="B100" s="111"/>
      <c r="C100" s="112">
        <v>6057</v>
      </c>
      <c r="D100" s="12" t="s">
        <v>241</v>
      </c>
      <c r="E100" s="105"/>
    </row>
    <row r="101" spans="1:5" s="72" customFormat="1" ht="12.75">
      <c r="A101" s="129"/>
      <c r="B101" s="111"/>
      <c r="C101" s="112">
        <v>6059</v>
      </c>
      <c r="D101" s="12" t="s">
        <v>241</v>
      </c>
      <c r="E101" s="105">
        <v>340000</v>
      </c>
    </row>
    <row r="102" spans="1:5" ht="12.75">
      <c r="A102" s="60"/>
      <c r="B102" s="54" t="s">
        <v>95</v>
      </c>
      <c r="C102" s="55"/>
      <c r="D102" s="68" t="s">
        <v>96</v>
      </c>
      <c r="E102" s="97">
        <f>E103</f>
        <v>500000</v>
      </c>
    </row>
    <row r="103" spans="1:5" ht="12.75">
      <c r="A103" s="60"/>
      <c r="B103" s="54"/>
      <c r="C103" s="51">
        <v>6050</v>
      </c>
      <c r="D103" s="12" t="s">
        <v>241</v>
      </c>
      <c r="E103" s="105">
        <v>500000</v>
      </c>
    </row>
    <row r="104" spans="1:5" ht="12.75">
      <c r="A104" s="60"/>
      <c r="B104" s="54"/>
      <c r="C104" s="3"/>
      <c r="D104" s="48"/>
      <c r="E104" s="105"/>
    </row>
    <row r="105" spans="1:5" s="57" customFormat="1" ht="12.75">
      <c r="A105" s="60"/>
      <c r="B105" s="54" t="s">
        <v>271</v>
      </c>
      <c r="C105" s="55"/>
      <c r="D105" s="56" t="s">
        <v>511</v>
      </c>
      <c r="E105" s="97">
        <f>SUM(E106:E109)</f>
        <v>2303000</v>
      </c>
    </row>
    <row r="106" spans="1:5" ht="12.75">
      <c r="A106" s="60"/>
      <c r="B106" s="54"/>
      <c r="C106" s="51">
        <v>6050</v>
      </c>
      <c r="D106" s="12" t="s">
        <v>241</v>
      </c>
      <c r="E106" s="105">
        <v>385000</v>
      </c>
    </row>
    <row r="107" spans="1:5" ht="12.75">
      <c r="A107" s="60"/>
      <c r="B107" s="54"/>
      <c r="C107" s="51">
        <v>6059</v>
      </c>
      <c r="D107" s="12" t="s">
        <v>241</v>
      </c>
      <c r="E107" s="105">
        <v>118000</v>
      </c>
    </row>
    <row r="108" spans="1:5" ht="12.75">
      <c r="A108" s="60"/>
      <c r="B108" s="54"/>
      <c r="C108" s="51">
        <v>6370</v>
      </c>
      <c r="D108" s="139" t="s">
        <v>538</v>
      </c>
      <c r="E108" s="105">
        <v>1800000</v>
      </c>
    </row>
    <row r="109" spans="1:5" ht="12.75">
      <c r="A109" s="60"/>
      <c r="B109" s="54"/>
      <c r="C109" s="51"/>
      <c r="D109" s="71" t="s">
        <v>539</v>
      </c>
      <c r="E109" s="105"/>
    </row>
    <row r="110" spans="1:5" ht="12.75">
      <c r="A110" s="60"/>
      <c r="B110" s="54"/>
      <c r="C110" s="51"/>
      <c r="D110" s="71" t="s">
        <v>540</v>
      </c>
      <c r="E110" s="105"/>
    </row>
    <row r="111" spans="1:5" ht="12.75">
      <c r="A111" s="32"/>
      <c r="B111" s="32"/>
      <c r="C111" s="51"/>
      <c r="D111" s="12"/>
      <c r="E111" s="98"/>
    </row>
    <row r="112" spans="1:5" ht="12.75">
      <c r="A112" s="7">
        <v>926</v>
      </c>
      <c r="B112" s="7"/>
      <c r="C112" s="7"/>
      <c r="D112" s="5" t="s">
        <v>329</v>
      </c>
      <c r="E112" s="88">
        <f>E117+E113</f>
        <v>481377</v>
      </c>
    </row>
    <row r="113" spans="1:5" ht="12.75">
      <c r="A113" s="73"/>
      <c r="B113" s="58">
        <v>92601</v>
      </c>
      <c r="C113" s="58"/>
      <c r="D113" s="57" t="s">
        <v>279</v>
      </c>
      <c r="E113" s="89">
        <f>SUM(E114:E115)</f>
        <v>481377</v>
      </c>
    </row>
    <row r="114" spans="1:5" ht="12.75">
      <c r="A114" s="7"/>
      <c r="B114" s="7"/>
      <c r="C114" s="73">
        <v>6050</v>
      </c>
      <c r="D114" s="12" t="s">
        <v>241</v>
      </c>
      <c r="E114" s="107">
        <v>481377</v>
      </c>
    </row>
    <row r="115" spans="1:5" ht="12.75">
      <c r="A115" s="32"/>
      <c r="B115" s="32"/>
      <c r="C115" s="3"/>
      <c r="D115" s="20"/>
      <c r="E115" s="98"/>
    </row>
    <row r="116" spans="1:5" ht="12.75">
      <c r="A116" s="32"/>
      <c r="B116" s="32"/>
      <c r="C116" s="51"/>
      <c r="D116" s="12"/>
      <c r="E116" s="98"/>
    </row>
    <row r="117" spans="1:5" ht="12.75">
      <c r="A117" s="32"/>
      <c r="B117" s="32"/>
      <c r="C117" s="51"/>
      <c r="D117" s="12"/>
      <c r="E117" s="98"/>
    </row>
    <row r="118" spans="1:4" ht="12.75">
      <c r="A118" s="20"/>
      <c r="B118" s="20"/>
      <c r="C118" s="3"/>
      <c r="D118" s="16"/>
    </row>
    <row r="119" spans="1:10" ht="12.75">
      <c r="A119" s="35"/>
      <c r="B119" s="36"/>
      <c r="C119" s="23"/>
      <c r="D119" s="17" t="s">
        <v>30</v>
      </c>
      <c r="E119" s="92" t="s">
        <v>254</v>
      </c>
      <c r="F119" s="3"/>
      <c r="G119" s="3"/>
      <c r="H119" s="3"/>
      <c r="I119" s="15"/>
      <c r="J119" s="10"/>
    </row>
    <row r="120" spans="1:10" ht="12.75">
      <c r="A120" s="24"/>
      <c r="B120" s="33"/>
      <c r="C120" s="3"/>
      <c r="D120" s="15" t="s">
        <v>40</v>
      </c>
      <c r="E120" s="75" t="s">
        <v>657</v>
      </c>
      <c r="F120" s="3"/>
      <c r="G120" s="3"/>
      <c r="H120" s="3"/>
      <c r="I120" s="15"/>
      <c r="J120" s="10"/>
    </row>
    <row r="121" spans="1:10" ht="12.75">
      <c r="A121" s="24"/>
      <c r="B121" s="33"/>
      <c r="C121" s="3"/>
      <c r="D121" s="15"/>
      <c r="E121" s="75" t="s">
        <v>168</v>
      </c>
      <c r="F121" s="3"/>
      <c r="G121" s="3"/>
      <c r="H121" s="3"/>
      <c r="I121" s="15"/>
      <c r="J121" s="10"/>
    </row>
    <row r="122" spans="1:10" ht="12.75">
      <c r="A122" s="24"/>
      <c r="B122" s="33"/>
      <c r="C122" s="3"/>
      <c r="D122" s="15"/>
      <c r="E122" s="76" t="s">
        <v>658</v>
      </c>
      <c r="F122" s="3"/>
      <c r="G122" s="3"/>
      <c r="H122" s="3"/>
      <c r="I122" s="15"/>
      <c r="J122" s="10"/>
    </row>
    <row r="123" spans="1:10" ht="12.75">
      <c r="A123" s="30" t="s">
        <v>31</v>
      </c>
      <c r="B123" s="31" t="s">
        <v>32</v>
      </c>
      <c r="C123" s="1"/>
      <c r="D123" s="1" t="s">
        <v>33</v>
      </c>
      <c r="E123" s="94" t="s">
        <v>586</v>
      </c>
      <c r="F123" s="3"/>
      <c r="G123" s="3"/>
      <c r="H123" s="3"/>
      <c r="I123" s="3"/>
      <c r="J123" s="11"/>
    </row>
    <row r="124" spans="1:10" ht="12.75">
      <c r="A124" s="25" t="s">
        <v>66</v>
      </c>
      <c r="B124" s="32"/>
      <c r="C124" s="14"/>
      <c r="D124" s="41" t="s">
        <v>78</v>
      </c>
      <c r="E124" s="95">
        <f>SUM(+E125+E132+E168+E158+E178)</f>
        <v>15204596.2</v>
      </c>
      <c r="F124" s="15"/>
      <c r="G124" s="15"/>
      <c r="H124" s="15"/>
      <c r="I124" s="15"/>
      <c r="J124" s="10"/>
    </row>
    <row r="125" spans="1:10" ht="12.75">
      <c r="A125" s="24"/>
      <c r="B125" s="54" t="s">
        <v>71</v>
      </c>
      <c r="C125" s="55"/>
      <c r="D125" s="68" t="s">
        <v>248</v>
      </c>
      <c r="E125" s="97">
        <f>SUM(E126:E131)</f>
        <v>569000</v>
      </c>
      <c r="F125" s="15"/>
      <c r="G125" s="15"/>
      <c r="H125" s="15"/>
      <c r="I125" s="15"/>
      <c r="J125" s="10"/>
    </row>
    <row r="126" spans="1:10" ht="12.75">
      <c r="A126" s="24"/>
      <c r="B126" s="33"/>
      <c r="C126" s="3">
        <v>3030</v>
      </c>
      <c r="D126" s="15" t="s">
        <v>55</v>
      </c>
      <c r="E126" s="93">
        <v>530000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3">
        <v>4210</v>
      </c>
      <c r="D127" s="15" t="s">
        <v>45</v>
      </c>
      <c r="E127" s="93">
        <v>7000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3">
        <v>4220</v>
      </c>
      <c r="D128" s="48" t="s">
        <v>54</v>
      </c>
      <c r="E128" s="93">
        <v>4000</v>
      </c>
      <c r="F128" s="15"/>
      <c r="G128" s="15"/>
      <c r="H128" s="15"/>
      <c r="I128" s="15"/>
      <c r="J128" s="10"/>
    </row>
    <row r="129" spans="1:10" ht="12.75">
      <c r="A129" s="24"/>
      <c r="B129" s="33"/>
      <c r="C129" s="6">
        <v>4270</v>
      </c>
      <c r="D129" t="s">
        <v>47</v>
      </c>
      <c r="E129" s="93">
        <v>2000</v>
      </c>
      <c r="F129" s="15"/>
      <c r="G129" s="15"/>
      <c r="H129" s="15"/>
      <c r="I129" s="15"/>
      <c r="J129" s="10"/>
    </row>
    <row r="130" spans="1:10" ht="12.75">
      <c r="A130" s="24"/>
      <c r="B130" s="33"/>
      <c r="C130" s="3">
        <v>4300</v>
      </c>
      <c r="D130" s="15" t="s">
        <v>48</v>
      </c>
      <c r="E130" s="93">
        <v>25000</v>
      </c>
      <c r="F130" s="15"/>
      <c r="G130" s="15"/>
      <c r="H130" s="15"/>
      <c r="I130" s="15"/>
      <c r="J130" s="10"/>
    </row>
    <row r="131" spans="1:10" ht="12.75">
      <c r="A131" s="24"/>
      <c r="B131" s="33"/>
      <c r="C131" s="6">
        <v>4360</v>
      </c>
      <c r="D131" t="s">
        <v>313</v>
      </c>
      <c r="E131" s="93">
        <v>1000</v>
      </c>
      <c r="F131" s="15"/>
      <c r="G131" s="15"/>
      <c r="H131" s="15"/>
      <c r="I131" s="15"/>
      <c r="J131" s="10"/>
    </row>
    <row r="132" spans="1:10" ht="12.75">
      <c r="A132" s="24"/>
      <c r="B132" s="54" t="s">
        <v>72</v>
      </c>
      <c r="C132" s="55"/>
      <c r="D132" s="68" t="s">
        <v>73</v>
      </c>
      <c r="E132" s="97">
        <f>SUM(E133:E157)</f>
        <v>13021663</v>
      </c>
      <c r="F132" s="15"/>
      <c r="G132" s="15"/>
      <c r="H132" s="15"/>
      <c r="I132" s="15"/>
      <c r="J132" s="10"/>
    </row>
    <row r="133" spans="1:10" ht="12.75">
      <c r="A133" s="24"/>
      <c r="B133" s="33"/>
      <c r="C133" s="6">
        <v>3020</v>
      </c>
      <c r="D133" t="s">
        <v>408</v>
      </c>
      <c r="E133" s="93">
        <v>157000</v>
      </c>
      <c r="F133" s="15"/>
      <c r="G133" s="15"/>
      <c r="H133" s="15"/>
      <c r="I133" s="15"/>
      <c r="J133" s="10"/>
    </row>
    <row r="134" spans="1:10" ht="12.75">
      <c r="A134" s="24"/>
      <c r="B134" s="33"/>
      <c r="C134" s="6">
        <v>4010</v>
      </c>
      <c r="D134" t="s">
        <v>42</v>
      </c>
      <c r="E134" s="93">
        <v>8737293</v>
      </c>
      <c r="F134" s="15"/>
      <c r="G134" s="15"/>
      <c r="H134" s="15"/>
      <c r="I134" s="15"/>
      <c r="J134" s="10"/>
    </row>
    <row r="135" spans="1:10" ht="12.75">
      <c r="A135" s="24"/>
      <c r="B135" s="33"/>
      <c r="C135" s="6">
        <v>4040</v>
      </c>
      <c r="D135" t="s">
        <v>43</v>
      </c>
      <c r="E135" s="93">
        <v>575500</v>
      </c>
      <c r="F135" s="15"/>
      <c r="G135" s="15"/>
      <c r="H135" s="15"/>
      <c r="I135" s="15"/>
      <c r="J135" s="10"/>
    </row>
    <row r="136" spans="1:10" ht="12.75">
      <c r="A136" s="24"/>
      <c r="B136" s="33"/>
      <c r="C136" s="6">
        <v>4110</v>
      </c>
      <c r="D136" t="s">
        <v>44</v>
      </c>
      <c r="E136" s="93">
        <v>1480960</v>
      </c>
      <c r="F136" s="15"/>
      <c r="G136" s="15"/>
      <c r="H136" s="15"/>
      <c r="I136" s="15"/>
      <c r="J136" s="10"/>
    </row>
    <row r="137" spans="1:10" ht="12.75">
      <c r="A137" s="24"/>
      <c r="B137" s="33"/>
      <c r="C137" s="6">
        <v>4120</v>
      </c>
      <c r="D137" t="s">
        <v>466</v>
      </c>
      <c r="E137" s="93">
        <v>184692</v>
      </c>
      <c r="F137" s="15"/>
      <c r="G137" s="15"/>
      <c r="H137" s="15"/>
      <c r="I137" s="15"/>
      <c r="J137" s="10"/>
    </row>
    <row r="138" spans="1:10" ht="12.75">
      <c r="A138" s="24"/>
      <c r="B138" s="33"/>
      <c r="C138" s="3">
        <v>4170</v>
      </c>
      <c r="D138" s="15" t="s">
        <v>223</v>
      </c>
      <c r="E138" s="93">
        <v>129350</v>
      </c>
      <c r="F138" s="15"/>
      <c r="G138" s="15"/>
      <c r="H138" s="15"/>
      <c r="I138" s="15"/>
      <c r="J138" s="10"/>
    </row>
    <row r="139" spans="1:10" ht="12.75">
      <c r="A139" s="24"/>
      <c r="B139" s="33"/>
      <c r="C139" s="6">
        <v>4210</v>
      </c>
      <c r="D139" t="s">
        <v>45</v>
      </c>
      <c r="E139" s="93">
        <v>159800</v>
      </c>
      <c r="F139" s="15"/>
      <c r="G139" s="15"/>
      <c r="H139" s="15"/>
      <c r="I139" s="15"/>
      <c r="J139" s="10"/>
    </row>
    <row r="140" spans="1:10" ht="12.75">
      <c r="A140" s="24"/>
      <c r="B140" s="33"/>
      <c r="C140" s="3">
        <v>4220</v>
      </c>
      <c r="D140" s="48" t="s">
        <v>54</v>
      </c>
      <c r="E140" s="93">
        <v>10000</v>
      </c>
      <c r="F140" s="15"/>
      <c r="G140" s="15"/>
      <c r="H140" s="15"/>
      <c r="I140" s="15"/>
      <c r="J140" s="10"/>
    </row>
    <row r="141" spans="1:10" ht="12.75">
      <c r="A141" s="24"/>
      <c r="B141" s="33"/>
      <c r="C141" s="6">
        <v>4260</v>
      </c>
      <c r="D141" t="s">
        <v>46</v>
      </c>
      <c r="E141" s="93">
        <v>445000</v>
      </c>
      <c r="F141" s="15"/>
      <c r="G141" s="15"/>
      <c r="H141" s="15"/>
      <c r="I141" s="15"/>
      <c r="J141" s="10"/>
    </row>
    <row r="142" spans="1:10" ht="12.75">
      <c r="A142" s="29"/>
      <c r="B142" s="20"/>
      <c r="C142" s="6">
        <v>4270</v>
      </c>
      <c r="D142" t="s">
        <v>47</v>
      </c>
      <c r="E142" s="93">
        <v>60000</v>
      </c>
      <c r="F142" s="15"/>
      <c r="G142" s="15"/>
      <c r="H142" s="15"/>
      <c r="I142" s="15"/>
      <c r="J142" s="10"/>
    </row>
    <row r="143" spans="1:5" ht="12.75">
      <c r="A143" s="29"/>
      <c r="B143" s="20"/>
      <c r="C143" s="6">
        <v>4280</v>
      </c>
      <c r="D143" t="s">
        <v>242</v>
      </c>
      <c r="E143" s="93">
        <v>15000</v>
      </c>
    </row>
    <row r="144" spans="1:5" ht="12.75">
      <c r="A144" s="29"/>
      <c r="B144" s="33"/>
      <c r="C144" s="6">
        <v>4300</v>
      </c>
      <c r="D144" t="s">
        <v>48</v>
      </c>
      <c r="E144" s="93">
        <v>540993</v>
      </c>
    </row>
    <row r="145" spans="1:5" ht="12.75">
      <c r="A145" s="20"/>
      <c r="B145" s="33"/>
      <c r="C145" s="6">
        <v>4360</v>
      </c>
      <c r="D145" t="s">
        <v>313</v>
      </c>
      <c r="E145" s="93">
        <v>90000</v>
      </c>
    </row>
    <row r="146" spans="1:5" ht="12.75">
      <c r="A146" s="33"/>
      <c r="B146" s="33"/>
      <c r="C146" s="6">
        <v>4410</v>
      </c>
      <c r="D146" t="s">
        <v>49</v>
      </c>
      <c r="E146" s="93">
        <v>42000</v>
      </c>
    </row>
    <row r="147" spans="1:5" ht="12.75">
      <c r="A147" s="33"/>
      <c r="B147" s="33"/>
      <c r="C147" s="6">
        <v>4420</v>
      </c>
      <c r="D147" t="s">
        <v>74</v>
      </c>
      <c r="E147" s="93">
        <v>5000</v>
      </c>
    </row>
    <row r="148" spans="1:5" ht="12.75">
      <c r="A148" s="24"/>
      <c r="B148" s="33"/>
      <c r="C148" s="6">
        <v>4430</v>
      </c>
      <c r="D148" t="s">
        <v>50</v>
      </c>
      <c r="E148" s="93">
        <v>100000</v>
      </c>
    </row>
    <row r="149" spans="1:5" ht="12.75">
      <c r="A149" s="24"/>
      <c r="B149" s="33"/>
      <c r="C149" s="6">
        <v>4440</v>
      </c>
      <c r="D149" t="s">
        <v>75</v>
      </c>
      <c r="E149" s="93">
        <v>249168</v>
      </c>
    </row>
    <row r="150" spans="1:5" ht="12.75">
      <c r="A150" s="24"/>
      <c r="B150" s="33"/>
      <c r="C150" s="6">
        <v>4530</v>
      </c>
      <c r="D150" t="s">
        <v>249</v>
      </c>
      <c r="E150" s="93">
        <v>5000</v>
      </c>
    </row>
    <row r="151" spans="1:5" ht="12.75">
      <c r="A151" s="24"/>
      <c r="B151" s="33"/>
      <c r="C151" s="6">
        <v>4560</v>
      </c>
      <c r="D151" s="67" t="s">
        <v>318</v>
      </c>
      <c r="E151" s="93">
        <v>7</v>
      </c>
    </row>
    <row r="152" spans="1:4" ht="12.75">
      <c r="A152" s="24"/>
      <c r="B152" s="33"/>
      <c r="D152" s="67" t="s">
        <v>315</v>
      </c>
    </row>
    <row r="153" spans="1:4" ht="12.75">
      <c r="A153" s="24"/>
      <c r="B153" s="33"/>
      <c r="D153" s="16" t="s">
        <v>316</v>
      </c>
    </row>
    <row r="154" spans="1:4" ht="12.75">
      <c r="A154" s="24"/>
      <c r="B154" s="33"/>
      <c r="D154" s="16" t="s">
        <v>328</v>
      </c>
    </row>
    <row r="155" spans="1:5" ht="12.75">
      <c r="A155" s="24"/>
      <c r="B155" s="33"/>
      <c r="C155" s="6">
        <v>4700</v>
      </c>
      <c r="D155" t="s">
        <v>395</v>
      </c>
      <c r="E155" s="93">
        <v>13000</v>
      </c>
    </row>
    <row r="156" spans="1:5" ht="12.75">
      <c r="A156" s="24"/>
      <c r="B156" s="33"/>
      <c r="C156" s="6">
        <v>4710</v>
      </c>
      <c r="D156" t="s">
        <v>454</v>
      </c>
      <c r="E156" s="93">
        <v>21900</v>
      </c>
    </row>
    <row r="157" spans="1:5" ht="12.75">
      <c r="A157" s="24"/>
      <c r="B157" s="33"/>
      <c r="C157" s="6">
        <v>6060</v>
      </c>
      <c r="D157" t="s">
        <v>76</v>
      </c>
      <c r="E157" s="93">
        <v>0</v>
      </c>
    </row>
    <row r="158" spans="1:5" ht="12.75">
      <c r="A158" s="24"/>
      <c r="B158" s="54" t="s">
        <v>72</v>
      </c>
      <c r="C158" s="55"/>
      <c r="D158" s="68" t="s">
        <v>73</v>
      </c>
      <c r="E158" s="97">
        <f>SUM(E160:E167)</f>
        <v>319424</v>
      </c>
    </row>
    <row r="159" spans="1:4" ht="12.75">
      <c r="A159" s="24"/>
      <c r="B159" s="33"/>
      <c r="D159" s="130" t="s">
        <v>510</v>
      </c>
    </row>
    <row r="160" spans="1:5" ht="12.75">
      <c r="A160" s="24"/>
      <c r="B160" s="33"/>
      <c r="C160" s="6">
        <v>3020</v>
      </c>
      <c r="D160" t="s">
        <v>408</v>
      </c>
      <c r="E160" s="93">
        <v>3000</v>
      </c>
    </row>
    <row r="161" spans="1:6" ht="12.75">
      <c r="A161" s="24"/>
      <c r="B161" s="33"/>
      <c r="C161" s="6">
        <v>4010</v>
      </c>
      <c r="D161" t="s">
        <v>42</v>
      </c>
      <c r="E161" s="93">
        <v>232907</v>
      </c>
      <c r="F161" s="37"/>
    </row>
    <row r="162" spans="1:5" ht="12.75">
      <c r="A162" s="24"/>
      <c r="B162" s="33"/>
      <c r="C162" s="6">
        <v>4040</v>
      </c>
      <c r="D162" t="s">
        <v>43</v>
      </c>
      <c r="E162" s="93">
        <v>18000</v>
      </c>
    </row>
    <row r="163" spans="1:5" ht="12.75">
      <c r="A163" s="24"/>
      <c r="B163" s="33"/>
      <c r="C163" s="6">
        <v>4110</v>
      </c>
      <c r="D163" t="s">
        <v>44</v>
      </c>
      <c r="E163" s="93">
        <v>43630</v>
      </c>
    </row>
    <row r="164" spans="1:5" ht="12.75">
      <c r="A164" s="24"/>
      <c r="B164" s="33"/>
      <c r="C164" s="6">
        <v>4120</v>
      </c>
      <c r="D164" t="s">
        <v>466</v>
      </c>
      <c r="E164" s="93">
        <v>6218</v>
      </c>
    </row>
    <row r="165" spans="1:5" ht="12.75">
      <c r="A165" s="24"/>
      <c r="B165" s="33"/>
      <c r="C165" s="6">
        <v>4440</v>
      </c>
      <c r="D165" t="s">
        <v>75</v>
      </c>
      <c r="E165" s="93">
        <v>9669</v>
      </c>
    </row>
    <row r="166" spans="1:5" ht="12.75">
      <c r="A166" s="24"/>
      <c r="B166" s="33"/>
      <c r="C166" s="6">
        <v>4700</v>
      </c>
      <c r="D166" t="s">
        <v>395</v>
      </c>
      <c r="E166" s="93">
        <v>2000</v>
      </c>
    </row>
    <row r="167" spans="1:5" ht="12.75">
      <c r="A167" s="24"/>
      <c r="B167" s="33"/>
      <c r="C167" s="6">
        <v>4710</v>
      </c>
      <c r="D167" t="s">
        <v>454</v>
      </c>
      <c r="E167" s="93">
        <v>4000</v>
      </c>
    </row>
    <row r="168" spans="1:5" ht="12.75">
      <c r="A168" s="24"/>
      <c r="B168" s="54" t="s">
        <v>77</v>
      </c>
      <c r="C168" s="58"/>
      <c r="D168" s="57" t="s">
        <v>1</v>
      </c>
      <c r="E168" s="97">
        <f>SUM(E169:E177)</f>
        <v>748070.2</v>
      </c>
    </row>
    <row r="169" spans="1:5" ht="12.75">
      <c r="A169" s="24"/>
      <c r="B169" s="33"/>
      <c r="C169" s="6">
        <v>2900</v>
      </c>
      <c r="D169" t="s">
        <v>425</v>
      </c>
      <c r="E169" s="93">
        <v>1000</v>
      </c>
    </row>
    <row r="170" spans="1:4" ht="12.75">
      <c r="A170" s="24"/>
      <c r="B170" s="33"/>
      <c r="D170" t="s">
        <v>426</v>
      </c>
    </row>
    <row r="171" spans="1:4" ht="12.75">
      <c r="A171" s="24"/>
      <c r="B171" s="33"/>
      <c r="D171" t="s">
        <v>427</v>
      </c>
    </row>
    <row r="172" spans="1:4" ht="12.75">
      <c r="A172" s="24"/>
      <c r="B172" s="33"/>
      <c r="D172" t="s">
        <v>428</v>
      </c>
    </row>
    <row r="173" spans="1:5" ht="12.75">
      <c r="A173" s="24"/>
      <c r="B173" s="33"/>
      <c r="C173" s="3">
        <v>3030</v>
      </c>
      <c r="D173" s="15" t="s">
        <v>55</v>
      </c>
      <c r="E173" s="93">
        <v>30100</v>
      </c>
    </row>
    <row r="174" spans="1:5" ht="12.75">
      <c r="A174" s="24"/>
      <c r="B174" s="33"/>
      <c r="C174" s="6">
        <v>4210</v>
      </c>
      <c r="D174" t="s">
        <v>45</v>
      </c>
      <c r="E174" s="93">
        <v>3680</v>
      </c>
    </row>
    <row r="175" spans="1:5" ht="12.75">
      <c r="A175" s="24"/>
      <c r="B175" s="33"/>
      <c r="C175" s="6">
        <v>4220</v>
      </c>
      <c r="D175" s="2" t="s">
        <v>54</v>
      </c>
      <c r="E175" s="93">
        <v>2000</v>
      </c>
    </row>
    <row r="176" spans="1:5" ht="12.75">
      <c r="A176" s="24"/>
      <c r="B176" s="33"/>
      <c r="C176" s="6">
        <v>4300</v>
      </c>
      <c r="D176" t="s">
        <v>143</v>
      </c>
      <c r="E176" s="93">
        <v>6290.2</v>
      </c>
    </row>
    <row r="177" spans="1:5" ht="12.75">
      <c r="A177" s="24"/>
      <c r="B177" s="33"/>
      <c r="C177" s="73">
        <v>6059</v>
      </c>
      <c r="D177" s="12" t="s">
        <v>241</v>
      </c>
      <c r="E177" s="93">
        <v>705000</v>
      </c>
    </row>
    <row r="178" spans="1:5" ht="12.75">
      <c r="A178" s="24"/>
      <c r="B178" s="54" t="s">
        <v>77</v>
      </c>
      <c r="C178" s="58"/>
      <c r="D178" s="57" t="s">
        <v>625</v>
      </c>
      <c r="E178" s="97">
        <f>SUM(E179:E186)</f>
        <v>546439</v>
      </c>
    </row>
    <row r="179" spans="1:5" ht="12.75">
      <c r="A179" s="24"/>
      <c r="B179" s="33"/>
      <c r="C179" s="6">
        <v>4217</v>
      </c>
      <c r="D179" t="s">
        <v>45</v>
      </c>
      <c r="E179" s="93">
        <v>87713</v>
      </c>
    </row>
    <row r="180" spans="1:5" ht="12.75">
      <c r="A180" s="24"/>
      <c r="B180" s="33"/>
      <c r="C180" s="73">
        <v>4219</v>
      </c>
      <c r="D180" t="s">
        <v>45</v>
      </c>
      <c r="E180" s="93">
        <v>51892</v>
      </c>
    </row>
    <row r="181" spans="1:5" ht="12.75">
      <c r="A181" s="24"/>
      <c r="B181" s="33"/>
      <c r="C181" s="73">
        <v>4307</v>
      </c>
      <c r="D181" t="s">
        <v>143</v>
      </c>
      <c r="E181" s="93">
        <v>19320</v>
      </c>
    </row>
    <row r="182" spans="1:5" ht="12.75">
      <c r="A182" s="24"/>
      <c r="B182" s="33"/>
      <c r="C182" s="73">
        <v>4309</v>
      </c>
      <c r="D182" t="s">
        <v>143</v>
      </c>
      <c r="E182" s="93">
        <v>11430</v>
      </c>
    </row>
    <row r="183" spans="1:5" ht="12.75">
      <c r="A183" s="24"/>
      <c r="B183" s="33"/>
      <c r="C183" s="73">
        <v>4707</v>
      </c>
      <c r="D183" t="s">
        <v>395</v>
      </c>
      <c r="E183" s="93">
        <v>33230</v>
      </c>
    </row>
    <row r="184" spans="1:5" ht="12.75">
      <c r="A184" s="24"/>
      <c r="B184" s="33"/>
      <c r="C184" s="73">
        <v>4709</v>
      </c>
      <c r="D184" t="s">
        <v>395</v>
      </c>
      <c r="E184" s="93">
        <v>9770</v>
      </c>
    </row>
    <row r="185" spans="1:5" ht="12.75">
      <c r="A185" s="24"/>
      <c r="B185" s="33"/>
      <c r="C185" s="73">
        <v>6067</v>
      </c>
      <c r="D185" t="s">
        <v>76</v>
      </c>
      <c r="E185" s="93">
        <v>209274</v>
      </c>
    </row>
    <row r="186" spans="1:5" ht="12.75">
      <c r="A186" s="24"/>
      <c r="B186" s="33"/>
      <c r="C186" s="73">
        <v>6069</v>
      </c>
      <c r="D186" t="s">
        <v>76</v>
      </c>
      <c r="E186" s="93">
        <v>123810</v>
      </c>
    </row>
    <row r="187" spans="1:5" ht="12.75">
      <c r="A187" s="25" t="s">
        <v>66</v>
      </c>
      <c r="B187" s="32"/>
      <c r="C187" s="14"/>
      <c r="D187" s="41" t="s">
        <v>227</v>
      </c>
      <c r="E187" s="95">
        <f>E188+E196</f>
        <v>549869.62</v>
      </c>
    </row>
    <row r="188" spans="1:5" ht="12.75">
      <c r="A188" s="24"/>
      <c r="B188" s="54" t="s">
        <v>79</v>
      </c>
      <c r="C188" s="55"/>
      <c r="D188" s="68" t="s">
        <v>113</v>
      </c>
      <c r="E188" s="97">
        <f>SUM(E189:E195)</f>
        <v>549314</v>
      </c>
    </row>
    <row r="189" spans="1:5" ht="12.75">
      <c r="A189" s="24"/>
      <c r="B189" s="33"/>
      <c r="C189" s="6">
        <v>4010</v>
      </c>
      <c r="D189" t="s">
        <v>42</v>
      </c>
      <c r="E189" s="93">
        <v>349166</v>
      </c>
    </row>
    <row r="190" spans="1:5" ht="12.75">
      <c r="A190" s="33"/>
      <c r="B190" s="33"/>
      <c r="C190" s="6">
        <v>4040</v>
      </c>
      <c r="D190" t="s">
        <v>43</v>
      </c>
      <c r="E190" s="93">
        <v>42358</v>
      </c>
    </row>
    <row r="191" spans="1:5" ht="12.75">
      <c r="A191" s="33"/>
      <c r="B191" s="33"/>
      <c r="C191" s="6">
        <v>4110</v>
      </c>
      <c r="D191" t="s">
        <v>44</v>
      </c>
      <c r="E191" s="93">
        <v>59057</v>
      </c>
    </row>
    <row r="192" spans="1:5" ht="12.75">
      <c r="A192" s="33"/>
      <c r="B192" s="33"/>
      <c r="C192" s="6">
        <v>4120</v>
      </c>
      <c r="D192" t="s">
        <v>466</v>
      </c>
      <c r="E192" s="93">
        <v>8369</v>
      </c>
    </row>
    <row r="193" spans="1:5" ht="12.75">
      <c r="A193" s="33"/>
      <c r="B193" s="33"/>
      <c r="C193" s="6">
        <v>4300</v>
      </c>
      <c r="D193" t="s">
        <v>143</v>
      </c>
      <c r="E193" s="93">
        <v>65000</v>
      </c>
    </row>
    <row r="194" spans="1:5" ht="12.75">
      <c r="A194" s="33"/>
      <c r="B194" s="33"/>
      <c r="C194" s="6">
        <v>4440</v>
      </c>
      <c r="D194" t="s">
        <v>75</v>
      </c>
      <c r="E194" s="93">
        <v>22964</v>
      </c>
    </row>
    <row r="195" spans="1:5" ht="12.75">
      <c r="A195" s="33"/>
      <c r="B195" s="33"/>
      <c r="C195" s="6">
        <v>4710</v>
      </c>
      <c r="D195" t="s">
        <v>454</v>
      </c>
      <c r="E195" s="93">
        <v>2400</v>
      </c>
    </row>
    <row r="196" spans="1:5" ht="12.75">
      <c r="A196" s="33"/>
      <c r="B196" s="54" t="s">
        <v>79</v>
      </c>
      <c r="C196" s="55"/>
      <c r="D196" s="68" t="s">
        <v>627</v>
      </c>
      <c r="E196" s="97">
        <f>E197</f>
        <v>555.62</v>
      </c>
    </row>
    <row r="197" spans="1:5" ht="12.75">
      <c r="A197" s="33"/>
      <c r="B197" s="33"/>
      <c r="C197" s="6">
        <v>4740</v>
      </c>
      <c r="D197" s="115" t="s">
        <v>524</v>
      </c>
      <c r="E197" s="93">
        <v>555.62</v>
      </c>
    </row>
    <row r="198" spans="1:4" ht="12.75">
      <c r="A198" s="33"/>
      <c r="B198" s="33"/>
      <c r="D198" s="115" t="s">
        <v>523</v>
      </c>
    </row>
    <row r="199" spans="1:2" ht="12.75">
      <c r="A199" s="33"/>
      <c r="B199" s="33"/>
    </row>
    <row r="200" spans="1:5" ht="12.75">
      <c r="A200" s="25" t="s">
        <v>67</v>
      </c>
      <c r="B200" s="32"/>
      <c r="C200" s="14"/>
      <c r="D200" s="41" t="s">
        <v>87</v>
      </c>
      <c r="E200" s="97">
        <f>E201</f>
        <v>274611</v>
      </c>
    </row>
    <row r="201" spans="1:5" ht="12.75">
      <c r="A201" s="69"/>
      <c r="B201" s="54" t="s">
        <v>325</v>
      </c>
      <c r="C201" s="55"/>
      <c r="D201" s="68" t="s">
        <v>326</v>
      </c>
      <c r="E201" s="97">
        <f>SUM(E202:E209)</f>
        <v>274611</v>
      </c>
    </row>
    <row r="202" spans="1:5" ht="12.75">
      <c r="A202" s="61"/>
      <c r="B202" s="54"/>
      <c r="C202" s="6">
        <v>3020</v>
      </c>
      <c r="D202" t="s">
        <v>408</v>
      </c>
      <c r="E202" s="105">
        <v>3000</v>
      </c>
    </row>
    <row r="203" spans="1:5" ht="12.75">
      <c r="A203" s="33"/>
      <c r="B203" s="33"/>
      <c r="C203" s="6">
        <v>4010</v>
      </c>
      <c r="D203" t="s">
        <v>42</v>
      </c>
      <c r="E203" s="93">
        <v>183406</v>
      </c>
    </row>
    <row r="204" spans="1:5" ht="12.75">
      <c r="A204" s="33"/>
      <c r="B204" s="33"/>
      <c r="C204" s="6">
        <v>4040</v>
      </c>
      <c r="D204" t="s">
        <v>43</v>
      </c>
      <c r="E204" s="93">
        <v>16204</v>
      </c>
    </row>
    <row r="205" spans="1:5" ht="12.75">
      <c r="A205" s="33"/>
      <c r="B205" s="33"/>
      <c r="C205" s="6">
        <v>4110</v>
      </c>
      <c r="D205" t="s">
        <v>44</v>
      </c>
      <c r="E205" s="93">
        <v>38832</v>
      </c>
    </row>
    <row r="206" spans="1:5" ht="12.75">
      <c r="A206" s="33"/>
      <c r="B206" s="33"/>
      <c r="C206" s="6">
        <v>4120</v>
      </c>
      <c r="D206" t="s">
        <v>466</v>
      </c>
      <c r="E206" s="93">
        <v>5500</v>
      </c>
    </row>
    <row r="207" spans="1:5" ht="12.75">
      <c r="A207" s="33"/>
      <c r="B207" s="33"/>
      <c r="C207" s="6">
        <v>4260</v>
      </c>
      <c r="D207" t="s">
        <v>46</v>
      </c>
      <c r="E207" s="93">
        <v>8000</v>
      </c>
    </row>
    <row r="208" spans="1:5" ht="12.75">
      <c r="A208" s="33"/>
      <c r="B208" s="33"/>
      <c r="C208" s="6">
        <v>4300</v>
      </c>
      <c r="D208" t="s">
        <v>143</v>
      </c>
      <c r="E208" s="93">
        <v>10000</v>
      </c>
    </row>
    <row r="209" spans="1:5" ht="12.75">
      <c r="A209" s="33"/>
      <c r="B209" s="33"/>
      <c r="C209" s="6">
        <v>4440</v>
      </c>
      <c r="D209" t="s">
        <v>75</v>
      </c>
      <c r="E209" s="93">
        <v>9669</v>
      </c>
    </row>
    <row r="210" spans="1:5" ht="13.5" customHeight="1">
      <c r="A210" s="32" t="s">
        <v>83</v>
      </c>
      <c r="B210" s="32"/>
      <c r="C210" s="7"/>
      <c r="D210" s="5" t="s">
        <v>155</v>
      </c>
      <c r="E210" s="95">
        <f>SUM(E212+E220+E218+E231)</f>
        <v>560429</v>
      </c>
    </row>
    <row r="211" spans="1:5" ht="12.75">
      <c r="A211" s="32"/>
      <c r="B211" s="32"/>
      <c r="C211" s="7"/>
      <c r="D211" s="5" t="s">
        <v>156</v>
      </c>
      <c r="E211" s="95"/>
    </row>
    <row r="212" spans="1:5" ht="12.75">
      <c r="A212" s="33"/>
      <c r="B212" s="54" t="s">
        <v>84</v>
      </c>
      <c r="C212" s="58"/>
      <c r="D212" s="57" t="s">
        <v>85</v>
      </c>
      <c r="E212" s="97">
        <f>SUM(E214:E217)</f>
        <v>5342</v>
      </c>
    </row>
    <row r="213" spans="1:4" ht="12.75">
      <c r="A213" s="33"/>
      <c r="B213" s="33"/>
      <c r="D213" s="57" t="s">
        <v>86</v>
      </c>
    </row>
    <row r="214" spans="1:5" ht="12.75">
      <c r="A214" s="33"/>
      <c r="B214" s="33"/>
      <c r="C214" s="6">
        <v>4110</v>
      </c>
      <c r="D214" t="s">
        <v>44</v>
      </c>
      <c r="E214" s="93">
        <v>722</v>
      </c>
    </row>
    <row r="215" spans="1:5" ht="12.75">
      <c r="A215" s="33"/>
      <c r="B215" s="33"/>
      <c r="C215" s="6">
        <v>4120</v>
      </c>
      <c r="D215" t="s">
        <v>466</v>
      </c>
      <c r="E215" s="93">
        <v>103</v>
      </c>
    </row>
    <row r="216" spans="1:5" ht="12.75">
      <c r="A216" s="33"/>
      <c r="B216" s="33"/>
      <c r="C216" s="6">
        <v>4170</v>
      </c>
      <c r="D216" s="48" t="s">
        <v>223</v>
      </c>
      <c r="E216" s="93">
        <v>4200</v>
      </c>
    </row>
    <row r="217" spans="1:5" ht="12.75">
      <c r="A217" s="33"/>
      <c r="B217" s="33"/>
      <c r="C217" s="6">
        <v>4210</v>
      </c>
      <c r="D217" s="2" t="s">
        <v>45</v>
      </c>
      <c r="E217" s="93">
        <v>317</v>
      </c>
    </row>
    <row r="218" spans="1:5" ht="12.75">
      <c r="A218" s="33"/>
      <c r="B218" s="33" t="s">
        <v>646</v>
      </c>
      <c r="D218" s="2" t="s">
        <v>647</v>
      </c>
      <c r="E218" s="93">
        <f>E219</f>
        <v>820</v>
      </c>
    </row>
    <row r="219" spans="1:5" ht="12.75">
      <c r="A219" s="33"/>
      <c r="B219" s="33"/>
      <c r="C219" s="6">
        <v>4300</v>
      </c>
      <c r="D219" t="s">
        <v>143</v>
      </c>
      <c r="E219" s="93">
        <v>820</v>
      </c>
    </row>
    <row r="220" spans="1:5" ht="12.75">
      <c r="A220" s="33"/>
      <c r="B220" s="33" t="s">
        <v>614</v>
      </c>
      <c r="D220" s="119" t="s">
        <v>615</v>
      </c>
      <c r="E220" s="93">
        <f>SUM(E223:E230)</f>
        <v>402994</v>
      </c>
    </row>
    <row r="221" spans="1:4" ht="12.75">
      <c r="A221" s="33"/>
      <c r="B221" s="33"/>
      <c r="D221" s="119" t="s">
        <v>617</v>
      </c>
    </row>
    <row r="222" spans="1:4" ht="12.75">
      <c r="A222" s="33"/>
      <c r="B222" s="33"/>
      <c r="D222" s="119" t="s">
        <v>616</v>
      </c>
    </row>
    <row r="223" spans="1:5" ht="12.75">
      <c r="A223" s="33"/>
      <c r="B223" s="33"/>
      <c r="C223" s="3">
        <v>3030</v>
      </c>
      <c r="D223" s="15" t="s">
        <v>55</v>
      </c>
      <c r="E223" s="93">
        <v>229740</v>
      </c>
    </row>
    <row r="224" spans="1:5" ht="12.75">
      <c r="A224" s="33"/>
      <c r="B224" s="33"/>
      <c r="C224" s="6">
        <v>4110</v>
      </c>
      <c r="D224" t="s">
        <v>44</v>
      </c>
      <c r="E224" s="93">
        <v>10640</v>
      </c>
    </row>
    <row r="225" spans="1:5" ht="12.75">
      <c r="A225" s="33"/>
      <c r="B225" s="33"/>
      <c r="C225" s="6">
        <v>4120</v>
      </c>
      <c r="D225" t="s">
        <v>466</v>
      </c>
      <c r="E225" s="93">
        <v>1525</v>
      </c>
    </row>
    <row r="226" spans="1:5" ht="12.75">
      <c r="A226" s="33"/>
      <c r="B226" s="33"/>
      <c r="C226" s="6">
        <v>4170</v>
      </c>
      <c r="D226" s="48" t="s">
        <v>223</v>
      </c>
      <c r="E226" s="93">
        <v>70246</v>
      </c>
    </row>
    <row r="227" spans="1:5" ht="12.75">
      <c r="A227" s="33"/>
      <c r="B227" s="33"/>
      <c r="C227" s="6">
        <v>4210</v>
      </c>
      <c r="D227" s="2" t="s">
        <v>45</v>
      </c>
      <c r="E227" s="93">
        <v>40000</v>
      </c>
    </row>
    <row r="228" spans="1:5" ht="12.75">
      <c r="A228" s="33"/>
      <c r="B228" s="33"/>
      <c r="C228" s="6">
        <v>4220</v>
      </c>
      <c r="D228" s="2" t="s">
        <v>54</v>
      </c>
      <c r="E228" s="93">
        <v>198</v>
      </c>
    </row>
    <row r="229" spans="1:5" ht="12.75">
      <c r="A229" s="33"/>
      <c r="B229" s="33"/>
      <c r="C229" s="6">
        <v>4300</v>
      </c>
      <c r="D229" t="s">
        <v>143</v>
      </c>
      <c r="E229" s="93">
        <v>50396</v>
      </c>
    </row>
    <row r="230" spans="1:5" ht="12.75">
      <c r="A230" s="33"/>
      <c r="B230" s="33"/>
      <c r="C230" s="6">
        <v>4710</v>
      </c>
      <c r="D230" t="s">
        <v>454</v>
      </c>
      <c r="E230" s="93">
        <v>249</v>
      </c>
    </row>
    <row r="231" spans="1:5" ht="12.75">
      <c r="A231" s="33"/>
      <c r="B231" s="33" t="s">
        <v>648</v>
      </c>
      <c r="D231" t="s">
        <v>642</v>
      </c>
      <c r="E231" s="93">
        <f>SUM(E232:E238)</f>
        <v>151273</v>
      </c>
    </row>
    <row r="232" spans="1:5" ht="12.75">
      <c r="A232" s="33"/>
      <c r="B232" s="33"/>
      <c r="C232" s="3">
        <v>3030</v>
      </c>
      <c r="D232" s="15" t="s">
        <v>55</v>
      </c>
      <c r="E232" s="93">
        <v>92600</v>
      </c>
    </row>
    <row r="233" spans="1:5" ht="12.75">
      <c r="A233" s="33"/>
      <c r="B233" s="33"/>
      <c r="C233" s="6">
        <v>4110</v>
      </c>
      <c r="D233" t="s">
        <v>44</v>
      </c>
      <c r="E233" s="93">
        <v>6082</v>
      </c>
    </row>
    <row r="234" spans="1:5" ht="12.75">
      <c r="A234" s="33"/>
      <c r="B234" s="33"/>
      <c r="C234" s="6">
        <v>4120</v>
      </c>
      <c r="D234" t="s">
        <v>466</v>
      </c>
      <c r="E234" s="93">
        <v>871</v>
      </c>
    </row>
    <row r="235" spans="1:5" ht="12.75">
      <c r="A235" s="33"/>
      <c r="B235" s="33"/>
      <c r="C235" s="6">
        <v>4170</v>
      </c>
      <c r="D235" s="48" t="s">
        <v>223</v>
      </c>
      <c r="E235" s="93">
        <v>39330</v>
      </c>
    </row>
    <row r="236" spans="1:5" ht="12.75">
      <c r="A236" s="33"/>
      <c r="B236" s="33"/>
      <c r="C236" s="6">
        <v>4210</v>
      </c>
      <c r="D236" s="2" t="s">
        <v>45</v>
      </c>
      <c r="E236" s="93">
        <v>9505</v>
      </c>
    </row>
    <row r="237" spans="1:5" ht="12.75">
      <c r="A237" s="33"/>
      <c r="B237" s="33"/>
      <c r="C237" s="6">
        <v>4300</v>
      </c>
      <c r="D237" t="s">
        <v>143</v>
      </c>
      <c r="E237" s="93">
        <v>2755</v>
      </c>
    </row>
    <row r="238" spans="1:5" ht="12.75">
      <c r="A238" s="33"/>
      <c r="B238" s="33"/>
      <c r="C238" s="6">
        <v>4710</v>
      </c>
      <c r="D238" t="s">
        <v>454</v>
      </c>
      <c r="E238" s="93">
        <v>130</v>
      </c>
    </row>
    <row r="239" spans="1:2" ht="12.75">
      <c r="A239" s="33"/>
      <c r="B239" s="33"/>
    </row>
    <row r="240" spans="1:2" ht="12.75">
      <c r="A240" s="33"/>
      <c r="B240" s="33"/>
    </row>
    <row r="241" spans="1:2" ht="12.75">
      <c r="A241" s="33"/>
      <c r="B241" s="33"/>
    </row>
    <row r="242" spans="1:4" ht="12.75">
      <c r="A242" s="33"/>
      <c r="B242" s="33"/>
      <c r="D242" s="2"/>
    </row>
    <row r="243" spans="1:4" ht="12.75">
      <c r="A243" s="33"/>
      <c r="B243" s="33"/>
      <c r="D243" s="2"/>
    </row>
    <row r="244" spans="1:2" ht="13.5" customHeight="1">
      <c r="A244" s="33"/>
      <c r="B244" s="33"/>
    </row>
    <row r="245" spans="1:5" ht="13.5" customHeight="1">
      <c r="A245" s="24"/>
      <c r="B245" s="33"/>
      <c r="D245" s="17" t="s">
        <v>30</v>
      </c>
      <c r="E245" s="102" t="s">
        <v>254</v>
      </c>
    </row>
    <row r="246" spans="1:5" ht="12.75">
      <c r="A246" s="24"/>
      <c r="B246" s="33"/>
      <c r="C246" s="3"/>
      <c r="D246" s="3" t="s">
        <v>170</v>
      </c>
      <c r="E246" s="75" t="s">
        <v>657</v>
      </c>
    </row>
    <row r="247" spans="1:5" ht="12.75">
      <c r="A247" s="24"/>
      <c r="B247" s="33"/>
      <c r="C247" s="3"/>
      <c r="D247" s="3"/>
      <c r="E247" s="75" t="s">
        <v>168</v>
      </c>
    </row>
    <row r="248" spans="1:5" s="57" customFormat="1" ht="12.75">
      <c r="A248" s="24"/>
      <c r="B248" s="33"/>
      <c r="C248" s="3"/>
      <c r="D248" s="3"/>
      <c r="E248" s="76" t="s">
        <v>658</v>
      </c>
    </row>
    <row r="249" spans="1:5" ht="12.75">
      <c r="A249" s="30" t="s">
        <v>31</v>
      </c>
      <c r="B249" s="31" t="s">
        <v>32</v>
      </c>
      <c r="C249" s="1"/>
      <c r="D249" s="1" t="s">
        <v>33</v>
      </c>
      <c r="E249" s="94" t="s">
        <v>586</v>
      </c>
    </row>
    <row r="250" spans="1:5" ht="12.75">
      <c r="A250" s="32" t="s">
        <v>158</v>
      </c>
      <c r="B250" s="32"/>
      <c r="C250" s="14"/>
      <c r="D250" s="26" t="s">
        <v>12</v>
      </c>
      <c r="E250" s="103">
        <f>E257+E279+E270+E251+E254+E265+E268+E275</f>
        <v>7998652</v>
      </c>
    </row>
    <row r="251" spans="1:5" s="72" customFormat="1" ht="12.75">
      <c r="A251" s="111"/>
      <c r="B251" s="54" t="s">
        <v>424</v>
      </c>
      <c r="C251" s="55"/>
      <c r="D251" s="66" t="s">
        <v>2</v>
      </c>
      <c r="E251" s="99">
        <f>SUM(E252:E252)</f>
        <v>116208</v>
      </c>
    </row>
    <row r="252" spans="1:5" ht="12.75">
      <c r="A252" s="32"/>
      <c r="B252" s="32"/>
      <c r="C252" s="62">
        <v>2540</v>
      </c>
      <c r="D252" s="65" t="s">
        <v>285</v>
      </c>
      <c r="E252" s="104">
        <v>116208</v>
      </c>
    </row>
    <row r="253" spans="1:5" ht="12.75">
      <c r="A253" s="32"/>
      <c r="B253" s="32"/>
      <c r="C253" s="62"/>
      <c r="D253" s="65" t="s">
        <v>286</v>
      </c>
      <c r="E253" s="103"/>
    </row>
    <row r="254" spans="1:5" ht="12.75">
      <c r="A254" s="32"/>
      <c r="B254" s="54" t="s">
        <v>462</v>
      </c>
      <c r="C254" s="55"/>
      <c r="D254" s="66" t="s">
        <v>463</v>
      </c>
      <c r="E254" s="99">
        <f>E255</f>
        <v>30748</v>
      </c>
    </row>
    <row r="255" spans="1:5" ht="12.75">
      <c r="A255" s="32"/>
      <c r="B255" s="32"/>
      <c r="C255" s="9">
        <v>4330</v>
      </c>
      <c r="D255" s="2" t="s">
        <v>220</v>
      </c>
      <c r="E255" s="104">
        <v>30748</v>
      </c>
    </row>
    <row r="256" spans="1:5" ht="12.75">
      <c r="A256" s="32"/>
      <c r="B256" s="32"/>
      <c r="D256" t="s">
        <v>221</v>
      </c>
      <c r="E256" s="103"/>
    </row>
    <row r="257" spans="1:5" ht="12.75">
      <c r="A257" s="61"/>
      <c r="B257" s="54" t="s">
        <v>327</v>
      </c>
      <c r="C257" s="55"/>
      <c r="D257" s="66" t="s">
        <v>324</v>
      </c>
      <c r="E257" s="99">
        <f>SUM(E258:E263)</f>
        <v>5626987</v>
      </c>
    </row>
    <row r="258" spans="1:5" ht="12.75">
      <c r="A258" s="61"/>
      <c r="B258" s="61"/>
      <c r="C258" s="62">
        <v>2310</v>
      </c>
      <c r="D258" s="16" t="s">
        <v>446</v>
      </c>
      <c r="E258" s="101">
        <v>8319</v>
      </c>
    </row>
    <row r="259" spans="1:5" ht="12.75">
      <c r="A259" s="61"/>
      <c r="B259" s="61"/>
      <c r="C259" s="62"/>
      <c r="D259" s="16" t="s">
        <v>341</v>
      </c>
      <c r="E259" s="101"/>
    </row>
    <row r="260" spans="1:5" ht="12.75">
      <c r="A260" s="61"/>
      <c r="B260" s="61"/>
      <c r="C260" s="62"/>
      <c r="D260" s="16" t="s">
        <v>342</v>
      </c>
      <c r="E260" s="101"/>
    </row>
    <row r="261" spans="1:5" ht="12.75">
      <c r="A261" s="32"/>
      <c r="B261" s="32"/>
      <c r="C261" s="62">
        <v>2540</v>
      </c>
      <c r="D261" s="65" t="s">
        <v>285</v>
      </c>
      <c r="E261" s="101">
        <v>5575200</v>
      </c>
    </row>
    <row r="262" spans="1:5" ht="12.75">
      <c r="A262" s="32"/>
      <c r="B262" s="32"/>
      <c r="C262" s="62"/>
      <c r="D262" s="65" t="s">
        <v>286</v>
      </c>
      <c r="E262" s="103"/>
    </row>
    <row r="263" spans="1:5" ht="12.75">
      <c r="A263" s="32"/>
      <c r="B263" s="32"/>
      <c r="C263" s="9">
        <v>4330</v>
      </c>
      <c r="D263" s="2" t="s">
        <v>220</v>
      </c>
      <c r="E263" s="104">
        <v>43468</v>
      </c>
    </row>
    <row r="264" spans="1:5" s="2" customFormat="1" ht="12.75">
      <c r="A264" s="32"/>
      <c r="B264" s="32"/>
      <c r="C264" s="6"/>
      <c r="D264" t="s">
        <v>221</v>
      </c>
      <c r="E264" s="103"/>
    </row>
    <row r="265" spans="1:5" s="2" customFormat="1" ht="12.75">
      <c r="A265" s="32"/>
      <c r="B265" s="54" t="s">
        <v>327</v>
      </c>
      <c r="C265" s="55"/>
      <c r="D265" s="66" t="s">
        <v>565</v>
      </c>
      <c r="E265" s="103">
        <f>E266</f>
        <v>20000</v>
      </c>
    </row>
    <row r="266" spans="1:5" s="2" customFormat="1" ht="12.75">
      <c r="A266" s="32"/>
      <c r="B266" s="32"/>
      <c r="C266" s="6">
        <v>2580</v>
      </c>
      <c r="D266" t="s">
        <v>566</v>
      </c>
      <c r="E266" s="104">
        <v>20000</v>
      </c>
    </row>
    <row r="267" spans="1:5" s="2" customFormat="1" ht="12.75">
      <c r="A267" s="32"/>
      <c r="B267" s="32"/>
      <c r="C267" s="6"/>
      <c r="D267" t="s">
        <v>567</v>
      </c>
      <c r="E267" s="103"/>
    </row>
    <row r="268" spans="1:5" s="2" customFormat="1" ht="12.75">
      <c r="A268" s="32"/>
      <c r="B268" s="32" t="s">
        <v>568</v>
      </c>
      <c r="C268" s="6"/>
      <c r="D268" s="131" t="s">
        <v>569</v>
      </c>
      <c r="E268" s="103">
        <f>E269</f>
        <v>47000</v>
      </c>
    </row>
    <row r="269" spans="1:5" s="2" customFormat="1" ht="12.75">
      <c r="A269" s="32"/>
      <c r="B269" s="32"/>
      <c r="C269" s="9">
        <v>4330</v>
      </c>
      <c r="D269" s="2" t="s">
        <v>220</v>
      </c>
      <c r="E269" s="104">
        <v>47000</v>
      </c>
    </row>
    <row r="270" spans="1:5" ht="12.75">
      <c r="A270" s="61"/>
      <c r="B270" s="54" t="s">
        <v>377</v>
      </c>
      <c r="C270" s="55"/>
      <c r="D270" s="66" t="s">
        <v>378</v>
      </c>
      <c r="E270" s="99">
        <f>E274</f>
        <v>2070000</v>
      </c>
    </row>
    <row r="271" spans="1:5" ht="12.75">
      <c r="A271" s="61"/>
      <c r="B271" s="61"/>
      <c r="C271" s="62"/>
      <c r="D271" s="16" t="s">
        <v>379</v>
      </c>
      <c r="E271" s="101"/>
    </row>
    <row r="272" spans="1:5" ht="12.75">
      <c r="A272" s="61"/>
      <c r="B272" s="61"/>
      <c r="C272" s="62"/>
      <c r="D272" s="16" t="s">
        <v>380</v>
      </c>
      <c r="E272" s="101"/>
    </row>
    <row r="273" spans="1:5" ht="12.75">
      <c r="A273" s="61"/>
      <c r="B273" s="61"/>
      <c r="C273" s="62"/>
      <c r="D273" s="16" t="s">
        <v>381</v>
      </c>
      <c r="E273" s="101"/>
    </row>
    <row r="274" spans="1:5" ht="12.75">
      <c r="A274" s="61"/>
      <c r="B274" s="61"/>
      <c r="C274" s="62">
        <v>2540</v>
      </c>
      <c r="D274" s="65" t="s">
        <v>285</v>
      </c>
      <c r="E274" s="101">
        <v>2070000</v>
      </c>
    </row>
    <row r="275" spans="1:5" ht="12.75">
      <c r="A275" s="61"/>
      <c r="B275" s="54" t="s">
        <v>570</v>
      </c>
      <c r="C275" s="62"/>
      <c r="D275" s="66" t="s">
        <v>571</v>
      </c>
      <c r="E275" s="99">
        <f>E278</f>
        <v>68109</v>
      </c>
    </row>
    <row r="276" spans="1:5" ht="12.75">
      <c r="A276" s="61"/>
      <c r="B276" s="61"/>
      <c r="C276" s="62"/>
      <c r="D276" s="66" t="s">
        <v>572</v>
      </c>
      <c r="E276" s="101"/>
    </row>
    <row r="277" spans="1:5" ht="12.75">
      <c r="A277" s="61"/>
      <c r="B277" s="61"/>
      <c r="C277" s="62"/>
      <c r="D277" s="66" t="s">
        <v>573</v>
      </c>
      <c r="E277" s="101"/>
    </row>
    <row r="278" spans="1:5" ht="12.75">
      <c r="A278" s="61"/>
      <c r="B278" s="61"/>
      <c r="C278" s="62">
        <v>2540</v>
      </c>
      <c r="D278" s="65" t="s">
        <v>285</v>
      </c>
      <c r="E278" s="101">
        <v>68109</v>
      </c>
    </row>
    <row r="279" spans="1:5" ht="12.75">
      <c r="A279" s="33"/>
      <c r="B279" s="54" t="s">
        <v>202</v>
      </c>
      <c r="C279" s="55"/>
      <c r="D279" s="66" t="s">
        <v>1</v>
      </c>
      <c r="E279" s="99">
        <f>SUM(E280:E291)</f>
        <v>19600</v>
      </c>
    </row>
    <row r="280" spans="1:5" ht="12.75">
      <c r="A280" s="33"/>
      <c r="B280" s="33"/>
      <c r="C280" s="6">
        <v>2360</v>
      </c>
      <c r="D280" t="s">
        <v>331</v>
      </c>
      <c r="E280" s="100">
        <v>5000</v>
      </c>
    </row>
    <row r="281" spans="1:5" ht="12.75">
      <c r="A281" s="33"/>
      <c r="B281" s="33"/>
      <c r="D281" t="s">
        <v>332</v>
      </c>
      <c r="E281" s="100"/>
    </row>
    <row r="282" spans="1:5" ht="12.75">
      <c r="A282" s="33"/>
      <c r="B282" s="33"/>
      <c r="D282" t="s">
        <v>333</v>
      </c>
      <c r="E282" s="100"/>
    </row>
    <row r="283" spans="1:5" ht="12.75">
      <c r="A283" s="33"/>
      <c r="B283" s="33"/>
      <c r="D283" t="s">
        <v>334</v>
      </c>
      <c r="E283" s="100"/>
    </row>
    <row r="284" spans="1:5" ht="12.75">
      <c r="A284" s="33"/>
      <c r="B284" s="33"/>
      <c r="D284" t="s">
        <v>335</v>
      </c>
      <c r="E284" s="100"/>
    </row>
    <row r="285" spans="1:5" ht="12.75">
      <c r="A285" s="33"/>
      <c r="B285" s="33"/>
      <c r="C285" s="6">
        <v>4110</v>
      </c>
      <c r="D285" t="s">
        <v>44</v>
      </c>
      <c r="E285" s="100">
        <v>300</v>
      </c>
    </row>
    <row r="286" spans="1:5" ht="12.75">
      <c r="A286" s="33"/>
      <c r="B286" s="33"/>
      <c r="C286" s="6">
        <v>4170</v>
      </c>
      <c r="D286" t="s">
        <v>223</v>
      </c>
      <c r="E286" s="100">
        <v>7800</v>
      </c>
    </row>
    <row r="287" spans="1:5" ht="12.75">
      <c r="A287" s="33"/>
      <c r="B287" s="33"/>
      <c r="C287" s="6">
        <v>4190</v>
      </c>
      <c r="D287" t="s">
        <v>396</v>
      </c>
      <c r="E287" s="100">
        <v>2000</v>
      </c>
    </row>
    <row r="288" spans="1:5" ht="12.75">
      <c r="A288" s="33"/>
      <c r="B288" s="33"/>
      <c r="C288" s="6">
        <v>4210</v>
      </c>
      <c r="D288" s="2" t="s">
        <v>45</v>
      </c>
      <c r="E288" s="100">
        <v>2500</v>
      </c>
    </row>
    <row r="289" spans="1:5" ht="12.75">
      <c r="A289" s="33"/>
      <c r="B289" s="33"/>
      <c r="C289" s="6">
        <v>4220</v>
      </c>
      <c r="D289" t="s">
        <v>54</v>
      </c>
      <c r="E289" s="100">
        <v>1000</v>
      </c>
    </row>
    <row r="290" spans="1:5" ht="13.5" customHeight="1">
      <c r="A290" s="33"/>
      <c r="B290" s="33"/>
      <c r="C290" s="3">
        <v>4300</v>
      </c>
      <c r="D290" s="15" t="s">
        <v>48</v>
      </c>
      <c r="E290" s="100">
        <v>500</v>
      </c>
    </row>
    <row r="291" spans="1:5" ht="12.75">
      <c r="A291" s="33"/>
      <c r="B291" s="33"/>
      <c r="C291" s="3">
        <v>4610</v>
      </c>
      <c r="D291" s="16" t="s">
        <v>270</v>
      </c>
      <c r="E291" s="100">
        <v>500</v>
      </c>
    </row>
    <row r="292" spans="1:5" ht="12.75">
      <c r="A292" s="32" t="s">
        <v>142</v>
      </c>
      <c r="B292" s="32"/>
      <c r="C292" s="7"/>
      <c r="D292" s="5" t="s">
        <v>26</v>
      </c>
      <c r="E292" s="95">
        <f>E301+E313+E293</f>
        <v>487013.14</v>
      </c>
    </row>
    <row r="293" spans="1:5" ht="12.75">
      <c r="A293" s="43"/>
      <c r="B293" s="54" t="s">
        <v>235</v>
      </c>
      <c r="C293" s="58"/>
      <c r="D293" s="57" t="s">
        <v>236</v>
      </c>
      <c r="E293" s="97">
        <f>SUM(E294:E300)</f>
        <v>23000</v>
      </c>
    </row>
    <row r="294" spans="1:5" ht="12.75">
      <c r="A294" s="43"/>
      <c r="B294" s="43"/>
      <c r="C294" s="6">
        <v>2360</v>
      </c>
      <c r="D294" t="s">
        <v>331</v>
      </c>
      <c r="E294" s="96">
        <v>15000</v>
      </c>
    </row>
    <row r="295" spans="1:5" ht="12.75">
      <c r="A295" s="43"/>
      <c r="B295" s="43"/>
      <c r="D295" t="s">
        <v>332</v>
      </c>
      <c r="E295" s="96"/>
    </row>
    <row r="296" spans="1:5" ht="12.75">
      <c r="A296" s="43"/>
      <c r="B296" s="43"/>
      <c r="D296" t="s">
        <v>333</v>
      </c>
      <c r="E296" s="96"/>
    </row>
    <row r="297" spans="1:5" ht="12.75">
      <c r="A297" s="43"/>
      <c r="B297" s="43"/>
      <c r="D297" t="s">
        <v>334</v>
      </c>
      <c r="E297" s="96"/>
    </row>
    <row r="298" spans="1:5" ht="12.75">
      <c r="A298" s="43"/>
      <c r="B298" s="43"/>
      <c r="D298" t="s">
        <v>335</v>
      </c>
      <c r="E298" s="96"/>
    </row>
    <row r="299" spans="1:5" ht="12.75">
      <c r="A299" s="43"/>
      <c r="B299" s="43"/>
      <c r="C299" s="6">
        <v>4210</v>
      </c>
      <c r="D299" s="2" t="s">
        <v>45</v>
      </c>
      <c r="E299" s="96">
        <v>6000</v>
      </c>
    </row>
    <row r="300" spans="1:5" ht="12.75">
      <c r="A300" s="43"/>
      <c r="B300" s="43"/>
      <c r="C300" s="3">
        <v>4300</v>
      </c>
      <c r="D300" s="15" t="s">
        <v>48</v>
      </c>
      <c r="E300" s="96">
        <v>2000</v>
      </c>
    </row>
    <row r="301" spans="1:5" ht="12.75">
      <c r="A301" s="33"/>
      <c r="B301" s="54" t="s">
        <v>133</v>
      </c>
      <c r="C301" s="58"/>
      <c r="D301" s="57" t="s">
        <v>27</v>
      </c>
      <c r="E301" s="97">
        <f>SUM(E302:E312)</f>
        <v>438813.14</v>
      </c>
    </row>
    <row r="302" spans="1:5" ht="12.75">
      <c r="A302" s="33"/>
      <c r="B302" s="33"/>
      <c r="C302" s="6">
        <v>2360</v>
      </c>
      <c r="D302" t="s">
        <v>331</v>
      </c>
      <c r="E302" s="93">
        <v>200000</v>
      </c>
    </row>
    <row r="303" spans="1:4" ht="12.75">
      <c r="A303" s="33"/>
      <c r="B303" s="33"/>
      <c r="D303" t="s">
        <v>332</v>
      </c>
    </row>
    <row r="304" spans="1:4" ht="12.75">
      <c r="A304" s="33"/>
      <c r="B304" s="33"/>
      <c r="D304" t="s">
        <v>333</v>
      </c>
    </row>
    <row r="305" spans="1:4" ht="12.75">
      <c r="A305" s="33"/>
      <c r="B305" s="33"/>
      <c r="D305" t="s">
        <v>334</v>
      </c>
    </row>
    <row r="306" spans="1:4" ht="12.75">
      <c r="A306" s="33"/>
      <c r="B306" s="33"/>
      <c r="D306" t="s">
        <v>335</v>
      </c>
    </row>
    <row r="307" spans="1:5" ht="12.75">
      <c r="A307" s="33"/>
      <c r="B307" s="33"/>
      <c r="C307" s="6">
        <v>4170</v>
      </c>
      <c r="D307" t="s">
        <v>223</v>
      </c>
      <c r="E307" s="93">
        <v>50000</v>
      </c>
    </row>
    <row r="308" spans="1:5" ht="12.75">
      <c r="A308" s="33"/>
      <c r="B308" s="33"/>
      <c r="C308" s="6">
        <v>4190</v>
      </c>
      <c r="D308" t="s">
        <v>396</v>
      </c>
      <c r="E308" s="93">
        <v>16000</v>
      </c>
    </row>
    <row r="309" spans="1:5" ht="12.75">
      <c r="A309" s="33"/>
      <c r="B309" s="33"/>
      <c r="C309" s="6">
        <v>4210</v>
      </c>
      <c r="D309" s="2" t="s">
        <v>45</v>
      </c>
      <c r="E309" s="93">
        <v>18000</v>
      </c>
    </row>
    <row r="310" spans="1:5" ht="12.75">
      <c r="A310" s="33"/>
      <c r="B310" s="33"/>
      <c r="C310" s="6">
        <v>4220</v>
      </c>
      <c r="D310" t="s">
        <v>54</v>
      </c>
      <c r="E310" s="93">
        <v>18000</v>
      </c>
    </row>
    <row r="311" spans="1:5" ht="12.75">
      <c r="A311" s="33"/>
      <c r="B311" s="33"/>
      <c r="C311" s="3">
        <v>4300</v>
      </c>
      <c r="D311" s="15" t="s">
        <v>48</v>
      </c>
      <c r="E311" s="93">
        <v>130813.14</v>
      </c>
    </row>
    <row r="312" spans="1:5" ht="12.75">
      <c r="A312" s="33"/>
      <c r="B312" s="33"/>
      <c r="C312" s="3">
        <v>4610</v>
      </c>
      <c r="D312" s="16" t="s">
        <v>270</v>
      </c>
      <c r="E312" s="93">
        <v>6000</v>
      </c>
    </row>
    <row r="313" spans="1:5" ht="12.75">
      <c r="A313" s="33"/>
      <c r="B313" s="54" t="s">
        <v>172</v>
      </c>
      <c r="C313" s="58"/>
      <c r="D313" s="57" t="s">
        <v>1</v>
      </c>
      <c r="E313" s="97">
        <f>SUM(E314:E325)</f>
        <v>25200</v>
      </c>
    </row>
    <row r="314" spans="1:5" ht="12.75">
      <c r="A314" s="33"/>
      <c r="B314" s="33"/>
      <c r="C314" s="6">
        <v>2360</v>
      </c>
      <c r="D314" t="s">
        <v>331</v>
      </c>
      <c r="E314" s="93">
        <v>10000</v>
      </c>
    </row>
    <row r="315" spans="1:4" ht="12.75">
      <c r="A315" s="33"/>
      <c r="B315" s="33"/>
      <c r="D315" t="s">
        <v>332</v>
      </c>
    </row>
    <row r="316" spans="1:4" ht="12.75">
      <c r="A316" s="33"/>
      <c r="B316" s="33"/>
      <c r="D316" t="s">
        <v>333</v>
      </c>
    </row>
    <row r="317" spans="1:4" ht="12.75">
      <c r="A317" s="33"/>
      <c r="B317" s="33"/>
      <c r="D317" t="s">
        <v>334</v>
      </c>
    </row>
    <row r="318" spans="1:4" ht="12.75">
      <c r="A318" s="33"/>
      <c r="B318" s="33"/>
      <c r="D318" t="s">
        <v>335</v>
      </c>
    </row>
    <row r="319" spans="1:5" ht="12.75">
      <c r="A319" s="33"/>
      <c r="B319" s="33"/>
      <c r="C319" s="6">
        <v>2710</v>
      </c>
      <c r="D319" t="s">
        <v>535</v>
      </c>
      <c r="E319" s="93">
        <v>6000</v>
      </c>
    </row>
    <row r="320" spans="1:4" ht="12.75">
      <c r="A320" s="33"/>
      <c r="B320" s="33"/>
      <c r="D320" t="s">
        <v>599</v>
      </c>
    </row>
    <row r="321" spans="1:4" ht="12.75">
      <c r="A321" s="33"/>
      <c r="B321" s="33"/>
      <c r="D321" t="s">
        <v>600</v>
      </c>
    </row>
    <row r="322" spans="1:5" ht="12.75">
      <c r="A322" s="33"/>
      <c r="B322" s="33"/>
      <c r="C322" s="6">
        <v>4210</v>
      </c>
      <c r="D322" s="2" t="s">
        <v>45</v>
      </c>
      <c r="E322" s="93">
        <v>2000</v>
      </c>
    </row>
    <row r="323" spans="1:5" ht="12.75">
      <c r="A323" s="33"/>
      <c r="B323" s="33"/>
      <c r="C323" s="6">
        <v>4220</v>
      </c>
      <c r="D323" t="s">
        <v>54</v>
      </c>
      <c r="E323" s="93">
        <v>2000</v>
      </c>
    </row>
    <row r="324" spans="1:5" ht="12.75">
      <c r="A324" s="33"/>
      <c r="B324" s="33"/>
      <c r="C324" s="3">
        <v>4300</v>
      </c>
      <c r="D324" s="15" t="s">
        <v>48</v>
      </c>
      <c r="E324" s="93">
        <v>5000</v>
      </c>
    </row>
    <row r="325" spans="1:5" ht="12.75">
      <c r="A325" s="33"/>
      <c r="B325" s="33"/>
      <c r="C325" s="3">
        <v>4430</v>
      </c>
      <c r="D325" s="48" t="s">
        <v>206</v>
      </c>
      <c r="E325" s="93">
        <v>200</v>
      </c>
    </row>
    <row r="326" spans="1:5" ht="12.75">
      <c r="A326" s="32" t="s">
        <v>198</v>
      </c>
      <c r="B326" s="32"/>
      <c r="C326" s="14"/>
      <c r="D326" s="41" t="s">
        <v>196</v>
      </c>
      <c r="E326" s="95">
        <f>E333+E327</f>
        <v>46000</v>
      </c>
    </row>
    <row r="327" spans="1:5" s="72" customFormat="1" ht="12.75">
      <c r="A327" s="111"/>
      <c r="B327" s="54" t="s">
        <v>393</v>
      </c>
      <c r="C327" s="55"/>
      <c r="D327" s="68" t="s">
        <v>394</v>
      </c>
      <c r="E327" s="97">
        <f>E328</f>
        <v>2000</v>
      </c>
    </row>
    <row r="328" spans="1:5" s="72" customFormat="1" ht="12.75">
      <c r="A328" s="111"/>
      <c r="B328" s="111"/>
      <c r="C328" s="6">
        <v>2360</v>
      </c>
      <c r="D328" t="s">
        <v>331</v>
      </c>
      <c r="E328" s="105">
        <v>2000</v>
      </c>
    </row>
    <row r="329" spans="1:5" s="72" customFormat="1" ht="12.75">
      <c r="A329" s="111"/>
      <c r="B329" s="111"/>
      <c r="C329" s="6"/>
      <c r="D329" t="s">
        <v>332</v>
      </c>
      <c r="E329" s="105"/>
    </row>
    <row r="330" spans="1:5" ht="12.75">
      <c r="A330" s="32"/>
      <c r="B330" s="32"/>
      <c r="D330" t="s">
        <v>333</v>
      </c>
      <c r="E330" s="95"/>
    </row>
    <row r="331" spans="1:5" ht="12.75">
      <c r="A331" s="32"/>
      <c r="B331" s="32"/>
      <c r="D331" t="s">
        <v>334</v>
      </c>
      <c r="E331" s="95"/>
    </row>
    <row r="332" spans="1:5" ht="12.75">
      <c r="A332" s="32"/>
      <c r="B332" s="32"/>
      <c r="D332" t="s">
        <v>335</v>
      </c>
      <c r="E332" s="95"/>
    </row>
    <row r="333" spans="1:5" ht="12.75">
      <c r="A333" s="33"/>
      <c r="B333" s="54" t="s">
        <v>237</v>
      </c>
      <c r="C333" s="55"/>
      <c r="D333" s="56" t="s">
        <v>1</v>
      </c>
      <c r="E333" s="97">
        <f>SUM(E334:E343)</f>
        <v>44000</v>
      </c>
    </row>
    <row r="334" spans="1:5" ht="12.75">
      <c r="A334" s="33"/>
      <c r="B334" s="33"/>
      <c r="C334" s="6">
        <v>2360</v>
      </c>
      <c r="D334" t="s">
        <v>331</v>
      </c>
      <c r="E334" s="93">
        <v>30000</v>
      </c>
    </row>
    <row r="335" spans="1:4" ht="12.75">
      <c r="A335" s="33"/>
      <c r="B335" s="33"/>
      <c r="D335" t="s">
        <v>332</v>
      </c>
    </row>
    <row r="336" spans="1:4" ht="12.75">
      <c r="A336" s="33"/>
      <c r="B336" s="33"/>
      <c r="D336" t="s">
        <v>333</v>
      </c>
    </row>
    <row r="337" spans="1:4" ht="12.75">
      <c r="A337" s="33"/>
      <c r="B337" s="33"/>
      <c r="D337" t="s">
        <v>334</v>
      </c>
    </row>
    <row r="338" spans="1:4" ht="12.75">
      <c r="A338" s="33"/>
      <c r="B338" s="33"/>
      <c r="D338" t="s">
        <v>335</v>
      </c>
    </row>
    <row r="339" spans="1:5" ht="12.75">
      <c r="A339" s="33"/>
      <c r="B339" s="33"/>
      <c r="C339" s="6">
        <v>4170</v>
      </c>
      <c r="D339" t="s">
        <v>223</v>
      </c>
      <c r="E339" s="93">
        <v>1000</v>
      </c>
    </row>
    <row r="340" spans="1:5" ht="12.75">
      <c r="A340" s="33"/>
      <c r="B340" s="33"/>
      <c r="C340" s="6">
        <v>4190</v>
      </c>
      <c r="D340" t="s">
        <v>396</v>
      </c>
      <c r="E340" s="93">
        <v>2000</v>
      </c>
    </row>
    <row r="341" spans="1:5" ht="12.75">
      <c r="A341" s="33"/>
      <c r="B341" s="33"/>
      <c r="C341" s="6">
        <v>4210</v>
      </c>
      <c r="D341" s="2" t="s">
        <v>45</v>
      </c>
      <c r="E341" s="93">
        <v>3000</v>
      </c>
    </row>
    <row r="342" spans="1:5" ht="12.75">
      <c r="A342" s="33"/>
      <c r="B342" s="33"/>
      <c r="C342" s="6">
        <v>4220</v>
      </c>
      <c r="D342" s="2" t="s">
        <v>54</v>
      </c>
      <c r="E342" s="93">
        <v>1000</v>
      </c>
    </row>
    <row r="343" spans="1:5" ht="12.75">
      <c r="A343" s="33"/>
      <c r="B343" s="33"/>
      <c r="C343" s="3">
        <v>4300</v>
      </c>
      <c r="D343" s="15" t="s">
        <v>48</v>
      </c>
      <c r="E343" s="93">
        <v>7000</v>
      </c>
    </row>
    <row r="344" spans="1:5" ht="12.75">
      <c r="A344" s="54" t="s">
        <v>404</v>
      </c>
      <c r="B344" s="54"/>
      <c r="C344" s="58"/>
      <c r="D344" s="57" t="s">
        <v>405</v>
      </c>
      <c r="E344" s="97">
        <f>E351+E345+E347</f>
        <v>271765</v>
      </c>
    </row>
    <row r="345" spans="1:5" ht="12.75">
      <c r="A345" s="54"/>
      <c r="B345" s="54" t="s">
        <v>411</v>
      </c>
      <c r="C345" s="58"/>
      <c r="D345" s="57" t="s">
        <v>412</v>
      </c>
      <c r="E345" s="97">
        <f>E346</f>
        <v>500</v>
      </c>
    </row>
    <row r="346" spans="1:5" ht="12.75">
      <c r="A346" s="54"/>
      <c r="B346" s="54"/>
      <c r="C346" s="3">
        <v>4300</v>
      </c>
      <c r="D346" s="15" t="s">
        <v>48</v>
      </c>
      <c r="E346" s="105">
        <v>500</v>
      </c>
    </row>
    <row r="347" spans="1:5" ht="12.75">
      <c r="A347" s="54"/>
      <c r="B347" s="54" t="s">
        <v>411</v>
      </c>
      <c r="C347" s="58"/>
      <c r="D347" s="57" t="s">
        <v>619</v>
      </c>
      <c r="E347" s="97">
        <f>SUM(E348:E350)</f>
        <v>1265</v>
      </c>
    </row>
    <row r="348" spans="1:5" ht="12.75">
      <c r="A348" s="54"/>
      <c r="B348" s="54"/>
      <c r="C348" s="6">
        <v>4010</v>
      </c>
      <c r="D348" t="s">
        <v>42</v>
      </c>
      <c r="E348" s="105">
        <v>1055</v>
      </c>
    </row>
    <row r="349" spans="1:5" ht="12.75">
      <c r="A349" s="54"/>
      <c r="B349" s="54"/>
      <c r="C349" s="6">
        <v>4110</v>
      </c>
      <c r="D349" t="s">
        <v>44</v>
      </c>
      <c r="E349" s="105">
        <v>183</v>
      </c>
    </row>
    <row r="350" spans="1:5" ht="12.75">
      <c r="A350" s="54"/>
      <c r="B350" s="54"/>
      <c r="C350" s="6">
        <v>4120</v>
      </c>
      <c r="D350" t="s">
        <v>466</v>
      </c>
      <c r="E350" s="105">
        <v>27</v>
      </c>
    </row>
    <row r="351" spans="1:5" ht="12.75">
      <c r="A351" s="33"/>
      <c r="B351" s="54" t="s">
        <v>464</v>
      </c>
      <c r="C351" s="58"/>
      <c r="D351" s="57" t="s">
        <v>465</v>
      </c>
      <c r="E351" s="97">
        <f>SUM(E352:E355)</f>
        <v>270000</v>
      </c>
    </row>
    <row r="352" spans="1:5" ht="12.75">
      <c r="A352" s="33"/>
      <c r="B352" s="33"/>
      <c r="C352" s="6">
        <v>2830</v>
      </c>
      <c r="D352" t="s">
        <v>157</v>
      </c>
      <c r="E352" s="93">
        <v>270000</v>
      </c>
    </row>
    <row r="353" spans="1:4" ht="12.75">
      <c r="A353" s="33"/>
      <c r="B353" s="33"/>
      <c r="D353" t="s">
        <v>167</v>
      </c>
    </row>
    <row r="354" spans="1:4" ht="12.75">
      <c r="A354" s="33"/>
      <c r="B354" s="33"/>
      <c r="D354" t="s">
        <v>259</v>
      </c>
    </row>
    <row r="355" spans="1:4" ht="12.75">
      <c r="A355" s="33"/>
      <c r="B355" s="33"/>
      <c r="D355" t="s">
        <v>258</v>
      </c>
    </row>
    <row r="356" spans="1:5" ht="12.75">
      <c r="A356" s="7">
        <v>854</v>
      </c>
      <c r="B356" s="7"/>
      <c r="C356" s="7"/>
      <c r="D356" s="5" t="s">
        <v>52</v>
      </c>
      <c r="E356" s="95">
        <f>E357+E359</f>
        <v>505000</v>
      </c>
    </row>
    <row r="357" spans="1:5" ht="12.75">
      <c r="A357" s="7"/>
      <c r="B357" s="54" t="s">
        <v>406</v>
      </c>
      <c r="C357" s="55"/>
      <c r="D357" s="56" t="s">
        <v>598</v>
      </c>
      <c r="E357" s="97">
        <f>E358</f>
        <v>230000</v>
      </c>
    </row>
    <row r="358" spans="1:5" ht="12.75">
      <c r="A358" s="7"/>
      <c r="B358" s="33"/>
      <c r="C358" s="62">
        <v>2540</v>
      </c>
      <c r="D358" s="65" t="s">
        <v>285</v>
      </c>
      <c r="E358" s="93">
        <v>230000</v>
      </c>
    </row>
    <row r="359" spans="1:5" ht="12.75">
      <c r="A359" s="7"/>
      <c r="B359" s="54" t="s">
        <v>472</v>
      </c>
      <c r="C359" s="55"/>
      <c r="D359" s="66" t="s">
        <v>473</v>
      </c>
      <c r="E359" s="97">
        <f>E361</f>
        <v>275000</v>
      </c>
    </row>
    <row r="360" spans="1:4" ht="12.75">
      <c r="A360" s="7"/>
      <c r="B360" s="33"/>
      <c r="C360" s="62"/>
      <c r="D360" s="66" t="s">
        <v>474</v>
      </c>
    </row>
    <row r="361" spans="1:5" ht="12.75">
      <c r="A361" s="7"/>
      <c r="B361" s="33"/>
      <c r="C361" s="6">
        <v>3240</v>
      </c>
      <c r="D361" t="s">
        <v>222</v>
      </c>
      <c r="E361" s="93">
        <v>275000</v>
      </c>
    </row>
    <row r="362" spans="1:5" ht="12.75">
      <c r="A362" s="25" t="s">
        <v>68</v>
      </c>
      <c r="B362" s="32"/>
      <c r="C362" s="14"/>
      <c r="D362" s="41" t="s">
        <v>58</v>
      </c>
      <c r="E362" s="95">
        <f>E363+E379+E382+E385</f>
        <v>3378400</v>
      </c>
    </row>
    <row r="363" spans="1:5" ht="12.75">
      <c r="A363" s="24"/>
      <c r="B363" s="54" t="s">
        <v>228</v>
      </c>
      <c r="C363" s="55"/>
      <c r="D363" s="68" t="s">
        <v>229</v>
      </c>
      <c r="E363" s="97">
        <f>SUM(E364:E378)</f>
        <v>193400</v>
      </c>
    </row>
    <row r="364" spans="1:5" ht="12.75">
      <c r="A364" s="24"/>
      <c r="B364" s="33"/>
      <c r="C364" s="6">
        <v>2360</v>
      </c>
      <c r="D364" t="s">
        <v>331</v>
      </c>
      <c r="E364" s="93">
        <v>30000</v>
      </c>
    </row>
    <row r="365" spans="1:4" ht="12.75">
      <c r="A365" s="24"/>
      <c r="B365" s="33"/>
      <c r="D365" t="s">
        <v>332</v>
      </c>
    </row>
    <row r="366" spans="1:4" ht="12.75">
      <c r="A366" s="24"/>
      <c r="B366" s="33"/>
      <c r="D366" t="s">
        <v>333</v>
      </c>
    </row>
    <row r="367" spans="1:4" ht="12.75">
      <c r="A367" s="24"/>
      <c r="B367" s="33"/>
      <c r="D367" t="s">
        <v>334</v>
      </c>
    </row>
    <row r="368" spans="1:4" ht="12.75">
      <c r="A368" s="24"/>
      <c r="B368" s="33"/>
      <c r="D368" t="s">
        <v>335</v>
      </c>
    </row>
    <row r="369" spans="1:5" ht="12.75">
      <c r="A369" s="24"/>
      <c r="B369" s="33"/>
      <c r="C369" s="6">
        <v>3040</v>
      </c>
      <c r="D369" s="2" t="s">
        <v>278</v>
      </c>
      <c r="E369" s="93">
        <v>2500</v>
      </c>
    </row>
    <row r="370" spans="1:4" ht="12.75">
      <c r="A370" s="24"/>
      <c r="B370" s="33"/>
      <c r="D370" s="2" t="s">
        <v>266</v>
      </c>
    </row>
    <row r="371" spans="1:5" ht="12.75">
      <c r="A371" s="24"/>
      <c r="B371" s="33"/>
      <c r="C371" s="6">
        <v>4110</v>
      </c>
      <c r="D371" t="s">
        <v>44</v>
      </c>
      <c r="E371" s="93">
        <v>1000</v>
      </c>
    </row>
    <row r="372" spans="1:5" ht="12.75">
      <c r="A372" s="24"/>
      <c r="B372" s="33"/>
      <c r="C372" s="6">
        <v>4120</v>
      </c>
      <c r="D372" t="s">
        <v>466</v>
      </c>
      <c r="E372" s="93">
        <v>200</v>
      </c>
    </row>
    <row r="373" spans="1:5" ht="12.75">
      <c r="A373" s="24"/>
      <c r="B373" s="33"/>
      <c r="C373" s="6">
        <v>4170</v>
      </c>
      <c r="D373" t="s">
        <v>223</v>
      </c>
      <c r="E373" s="93">
        <v>5000</v>
      </c>
    </row>
    <row r="374" spans="1:5" ht="12.75">
      <c r="A374" s="24"/>
      <c r="B374" s="33"/>
      <c r="C374" s="6">
        <v>4190</v>
      </c>
      <c r="D374" t="s">
        <v>396</v>
      </c>
      <c r="E374" s="93">
        <v>5000</v>
      </c>
    </row>
    <row r="375" spans="1:5" ht="12.75">
      <c r="A375" s="24"/>
      <c r="B375" s="33"/>
      <c r="C375" s="6">
        <v>4210</v>
      </c>
      <c r="D375" s="2" t="s">
        <v>45</v>
      </c>
      <c r="E375" s="93">
        <v>4000</v>
      </c>
    </row>
    <row r="376" spans="1:5" ht="12.75">
      <c r="A376" s="24"/>
      <c r="B376" s="33"/>
      <c r="C376" s="6">
        <v>4220</v>
      </c>
      <c r="D376" s="2" t="s">
        <v>54</v>
      </c>
      <c r="E376" s="93">
        <v>2000</v>
      </c>
    </row>
    <row r="377" spans="1:5" ht="12.75">
      <c r="A377" s="24"/>
      <c r="B377" s="33"/>
      <c r="C377" s="3">
        <v>4260</v>
      </c>
      <c r="D377" s="15" t="s">
        <v>46</v>
      </c>
      <c r="E377" s="93">
        <v>700</v>
      </c>
    </row>
    <row r="378" spans="1:5" ht="12.75">
      <c r="A378" s="24"/>
      <c r="B378" s="33"/>
      <c r="C378" s="3">
        <v>4300</v>
      </c>
      <c r="D378" s="15" t="s">
        <v>48</v>
      </c>
      <c r="E378" s="93">
        <v>143000</v>
      </c>
    </row>
    <row r="379" spans="1:5" ht="12.75">
      <c r="A379" s="24"/>
      <c r="B379" s="6">
        <v>92109</v>
      </c>
      <c r="D379" t="s">
        <v>59</v>
      </c>
      <c r="E379" s="89">
        <f>SUM(E380:E381)</f>
        <v>1053000</v>
      </c>
    </row>
    <row r="380" spans="1:5" ht="12.75">
      <c r="A380" s="24"/>
      <c r="B380" s="6"/>
      <c r="C380" s="6">
        <v>2480</v>
      </c>
      <c r="D380" t="s">
        <v>246</v>
      </c>
      <c r="E380" s="75">
        <v>1053000</v>
      </c>
    </row>
    <row r="381" spans="1:5" ht="12.75">
      <c r="A381" s="24"/>
      <c r="B381" s="6"/>
      <c r="D381" t="s">
        <v>219</v>
      </c>
      <c r="E381" s="75"/>
    </row>
    <row r="382" spans="1:5" ht="12.75">
      <c r="A382" s="24"/>
      <c r="B382" s="6">
        <v>92116</v>
      </c>
      <c r="D382" t="s">
        <v>247</v>
      </c>
      <c r="E382" s="89">
        <f>SUM(E383:E384)</f>
        <v>1050000</v>
      </c>
    </row>
    <row r="383" spans="1:5" ht="12.75">
      <c r="A383" s="24"/>
      <c r="B383" s="6"/>
      <c r="C383" s="6">
        <v>2480</v>
      </c>
      <c r="D383" t="s">
        <v>246</v>
      </c>
      <c r="E383" s="75">
        <v>1050000</v>
      </c>
    </row>
    <row r="384" spans="1:5" ht="12.75">
      <c r="A384" s="24"/>
      <c r="B384" s="6"/>
      <c r="D384" t="s">
        <v>219</v>
      </c>
      <c r="E384" s="75"/>
    </row>
    <row r="385" spans="1:5" ht="12.75">
      <c r="A385" s="24"/>
      <c r="B385" s="6">
        <v>92118</v>
      </c>
      <c r="D385" t="s">
        <v>29</v>
      </c>
      <c r="E385" s="89">
        <f>SUM(E386:E387)</f>
        <v>1082000</v>
      </c>
    </row>
    <row r="386" spans="1:5" ht="12.75">
      <c r="A386" s="24"/>
      <c r="B386" s="6"/>
      <c r="C386" s="6">
        <v>2480</v>
      </c>
      <c r="D386" t="s">
        <v>218</v>
      </c>
      <c r="E386" s="75">
        <v>1082000</v>
      </c>
    </row>
    <row r="387" spans="1:5" ht="12.75">
      <c r="A387" s="24"/>
      <c r="B387" s="6"/>
      <c r="D387" t="s">
        <v>219</v>
      </c>
      <c r="E387" s="75"/>
    </row>
    <row r="388" spans="1:5" ht="12.75">
      <c r="A388" s="25" t="s">
        <v>69</v>
      </c>
      <c r="B388" s="32"/>
      <c r="C388" s="14"/>
      <c r="D388" s="41" t="s">
        <v>329</v>
      </c>
      <c r="E388" s="95">
        <f>E389</f>
        <v>161550</v>
      </c>
    </row>
    <row r="389" spans="1:5" ht="12.75">
      <c r="A389" s="24"/>
      <c r="B389" s="54" t="s">
        <v>230</v>
      </c>
      <c r="C389" s="55"/>
      <c r="D389" s="68" t="s">
        <v>330</v>
      </c>
      <c r="E389" s="97">
        <f>SUM(E390:E405)</f>
        <v>161550</v>
      </c>
    </row>
    <row r="390" spans="1:5" ht="12.75">
      <c r="A390" s="24"/>
      <c r="B390" s="33"/>
      <c r="C390" s="6">
        <v>2360</v>
      </c>
      <c r="D390" t="s">
        <v>331</v>
      </c>
      <c r="E390" s="93">
        <v>110000</v>
      </c>
    </row>
    <row r="391" spans="1:4" ht="12.75">
      <c r="A391" s="24"/>
      <c r="B391" s="33"/>
      <c r="D391" t="s">
        <v>332</v>
      </c>
    </row>
    <row r="392" spans="1:4" ht="12.75">
      <c r="A392" s="24"/>
      <c r="B392" s="33"/>
      <c r="D392" t="s">
        <v>333</v>
      </c>
    </row>
    <row r="393" spans="1:4" ht="12.75">
      <c r="A393" s="24"/>
      <c r="B393" s="33"/>
      <c r="D393" t="s">
        <v>334</v>
      </c>
    </row>
    <row r="394" spans="1:4" ht="12.75">
      <c r="A394" s="24"/>
      <c r="B394" s="33"/>
      <c r="D394" t="s">
        <v>335</v>
      </c>
    </row>
    <row r="395" spans="1:5" ht="12.75">
      <c r="A395" s="24"/>
      <c r="B395" s="33"/>
      <c r="C395" s="6">
        <v>3030</v>
      </c>
      <c r="D395" t="s">
        <v>55</v>
      </c>
      <c r="E395" s="93">
        <v>5000</v>
      </c>
    </row>
    <row r="396" spans="1:5" ht="12.75">
      <c r="A396" s="24"/>
      <c r="B396" s="33"/>
      <c r="C396" s="6">
        <v>3040</v>
      </c>
      <c r="D396" s="2" t="s">
        <v>278</v>
      </c>
      <c r="E396" s="93">
        <v>2000</v>
      </c>
    </row>
    <row r="397" spans="1:4" ht="12.75">
      <c r="A397" s="24"/>
      <c r="B397" s="33"/>
      <c r="D397" s="2" t="s">
        <v>266</v>
      </c>
    </row>
    <row r="398" spans="1:5" ht="12.75">
      <c r="A398" s="24"/>
      <c r="B398" s="33"/>
      <c r="C398" s="6">
        <v>4110</v>
      </c>
      <c r="D398" t="s">
        <v>44</v>
      </c>
      <c r="E398" s="93">
        <v>500</v>
      </c>
    </row>
    <row r="399" spans="1:5" ht="12.75">
      <c r="A399" s="24"/>
      <c r="B399" s="33"/>
      <c r="C399" s="6">
        <v>4120</v>
      </c>
      <c r="D399" t="s">
        <v>466</v>
      </c>
      <c r="E399" s="93">
        <v>50</v>
      </c>
    </row>
    <row r="400" spans="1:5" ht="12.75">
      <c r="A400" s="24"/>
      <c r="B400" s="33"/>
      <c r="C400" s="6">
        <v>4170</v>
      </c>
      <c r="D400" t="s">
        <v>223</v>
      </c>
      <c r="E400" s="93">
        <v>3000</v>
      </c>
    </row>
    <row r="401" spans="1:5" ht="12.75">
      <c r="A401" s="24"/>
      <c r="B401" s="33"/>
      <c r="C401" s="6">
        <v>4190</v>
      </c>
      <c r="D401" t="s">
        <v>396</v>
      </c>
      <c r="E401" s="93">
        <v>8000</v>
      </c>
    </row>
    <row r="402" spans="1:5" ht="12.75">
      <c r="A402" s="24"/>
      <c r="B402" s="33"/>
      <c r="C402" s="6">
        <v>4210</v>
      </c>
      <c r="D402" s="2" t="s">
        <v>45</v>
      </c>
      <c r="E402" s="93">
        <v>12000</v>
      </c>
    </row>
    <row r="403" spans="1:5" ht="12.75">
      <c r="A403" s="24"/>
      <c r="B403" s="33"/>
      <c r="C403" s="6">
        <v>4220</v>
      </c>
      <c r="D403" s="2" t="s">
        <v>54</v>
      </c>
      <c r="E403" s="93">
        <v>5000</v>
      </c>
    </row>
    <row r="404" spans="1:5" ht="12.75">
      <c r="A404" s="24"/>
      <c r="B404" s="33"/>
      <c r="C404" s="3">
        <v>4300</v>
      </c>
      <c r="D404" s="15" t="s">
        <v>48</v>
      </c>
      <c r="E404" s="93">
        <v>15000</v>
      </c>
    </row>
    <row r="405" spans="1:5" ht="12.75">
      <c r="A405" s="33"/>
      <c r="B405" s="33"/>
      <c r="C405" s="3">
        <v>4430</v>
      </c>
      <c r="D405" s="48" t="s">
        <v>206</v>
      </c>
      <c r="E405" s="86">
        <v>1000</v>
      </c>
    </row>
    <row r="406" spans="1:5" ht="12.75">
      <c r="A406" s="33"/>
      <c r="B406" s="33"/>
      <c r="C406" s="3"/>
      <c r="D406" s="48"/>
      <c r="E406"/>
    </row>
    <row r="407" spans="1:5" s="57" customFormat="1" ht="12.75">
      <c r="A407" s="33"/>
      <c r="B407" s="33"/>
      <c r="C407" s="3"/>
      <c r="D407" s="48"/>
      <c r="E407"/>
    </row>
    <row r="408" spans="1:5" ht="12.75">
      <c r="A408" s="33"/>
      <c r="B408" s="33"/>
      <c r="C408" s="3"/>
      <c r="D408" s="48"/>
      <c r="E408"/>
    </row>
    <row r="409" spans="1:5" ht="12.75">
      <c r="A409" s="33"/>
      <c r="B409" s="33"/>
      <c r="C409" s="3"/>
      <c r="D409" s="48"/>
      <c r="E409"/>
    </row>
    <row r="410" spans="1:5" ht="12.75">
      <c r="A410" s="33"/>
      <c r="B410" s="33"/>
      <c r="C410" s="3"/>
      <c r="D410" s="48"/>
      <c r="E410"/>
    </row>
    <row r="411" spans="1:5" ht="12.75">
      <c r="A411" s="24"/>
      <c r="B411" s="33"/>
      <c r="D411" s="17" t="s">
        <v>30</v>
      </c>
      <c r="E411" s="102" t="s">
        <v>254</v>
      </c>
    </row>
    <row r="412" spans="1:5" ht="12.75">
      <c r="A412" s="24"/>
      <c r="B412" s="33"/>
      <c r="C412" s="3"/>
      <c r="D412" s="3" t="s">
        <v>382</v>
      </c>
      <c r="E412" s="75" t="s">
        <v>657</v>
      </c>
    </row>
    <row r="413" spans="1:5" ht="12.75">
      <c r="A413" s="24"/>
      <c r="B413" s="33"/>
      <c r="C413" s="3"/>
      <c r="D413" s="3"/>
      <c r="E413" s="75" t="s">
        <v>168</v>
      </c>
    </row>
    <row r="414" spans="1:5" ht="12.75">
      <c r="A414" s="24"/>
      <c r="B414" s="33"/>
      <c r="C414" s="3"/>
      <c r="D414" s="3"/>
      <c r="E414" s="76" t="s">
        <v>658</v>
      </c>
    </row>
    <row r="415" spans="1:5" ht="12.75">
      <c r="A415" s="30" t="s">
        <v>31</v>
      </c>
      <c r="B415" s="31" t="s">
        <v>32</v>
      </c>
      <c r="C415" s="1"/>
      <c r="D415" s="1" t="s">
        <v>33</v>
      </c>
      <c r="E415" s="94" t="s">
        <v>586</v>
      </c>
    </row>
    <row r="416" spans="1:5" ht="12.75">
      <c r="A416" s="55">
        <v>400</v>
      </c>
      <c r="B416" s="55"/>
      <c r="C416" s="54"/>
      <c r="D416" s="66" t="s">
        <v>577</v>
      </c>
      <c r="E416" s="99">
        <f>E418</f>
        <v>1000000</v>
      </c>
    </row>
    <row r="417" spans="1:5" ht="12.75">
      <c r="A417" s="55"/>
      <c r="B417" s="55"/>
      <c r="C417" s="54"/>
      <c r="D417" s="66" t="s">
        <v>578</v>
      </c>
      <c r="E417" s="99"/>
    </row>
    <row r="418" spans="1:5" ht="12.75">
      <c r="A418" s="24"/>
      <c r="B418" s="33" t="s">
        <v>579</v>
      </c>
      <c r="C418" s="3"/>
      <c r="D418" s="16" t="s">
        <v>580</v>
      </c>
      <c r="E418" s="99">
        <f>E419</f>
        <v>1000000</v>
      </c>
    </row>
    <row r="419" spans="1:5" ht="12.75">
      <c r="A419" s="24"/>
      <c r="B419" s="33"/>
      <c r="C419" s="3">
        <v>4300</v>
      </c>
      <c r="D419" s="16" t="s">
        <v>48</v>
      </c>
      <c r="E419" s="100">
        <v>1000000</v>
      </c>
    </row>
    <row r="420" spans="1:5" ht="12.75">
      <c r="A420" s="24"/>
      <c r="B420" s="33"/>
      <c r="C420" s="3"/>
      <c r="D420" s="3"/>
      <c r="E420" s="148"/>
    </row>
    <row r="421" spans="1:5" ht="12.75">
      <c r="A421" s="25" t="s">
        <v>65</v>
      </c>
      <c r="B421" s="32"/>
      <c r="C421" s="14"/>
      <c r="D421" s="26" t="s">
        <v>82</v>
      </c>
      <c r="E421" s="103">
        <f>SUM(E422+E427+E433+E431+E435)</f>
        <v>728689</v>
      </c>
    </row>
    <row r="422" spans="1:5" ht="12.75">
      <c r="A422" s="24"/>
      <c r="B422" s="54" t="s">
        <v>81</v>
      </c>
      <c r="C422" s="55"/>
      <c r="D422" s="66" t="s">
        <v>39</v>
      </c>
      <c r="E422" s="99">
        <f>SUM(E423:E426)</f>
        <v>157192</v>
      </c>
    </row>
    <row r="423" spans="1:5" ht="12.75">
      <c r="A423" s="24"/>
      <c r="B423" s="54"/>
      <c r="C423" s="6">
        <v>4170</v>
      </c>
      <c r="D423" t="s">
        <v>223</v>
      </c>
      <c r="E423" s="104">
        <v>1400</v>
      </c>
    </row>
    <row r="424" spans="1:5" ht="12.75">
      <c r="A424" s="24"/>
      <c r="B424" s="33"/>
      <c r="C424" s="3">
        <v>4270</v>
      </c>
      <c r="D424" s="16" t="s">
        <v>47</v>
      </c>
      <c r="E424" s="100">
        <v>135089</v>
      </c>
    </row>
    <row r="425" spans="1:5" ht="12.75">
      <c r="A425" s="24"/>
      <c r="B425" s="33"/>
      <c r="C425" s="3">
        <v>4300</v>
      </c>
      <c r="D425" s="16" t="s">
        <v>48</v>
      </c>
      <c r="E425" s="100">
        <v>18062</v>
      </c>
    </row>
    <row r="426" spans="1:5" ht="12.75">
      <c r="A426" s="24"/>
      <c r="B426" s="33"/>
      <c r="C426" s="3">
        <v>4510</v>
      </c>
      <c r="D426" s="20" t="s">
        <v>232</v>
      </c>
      <c r="E426" s="100">
        <v>2641</v>
      </c>
    </row>
    <row r="427" spans="1:5" ht="12.75">
      <c r="A427" s="24"/>
      <c r="B427" s="54" t="s">
        <v>145</v>
      </c>
      <c r="C427" s="55"/>
      <c r="D427" s="66" t="s">
        <v>146</v>
      </c>
      <c r="E427" s="99">
        <f>SUM(E428:E430)</f>
        <v>110700</v>
      </c>
    </row>
    <row r="428" spans="1:5" ht="12.75">
      <c r="A428" s="24"/>
      <c r="B428" s="54"/>
      <c r="C428" s="6">
        <v>4170</v>
      </c>
      <c r="D428" t="s">
        <v>223</v>
      </c>
      <c r="E428" s="104">
        <v>700</v>
      </c>
    </row>
    <row r="429" spans="1:5" ht="12.75">
      <c r="A429" s="24"/>
      <c r="B429" s="33"/>
      <c r="C429" s="3">
        <v>4270</v>
      </c>
      <c r="D429" s="16" t="s">
        <v>47</v>
      </c>
      <c r="E429" s="100">
        <v>85000</v>
      </c>
    </row>
    <row r="430" spans="1:5" ht="12.75">
      <c r="A430" s="24"/>
      <c r="B430" s="33"/>
      <c r="C430" s="3">
        <v>4300</v>
      </c>
      <c r="D430" s="16" t="s">
        <v>48</v>
      </c>
      <c r="E430" s="100">
        <v>25000</v>
      </c>
    </row>
    <row r="431" spans="1:5" s="57" customFormat="1" ht="12.75">
      <c r="A431" s="113"/>
      <c r="B431" s="54" t="s">
        <v>505</v>
      </c>
      <c r="C431" s="55"/>
      <c r="D431" s="66" t="s">
        <v>498</v>
      </c>
      <c r="E431" s="99">
        <f>E432</f>
        <v>452000</v>
      </c>
    </row>
    <row r="432" spans="1:5" ht="12.75">
      <c r="A432" s="24"/>
      <c r="B432" s="33"/>
      <c r="C432" s="6">
        <v>4300</v>
      </c>
      <c r="D432" t="s">
        <v>48</v>
      </c>
      <c r="E432" s="100">
        <v>452000</v>
      </c>
    </row>
    <row r="433" spans="1:5" ht="12.75">
      <c r="A433" s="24"/>
      <c r="B433" s="54" t="s">
        <v>506</v>
      </c>
      <c r="C433" s="55"/>
      <c r="D433" s="66" t="s">
        <v>507</v>
      </c>
      <c r="E433" s="99">
        <f>SUM(E434:E434)</f>
        <v>2000</v>
      </c>
    </row>
    <row r="434" spans="1:5" ht="12.75">
      <c r="A434" s="24"/>
      <c r="B434" s="33"/>
      <c r="C434" s="3">
        <v>4270</v>
      </c>
      <c r="D434" s="16" t="s">
        <v>47</v>
      </c>
      <c r="E434" s="100">
        <v>2000</v>
      </c>
    </row>
    <row r="435" spans="1:5" s="57" customFormat="1" ht="12.75">
      <c r="A435" s="113"/>
      <c r="B435" s="54" t="s">
        <v>517</v>
      </c>
      <c r="C435" s="55"/>
      <c r="D435" s="66" t="s">
        <v>511</v>
      </c>
      <c r="E435" s="99">
        <f>SUM(E436:E437)</f>
        <v>6797</v>
      </c>
    </row>
    <row r="436" spans="1:5" ht="12.75">
      <c r="A436" s="24"/>
      <c r="B436" s="33"/>
      <c r="C436" s="6">
        <v>4210</v>
      </c>
      <c r="D436" s="2" t="s">
        <v>45</v>
      </c>
      <c r="E436" s="100">
        <v>2000</v>
      </c>
    </row>
    <row r="437" spans="1:5" ht="12.75">
      <c r="A437" s="24"/>
      <c r="B437" s="33"/>
      <c r="C437" s="6">
        <v>4300</v>
      </c>
      <c r="D437" t="s">
        <v>48</v>
      </c>
      <c r="E437" s="100">
        <v>4797</v>
      </c>
    </row>
    <row r="438" spans="1:5" ht="12.75">
      <c r="A438" s="24"/>
      <c r="B438" s="33"/>
      <c r="E438" s="100"/>
    </row>
    <row r="439" spans="1:5" ht="12.75">
      <c r="A439" s="25" t="s">
        <v>63</v>
      </c>
      <c r="B439" s="32"/>
      <c r="C439" s="14"/>
      <c r="D439" s="26" t="s">
        <v>34</v>
      </c>
      <c r="E439" s="95">
        <f>SUM(E440)</f>
        <v>1500</v>
      </c>
    </row>
    <row r="440" spans="1:5" ht="12.75">
      <c r="A440" s="113"/>
      <c r="B440" s="54" t="s">
        <v>64</v>
      </c>
      <c r="C440" s="55"/>
      <c r="D440" s="68" t="s">
        <v>35</v>
      </c>
      <c r="E440" s="97">
        <f>E441</f>
        <v>1500</v>
      </c>
    </row>
    <row r="441" spans="1:5" ht="12.75">
      <c r="A441" s="24"/>
      <c r="B441" s="33"/>
      <c r="C441" s="3">
        <v>4390</v>
      </c>
      <c r="D441" s="16" t="s">
        <v>264</v>
      </c>
      <c r="E441" s="100">
        <v>1500</v>
      </c>
    </row>
    <row r="442" spans="1:5" ht="12.75">
      <c r="A442" s="24"/>
      <c r="B442" s="33"/>
      <c r="C442" s="3"/>
      <c r="D442" s="16" t="s">
        <v>265</v>
      </c>
      <c r="E442" s="100"/>
    </row>
    <row r="443" spans="1:5" ht="12.75">
      <c r="A443" s="24"/>
      <c r="B443" s="33"/>
      <c r="C443" s="3"/>
      <c r="D443" s="16"/>
      <c r="E443" s="100"/>
    </row>
    <row r="444" spans="1:5" ht="12.75">
      <c r="A444" s="25" t="s">
        <v>147</v>
      </c>
      <c r="B444" s="32"/>
      <c r="C444" s="14"/>
      <c r="D444" s="26" t="s">
        <v>148</v>
      </c>
      <c r="E444" s="103">
        <f>E445+E450</f>
        <v>341500</v>
      </c>
    </row>
    <row r="445" spans="1:5" s="72" customFormat="1" ht="12.75">
      <c r="A445" s="122"/>
      <c r="B445" s="54" t="s">
        <v>383</v>
      </c>
      <c r="C445" s="55"/>
      <c r="D445" s="66" t="s">
        <v>384</v>
      </c>
      <c r="E445" s="99">
        <f>SUM(E446:E449)</f>
        <v>333500</v>
      </c>
    </row>
    <row r="446" spans="1:5" s="72" customFormat="1" ht="12.75">
      <c r="A446" s="122"/>
      <c r="B446" s="54"/>
      <c r="C446" s="3">
        <v>4270</v>
      </c>
      <c r="D446" s="16" t="s">
        <v>47</v>
      </c>
      <c r="E446" s="104">
        <v>18000</v>
      </c>
    </row>
    <row r="447" spans="1:5" ht="12.75">
      <c r="A447" s="25"/>
      <c r="B447" s="32"/>
      <c r="C447" s="3">
        <v>4300</v>
      </c>
      <c r="D447" s="16" t="s">
        <v>48</v>
      </c>
      <c r="E447" s="104">
        <v>311300</v>
      </c>
    </row>
    <row r="448" spans="1:5" ht="12.75">
      <c r="A448" s="25"/>
      <c r="B448" s="32"/>
      <c r="C448" s="6">
        <v>4530</v>
      </c>
      <c r="D448" t="s">
        <v>249</v>
      </c>
      <c r="E448" s="104">
        <v>3900</v>
      </c>
    </row>
    <row r="449" spans="1:5" ht="12.75">
      <c r="A449" s="24"/>
      <c r="B449" s="33"/>
      <c r="C449" s="3">
        <v>4610</v>
      </c>
      <c r="D449" s="16" t="s">
        <v>270</v>
      </c>
      <c r="E449" s="100">
        <v>300</v>
      </c>
    </row>
    <row r="450" spans="1:5" ht="12.75">
      <c r="A450" s="24"/>
      <c r="B450" s="54" t="s">
        <v>383</v>
      </c>
      <c r="C450" s="55"/>
      <c r="D450" s="66" t="s">
        <v>634</v>
      </c>
      <c r="E450" s="99">
        <f>E451</f>
        <v>8000</v>
      </c>
    </row>
    <row r="451" spans="1:5" ht="12.75">
      <c r="A451" s="24"/>
      <c r="B451" s="32"/>
      <c r="C451" s="3">
        <v>4300</v>
      </c>
      <c r="D451" s="16" t="s">
        <v>48</v>
      </c>
      <c r="E451" s="100">
        <v>8000</v>
      </c>
    </row>
    <row r="452" spans="1:5" ht="12.75">
      <c r="A452" s="24"/>
      <c r="B452" s="33"/>
      <c r="C452" s="3"/>
      <c r="D452" s="16"/>
      <c r="E452" s="100"/>
    </row>
    <row r="453" spans="1:5" ht="12.75">
      <c r="A453" s="25" t="s">
        <v>66</v>
      </c>
      <c r="B453" s="32"/>
      <c r="C453" s="14"/>
      <c r="D453" s="41" t="s">
        <v>171</v>
      </c>
      <c r="E453" s="99">
        <f>E454</f>
        <v>5000</v>
      </c>
    </row>
    <row r="454" spans="1:5" ht="12.75">
      <c r="A454" s="24"/>
      <c r="B454" s="54" t="s">
        <v>72</v>
      </c>
      <c r="C454" s="55"/>
      <c r="D454" s="68" t="s">
        <v>73</v>
      </c>
      <c r="E454" s="100">
        <f>E455</f>
        <v>5000</v>
      </c>
    </row>
    <row r="455" spans="1:5" ht="12.75">
      <c r="A455" s="24"/>
      <c r="B455" s="33"/>
      <c r="C455" s="3">
        <v>4300</v>
      </c>
      <c r="D455" s="15" t="s">
        <v>48</v>
      </c>
      <c r="E455" s="100">
        <v>5000</v>
      </c>
    </row>
    <row r="456" spans="1:5" ht="12.75">
      <c r="A456" s="24"/>
      <c r="B456" s="33"/>
      <c r="C456" s="3"/>
      <c r="D456" s="16"/>
      <c r="E456" s="100"/>
    </row>
    <row r="457" spans="1:5" ht="12.75">
      <c r="A457" s="25" t="s">
        <v>67</v>
      </c>
      <c r="B457" s="32"/>
      <c r="C457" s="14"/>
      <c r="D457" s="41" t="s">
        <v>87</v>
      </c>
      <c r="E457" s="95">
        <f>E460+E464+E476+E479+E484+E458+E470+E491</f>
        <v>6884745</v>
      </c>
    </row>
    <row r="458" spans="1:5" s="72" customFormat="1" ht="12.75">
      <c r="A458" s="122"/>
      <c r="B458" s="54" t="s">
        <v>432</v>
      </c>
      <c r="C458" s="55"/>
      <c r="D458" s="68" t="s">
        <v>433</v>
      </c>
      <c r="E458" s="97">
        <f>E459</f>
        <v>3000</v>
      </c>
    </row>
    <row r="459" spans="1:5" ht="12.75">
      <c r="A459" s="25"/>
      <c r="B459" s="32"/>
      <c r="C459" s="3">
        <v>4510</v>
      </c>
      <c r="D459" s="20" t="s">
        <v>232</v>
      </c>
      <c r="E459" s="105">
        <v>3000</v>
      </c>
    </row>
    <row r="460" spans="1:5" ht="12.75">
      <c r="A460" s="24"/>
      <c r="B460" s="54" t="s">
        <v>88</v>
      </c>
      <c r="C460" s="55"/>
      <c r="D460" s="68" t="s">
        <v>89</v>
      </c>
      <c r="E460" s="97">
        <f>SUM(E461:E463)</f>
        <v>2159300</v>
      </c>
    </row>
    <row r="461" spans="1:5" ht="12.75">
      <c r="A461" s="24"/>
      <c r="B461" s="54"/>
      <c r="C461" s="6">
        <v>4210</v>
      </c>
      <c r="D461" s="2" t="s">
        <v>45</v>
      </c>
      <c r="E461" s="105">
        <v>4300</v>
      </c>
    </row>
    <row r="462" spans="1:6" ht="12.75">
      <c r="A462" s="24"/>
      <c r="B462" s="33"/>
      <c r="C462" s="3">
        <v>4270</v>
      </c>
      <c r="D462" s="16" t="s">
        <v>47</v>
      </c>
      <c r="E462" s="96">
        <v>5000</v>
      </c>
      <c r="F462" s="4"/>
    </row>
    <row r="463" spans="1:6" ht="12.75">
      <c r="A463" s="24"/>
      <c r="B463" s="33"/>
      <c r="C463" s="3">
        <v>4300</v>
      </c>
      <c r="D463" s="15" t="s">
        <v>48</v>
      </c>
      <c r="E463" s="96">
        <v>2150000</v>
      </c>
      <c r="F463" s="4"/>
    </row>
    <row r="464" spans="1:6" ht="12.75">
      <c r="A464" s="24"/>
      <c r="B464" s="54" t="s">
        <v>90</v>
      </c>
      <c r="C464" s="55"/>
      <c r="D464" s="68" t="s">
        <v>91</v>
      </c>
      <c r="E464" s="97">
        <f>SUM(E465:E469)</f>
        <v>815000</v>
      </c>
      <c r="F464" s="4"/>
    </row>
    <row r="465" spans="1:5" ht="12.75">
      <c r="A465" s="24"/>
      <c r="B465" s="33"/>
      <c r="C465" s="6">
        <v>4210</v>
      </c>
      <c r="D465" s="2" t="s">
        <v>45</v>
      </c>
      <c r="E465" s="93">
        <v>67000</v>
      </c>
    </row>
    <row r="466" spans="1:5" ht="12.75">
      <c r="A466" s="24"/>
      <c r="B466" s="33"/>
      <c r="C466" s="3">
        <v>4260</v>
      </c>
      <c r="D466" s="15" t="s">
        <v>46</v>
      </c>
      <c r="E466" s="93">
        <v>50000</v>
      </c>
    </row>
    <row r="467" spans="1:5" ht="12.75">
      <c r="A467" s="24"/>
      <c r="B467" s="33"/>
      <c r="C467" s="3">
        <v>4270</v>
      </c>
      <c r="D467" s="16" t="s">
        <v>47</v>
      </c>
      <c r="E467" s="93">
        <v>28000</v>
      </c>
    </row>
    <row r="468" spans="1:5" ht="12.75">
      <c r="A468" s="24"/>
      <c r="B468" s="33"/>
      <c r="C468" s="3">
        <v>4300</v>
      </c>
      <c r="D468" s="15" t="s">
        <v>48</v>
      </c>
      <c r="E468" s="93">
        <v>669282</v>
      </c>
    </row>
    <row r="469" spans="1:5" ht="12.75">
      <c r="A469" s="24"/>
      <c r="B469" s="33"/>
      <c r="C469" s="3">
        <v>4510</v>
      </c>
      <c r="D469" s="20" t="s">
        <v>232</v>
      </c>
      <c r="E469" s="93">
        <v>718</v>
      </c>
    </row>
    <row r="470" spans="1:5" ht="12.75">
      <c r="A470" s="24"/>
      <c r="B470" s="60" t="s">
        <v>467</v>
      </c>
      <c r="C470" s="58"/>
      <c r="D470" s="57" t="s">
        <v>468</v>
      </c>
      <c r="E470" s="97">
        <f>SUM(E471:E472)</f>
        <v>163000</v>
      </c>
    </row>
    <row r="471" spans="1:5" ht="12.75">
      <c r="A471" s="24"/>
      <c r="B471" s="60"/>
      <c r="C471" s="6">
        <v>4210</v>
      </c>
      <c r="D471" s="2" t="s">
        <v>45</v>
      </c>
      <c r="E471" s="105">
        <v>1000</v>
      </c>
    </row>
    <row r="472" spans="1:5" ht="12.75">
      <c r="A472" s="24"/>
      <c r="B472" s="20"/>
      <c r="C472" s="6">
        <v>6230</v>
      </c>
      <c r="D472" t="s">
        <v>447</v>
      </c>
      <c r="E472" s="105">
        <v>162000</v>
      </c>
    </row>
    <row r="473" spans="1:5" ht="12.75">
      <c r="A473" s="24"/>
      <c r="B473" s="20"/>
      <c r="C473" s="3"/>
      <c r="D473" s="48" t="s">
        <v>448</v>
      </c>
      <c r="E473" s="105"/>
    </row>
    <row r="474" spans="1:5" ht="12.75">
      <c r="A474" s="24"/>
      <c r="B474" s="20"/>
      <c r="C474" s="3"/>
      <c r="D474" s="48" t="s">
        <v>469</v>
      </c>
      <c r="E474" s="105"/>
    </row>
    <row r="475" spans="1:4" ht="12.75">
      <c r="A475" s="24"/>
      <c r="B475" s="20"/>
      <c r="C475" s="3"/>
      <c r="D475" s="16" t="s">
        <v>258</v>
      </c>
    </row>
    <row r="476" spans="1:5" ht="12.75">
      <c r="A476" s="29"/>
      <c r="B476" s="54" t="s">
        <v>92</v>
      </c>
      <c r="C476" s="55"/>
      <c r="D476" s="68" t="s">
        <v>93</v>
      </c>
      <c r="E476" s="97">
        <f>SUM(E477:E478)</f>
        <v>324000</v>
      </c>
    </row>
    <row r="477" spans="1:5" ht="12.75">
      <c r="A477" s="29"/>
      <c r="B477" s="33"/>
      <c r="C477" s="6">
        <v>4220</v>
      </c>
      <c r="D477" s="2" t="s">
        <v>54</v>
      </c>
      <c r="E477" s="93">
        <v>4000</v>
      </c>
    </row>
    <row r="478" spans="1:5" ht="12.75">
      <c r="A478" s="29"/>
      <c r="B478" s="33"/>
      <c r="C478" s="3">
        <v>4300</v>
      </c>
      <c r="D478" s="15" t="s">
        <v>94</v>
      </c>
      <c r="E478" s="93">
        <v>320000</v>
      </c>
    </row>
    <row r="479" spans="1:5" ht="12.75">
      <c r="A479" s="29"/>
      <c r="B479" s="54" t="s">
        <v>95</v>
      </c>
      <c r="C479" s="55"/>
      <c r="D479" s="68" t="s">
        <v>96</v>
      </c>
      <c r="E479" s="97">
        <f>SUM(E480:E483)</f>
        <v>3202000</v>
      </c>
    </row>
    <row r="480" spans="1:5" ht="12.75">
      <c r="A480" s="29"/>
      <c r="B480" s="54"/>
      <c r="C480" s="6">
        <v>4210</v>
      </c>
      <c r="D480" s="2" t="s">
        <v>45</v>
      </c>
      <c r="E480" s="105">
        <v>2000</v>
      </c>
    </row>
    <row r="481" spans="1:5" ht="12.75">
      <c r="A481" s="24"/>
      <c r="B481" s="20"/>
      <c r="C481" s="3">
        <v>4260</v>
      </c>
      <c r="D481" s="15" t="s">
        <v>46</v>
      </c>
      <c r="E481" s="93">
        <v>1598000</v>
      </c>
    </row>
    <row r="482" spans="1:5" ht="12.75">
      <c r="A482" s="24"/>
      <c r="B482" s="20"/>
      <c r="C482" s="3">
        <v>4270</v>
      </c>
      <c r="D482" s="16" t="s">
        <v>47</v>
      </c>
      <c r="E482" s="93">
        <v>2000</v>
      </c>
    </row>
    <row r="483" spans="1:5" ht="12.75">
      <c r="A483" s="24"/>
      <c r="B483" s="20"/>
      <c r="C483" s="3">
        <v>4300</v>
      </c>
      <c r="D483" s="15" t="s">
        <v>48</v>
      </c>
      <c r="E483" s="93">
        <v>1600000</v>
      </c>
    </row>
    <row r="484" spans="1:5" ht="12.75">
      <c r="A484" s="64"/>
      <c r="B484" s="54" t="s">
        <v>271</v>
      </c>
      <c r="C484" s="55"/>
      <c r="D484" s="56" t="s">
        <v>1</v>
      </c>
      <c r="E484" s="97">
        <f>SUM(E485:E489)</f>
        <v>25000</v>
      </c>
    </row>
    <row r="485" spans="1:5" ht="12.75">
      <c r="A485" s="64"/>
      <c r="B485" s="54"/>
      <c r="C485" s="6">
        <v>4210</v>
      </c>
      <c r="D485" s="2" t="s">
        <v>45</v>
      </c>
      <c r="E485" s="105">
        <v>18000</v>
      </c>
    </row>
    <row r="486" spans="1:5" ht="12.75">
      <c r="A486" s="64"/>
      <c r="B486" s="61"/>
      <c r="C486" s="3">
        <v>4270</v>
      </c>
      <c r="D486" s="16" t="s">
        <v>47</v>
      </c>
      <c r="E486" s="93">
        <v>5000</v>
      </c>
    </row>
    <row r="487" spans="1:5" ht="12.75">
      <c r="A487" s="64"/>
      <c r="B487" s="61"/>
      <c r="C487" s="3">
        <v>4300</v>
      </c>
      <c r="D487" s="15" t="s">
        <v>48</v>
      </c>
      <c r="E487" s="93">
        <v>1000</v>
      </c>
    </row>
    <row r="488" spans="1:5" ht="12.75">
      <c r="A488" s="64"/>
      <c r="B488" s="61"/>
      <c r="C488" s="3">
        <v>4510</v>
      </c>
      <c r="D488" s="48" t="s">
        <v>232</v>
      </c>
      <c r="E488" s="93">
        <v>300</v>
      </c>
    </row>
    <row r="489" spans="1:5" ht="12.75">
      <c r="A489" s="33"/>
      <c r="B489" s="20"/>
      <c r="C489" s="6">
        <v>4520</v>
      </c>
      <c r="D489" t="s">
        <v>415</v>
      </c>
      <c r="E489" s="93">
        <v>700</v>
      </c>
    </row>
    <row r="490" spans="1:4" ht="12.75">
      <c r="A490" s="33"/>
      <c r="B490" s="20"/>
      <c r="D490" t="s">
        <v>238</v>
      </c>
    </row>
    <row r="491" spans="1:5" ht="12.75">
      <c r="A491" s="33"/>
      <c r="B491" s="60" t="s">
        <v>271</v>
      </c>
      <c r="C491" s="3"/>
      <c r="D491" s="56" t="s">
        <v>581</v>
      </c>
      <c r="E491" s="97">
        <f>SUM(E493:E508)</f>
        <v>193445</v>
      </c>
    </row>
    <row r="492" spans="1:5" ht="12.75">
      <c r="A492" s="33"/>
      <c r="B492" s="60"/>
      <c r="C492" s="3"/>
      <c r="D492" s="56" t="s">
        <v>582</v>
      </c>
      <c r="E492" s="97"/>
    </row>
    <row r="493" spans="1:5" ht="12.75">
      <c r="A493" s="33"/>
      <c r="B493" s="60"/>
      <c r="C493" s="3">
        <v>4011</v>
      </c>
      <c r="D493" t="s">
        <v>42</v>
      </c>
      <c r="E493" s="105">
        <v>7850</v>
      </c>
    </row>
    <row r="494" spans="1:5" ht="12.75">
      <c r="A494" s="33"/>
      <c r="B494" s="60"/>
      <c r="C494" s="6">
        <v>4012</v>
      </c>
      <c r="D494" t="s">
        <v>42</v>
      </c>
      <c r="E494" s="105">
        <v>106590</v>
      </c>
    </row>
    <row r="495" spans="1:5" ht="12.75">
      <c r="A495" s="33"/>
      <c r="B495" s="60"/>
      <c r="C495" s="6">
        <v>4042</v>
      </c>
      <c r="D495" t="s">
        <v>43</v>
      </c>
      <c r="E495" s="105">
        <v>3392</v>
      </c>
    </row>
    <row r="496" spans="1:5" ht="12.75">
      <c r="A496" s="33"/>
      <c r="B496" s="60"/>
      <c r="C496" s="6">
        <v>4111</v>
      </c>
      <c r="D496" t="s">
        <v>44</v>
      </c>
      <c r="E496" s="105">
        <v>1354</v>
      </c>
    </row>
    <row r="497" spans="1:5" ht="12.75">
      <c r="A497" s="33"/>
      <c r="B497" s="60"/>
      <c r="C497" s="6">
        <v>4112</v>
      </c>
      <c r="D497" t="s">
        <v>44</v>
      </c>
      <c r="E497" s="105">
        <v>20010</v>
      </c>
    </row>
    <row r="498" spans="1:5" ht="12.75">
      <c r="A498" s="33"/>
      <c r="B498" s="60"/>
      <c r="C498" s="6">
        <v>4121</v>
      </c>
      <c r="D498" t="s">
        <v>466</v>
      </c>
      <c r="E498" s="105">
        <v>190</v>
      </c>
    </row>
    <row r="499" spans="1:5" ht="12.75">
      <c r="A499" s="33"/>
      <c r="B499" s="60"/>
      <c r="C499" s="6">
        <v>4122</v>
      </c>
      <c r="D499" t="s">
        <v>466</v>
      </c>
      <c r="E499" s="105">
        <v>2750</v>
      </c>
    </row>
    <row r="500" spans="1:5" ht="12.75">
      <c r="A500" s="33"/>
      <c r="B500" s="54"/>
      <c r="C500" s="6">
        <v>4211</v>
      </c>
      <c r="D500" s="2" t="s">
        <v>45</v>
      </c>
      <c r="E500" s="124">
        <v>651</v>
      </c>
    </row>
    <row r="501" spans="1:5" s="72" customFormat="1" ht="12.75">
      <c r="A501" s="111"/>
      <c r="B501" s="111"/>
      <c r="C501" s="112">
        <v>4212</v>
      </c>
      <c r="D501" s="2" t="s">
        <v>45</v>
      </c>
      <c r="E501" s="124">
        <v>9300</v>
      </c>
    </row>
    <row r="502" spans="1:5" ht="12.75">
      <c r="A502" s="33"/>
      <c r="B502" s="20"/>
      <c r="C502" s="6">
        <v>4301</v>
      </c>
      <c r="D502" s="15" t="s">
        <v>48</v>
      </c>
      <c r="E502" s="93">
        <v>328</v>
      </c>
    </row>
    <row r="503" spans="1:5" ht="12.75">
      <c r="A503" s="33"/>
      <c r="B503" s="20"/>
      <c r="C503" s="6">
        <v>4302</v>
      </c>
      <c r="D503" s="15" t="s">
        <v>48</v>
      </c>
      <c r="E503" s="93">
        <v>4680</v>
      </c>
    </row>
    <row r="504" spans="1:5" ht="12.75">
      <c r="A504" s="33"/>
      <c r="B504" s="20"/>
      <c r="C504" s="6">
        <v>4411</v>
      </c>
      <c r="D504" t="s">
        <v>49</v>
      </c>
      <c r="E504" s="93">
        <v>30048</v>
      </c>
    </row>
    <row r="505" spans="1:5" ht="12.75">
      <c r="A505" s="33"/>
      <c r="B505" s="20"/>
      <c r="C505" s="6">
        <v>4412</v>
      </c>
      <c r="D505" t="s">
        <v>49</v>
      </c>
      <c r="E505" s="93">
        <v>3005</v>
      </c>
    </row>
    <row r="506" spans="1:5" ht="12.75">
      <c r="A506" s="33"/>
      <c r="B506" s="20"/>
      <c r="C506" s="6">
        <v>4442</v>
      </c>
      <c r="D506" t="s">
        <v>75</v>
      </c>
      <c r="E506" s="93">
        <v>2418</v>
      </c>
    </row>
    <row r="507" spans="1:5" ht="12.75">
      <c r="A507" s="33"/>
      <c r="B507" s="20"/>
      <c r="C507" s="6">
        <v>4711</v>
      </c>
      <c r="D507" t="s">
        <v>454</v>
      </c>
      <c r="E507" s="105">
        <v>120</v>
      </c>
    </row>
    <row r="508" spans="1:5" ht="12.75">
      <c r="A508" s="33"/>
      <c r="B508" s="20"/>
      <c r="C508" s="6">
        <v>4712</v>
      </c>
      <c r="D508" t="s">
        <v>454</v>
      </c>
      <c r="E508" s="149">
        <v>759</v>
      </c>
    </row>
    <row r="509" spans="1:2" ht="12.75">
      <c r="A509" s="33"/>
      <c r="B509" s="20"/>
    </row>
    <row r="510" spans="1:5" ht="12.75">
      <c r="A510" s="25" t="s">
        <v>67</v>
      </c>
      <c r="B510" s="32"/>
      <c r="C510" s="14"/>
      <c r="D510" s="41" t="s">
        <v>87</v>
      </c>
      <c r="E510" s="97">
        <f>E511</f>
        <v>8135389</v>
      </c>
    </row>
    <row r="511" spans="1:5" ht="12.75">
      <c r="A511" s="33"/>
      <c r="B511" s="54" t="s">
        <v>325</v>
      </c>
      <c r="C511" s="55"/>
      <c r="D511" s="68" t="s">
        <v>351</v>
      </c>
      <c r="E511" s="97">
        <f>SUM(E512:E516)</f>
        <v>8135389</v>
      </c>
    </row>
    <row r="512" spans="1:5" ht="12.75">
      <c r="A512" s="33"/>
      <c r="B512" s="61"/>
      <c r="C512" s="6">
        <v>4210</v>
      </c>
      <c r="D512" s="2" t="s">
        <v>45</v>
      </c>
      <c r="E512" s="105">
        <v>3000</v>
      </c>
    </row>
    <row r="513" spans="1:5" ht="12.75">
      <c r="A513" s="33"/>
      <c r="B513" s="32"/>
      <c r="C513" s="6">
        <v>4300</v>
      </c>
      <c r="D513" t="s">
        <v>48</v>
      </c>
      <c r="E513" s="105">
        <v>8129939</v>
      </c>
    </row>
    <row r="514" spans="1:5" ht="12.75">
      <c r="A514" s="33"/>
      <c r="B514" s="32"/>
      <c r="C514" s="6">
        <v>4430</v>
      </c>
      <c r="D514" s="48" t="s">
        <v>206</v>
      </c>
      <c r="E514" s="105">
        <v>50</v>
      </c>
    </row>
    <row r="515" spans="1:5" ht="12.75">
      <c r="A515" s="33"/>
      <c r="B515" s="32"/>
      <c r="C515" s="3">
        <v>4610</v>
      </c>
      <c r="D515" s="16" t="s">
        <v>270</v>
      </c>
      <c r="E515" s="105">
        <v>400</v>
      </c>
    </row>
    <row r="516" spans="1:5" ht="12.75">
      <c r="A516" s="33"/>
      <c r="B516" s="20"/>
      <c r="C516" s="6">
        <v>4700</v>
      </c>
      <c r="D516" t="s">
        <v>243</v>
      </c>
      <c r="E516" s="93">
        <v>2000</v>
      </c>
    </row>
    <row r="517" spans="1:4" ht="12.75">
      <c r="A517" s="33"/>
      <c r="B517" s="20"/>
      <c r="D517" t="s">
        <v>244</v>
      </c>
    </row>
    <row r="518" spans="1:5" ht="12.75">
      <c r="A518" s="25" t="s">
        <v>68</v>
      </c>
      <c r="B518" s="54"/>
      <c r="C518" s="55"/>
      <c r="D518" s="68" t="s">
        <v>58</v>
      </c>
      <c r="E518" s="97">
        <f>E519</f>
        <v>5000</v>
      </c>
    </row>
    <row r="519" spans="1:5" ht="12.75">
      <c r="A519" s="33"/>
      <c r="B519" s="60" t="s">
        <v>401</v>
      </c>
      <c r="C519" s="58"/>
      <c r="D519" s="57" t="s">
        <v>402</v>
      </c>
      <c r="E519" s="97">
        <f>SUM(E520:E521)</f>
        <v>5000</v>
      </c>
    </row>
    <row r="520" spans="1:4" ht="12.75">
      <c r="A520" s="33"/>
      <c r="B520" s="20"/>
      <c r="D520" t="s">
        <v>403</v>
      </c>
    </row>
    <row r="521" spans="1:5" ht="12.75">
      <c r="A521" s="33"/>
      <c r="B521" s="20"/>
      <c r="C521" s="6">
        <v>4300</v>
      </c>
      <c r="D521" t="s">
        <v>48</v>
      </c>
      <c r="E521" s="93">
        <v>5000</v>
      </c>
    </row>
    <row r="522" spans="1:2" ht="12.75">
      <c r="A522" s="33"/>
      <c r="B522" s="20"/>
    </row>
    <row r="523" spans="1:2" ht="12.75">
      <c r="A523" s="33"/>
      <c r="B523" s="20"/>
    </row>
    <row r="524" spans="1:2" ht="12.75">
      <c r="A524" s="33"/>
      <c r="B524" s="20"/>
    </row>
    <row r="525" spans="1:2" ht="12.75">
      <c r="A525" s="33"/>
      <c r="B525" s="20"/>
    </row>
    <row r="526" spans="1:4" ht="12.75">
      <c r="A526" s="24"/>
      <c r="B526" s="20"/>
      <c r="C526" s="3"/>
      <c r="D526" s="16"/>
    </row>
    <row r="527" spans="1:4" ht="12.75">
      <c r="A527" s="24"/>
      <c r="B527" s="20"/>
      <c r="C527" s="3"/>
      <c r="D527" s="16"/>
    </row>
    <row r="528" spans="1:5" ht="12.75">
      <c r="A528" s="33"/>
      <c r="B528" s="33"/>
      <c r="C528" s="3"/>
      <c r="D528" s="14" t="s">
        <v>30</v>
      </c>
      <c r="E528" s="102" t="s">
        <v>254</v>
      </c>
    </row>
    <row r="529" spans="1:5" ht="12.75">
      <c r="A529" s="24"/>
      <c r="B529" s="33"/>
      <c r="C529" s="3"/>
      <c r="D529" s="3" t="s">
        <v>207</v>
      </c>
      <c r="E529" s="75" t="s">
        <v>657</v>
      </c>
    </row>
    <row r="530" spans="1:5" ht="12.75">
      <c r="A530" s="24"/>
      <c r="B530" s="33"/>
      <c r="C530" s="3"/>
      <c r="D530" s="3"/>
      <c r="E530" s="75" t="s">
        <v>168</v>
      </c>
    </row>
    <row r="531" spans="1:5" ht="12.75">
      <c r="A531" s="24"/>
      <c r="B531" s="33"/>
      <c r="C531" s="3"/>
      <c r="D531" s="3"/>
      <c r="E531" s="76" t="s">
        <v>658</v>
      </c>
    </row>
    <row r="532" spans="1:5" ht="12.75">
      <c r="A532" s="30" t="s">
        <v>31</v>
      </c>
      <c r="B532" s="31" t="s">
        <v>32</v>
      </c>
      <c r="C532" s="1"/>
      <c r="D532" s="1" t="s">
        <v>33</v>
      </c>
      <c r="E532" s="94" t="s">
        <v>586</v>
      </c>
    </row>
    <row r="533" spans="1:5" ht="12.75">
      <c r="A533" s="55">
        <v>400</v>
      </c>
      <c r="B533" s="55"/>
      <c r="C533" s="54"/>
      <c r="D533" s="66" t="s">
        <v>589</v>
      </c>
      <c r="E533" s="99">
        <f>E535</f>
        <v>418200</v>
      </c>
    </row>
    <row r="534" spans="1:5" ht="12.75">
      <c r="A534" s="55"/>
      <c r="B534" s="55"/>
      <c r="C534" s="54"/>
      <c r="D534" s="66" t="s">
        <v>594</v>
      </c>
      <c r="E534" s="100"/>
    </row>
    <row r="535" spans="1:5" ht="12.75">
      <c r="A535" s="3"/>
      <c r="B535" s="3">
        <v>40001</v>
      </c>
      <c r="C535" s="33"/>
      <c r="D535" s="16" t="s">
        <v>590</v>
      </c>
      <c r="E535" s="100">
        <f>SUM(E536:E540)</f>
        <v>418200</v>
      </c>
    </row>
    <row r="536" spans="1:5" ht="12.75">
      <c r="A536" s="33"/>
      <c r="B536" s="33"/>
      <c r="C536" s="3">
        <v>2970</v>
      </c>
      <c r="D536" s="16" t="s">
        <v>595</v>
      </c>
      <c r="E536" s="100">
        <v>410000</v>
      </c>
    </row>
    <row r="537" spans="1:5" ht="12.75">
      <c r="A537" s="33"/>
      <c r="B537" s="33"/>
      <c r="C537" s="6">
        <v>4010</v>
      </c>
      <c r="D537" t="s">
        <v>42</v>
      </c>
      <c r="E537" s="100">
        <v>3400</v>
      </c>
    </row>
    <row r="538" spans="1:5" ht="12.75">
      <c r="A538" s="33"/>
      <c r="B538" s="33"/>
      <c r="C538" s="6">
        <v>4110</v>
      </c>
      <c r="D538" t="s">
        <v>44</v>
      </c>
      <c r="E538" s="100">
        <v>550</v>
      </c>
    </row>
    <row r="539" spans="1:5" ht="12.75">
      <c r="A539" s="33"/>
      <c r="B539" s="33"/>
      <c r="C539" s="6">
        <v>4120</v>
      </c>
      <c r="D539" t="s">
        <v>466</v>
      </c>
      <c r="E539" s="100">
        <v>90</v>
      </c>
    </row>
    <row r="540" spans="1:5" ht="12.75">
      <c r="A540" s="33"/>
      <c r="B540" s="33"/>
      <c r="C540" s="6">
        <v>4210</v>
      </c>
      <c r="D540" s="2" t="s">
        <v>45</v>
      </c>
      <c r="E540" s="100">
        <v>4160</v>
      </c>
    </row>
    <row r="541" spans="1:5" ht="12.75">
      <c r="A541" s="33"/>
      <c r="B541" s="33"/>
      <c r="D541" s="2"/>
      <c r="E541" s="148"/>
    </row>
    <row r="542" spans="1:5" ht="12.75">
      <c r="A542" s="32" t="s">
        <v>198</v>
      </c>
      <c r="B542" s="32"/>
      <c r="C542" s="7"/>
      <c r="D542" s="5" t="s">
        <v>297</v>
      </c>
      <c r="E542" s="95">
        <f>+E543+E546+E551</f>
        <v>1558600</v>
      </c>
    </row>
    <row r="543" spans="1:5" ht="12.75">
      <c r="A543" s="29"/>
      <c r="B543" s="54" t="s">
        <v>199</v>
      </c>
      <c r="C543" s="55"/>
      <c r="D543" s="68" t="s">
        <v>37</v>
      </c>
      <c r="E543" s="97">
        <f>SUM(E544:E544)</f>
        <v>1000000</v>
      </c>
    </row>
    <row r="544" spans="1:5" ht="12.75">
      <c r="A544" s="33"/>
      <c r="B544" s="33"/>
      <c r="C544" s="3">
        <v>3110</v>
      </c>
      <c r="D544" s="16" t="s">
        <v>56</v>
      </c>
      <c r="E544" s="93">
        <v>1000000</v>
      </c>
    </row>
    <row r="545" spans="1:4" ht="12.75">
      <c r="A545" s="33"/>
      <c r="B545" s="33"/>
      <c r="C545" s="3"/>
      <c r="D545" s="16"/>
    </row>
    <row r="546" spans="1:5" ht="12.75">
      <c r="A546" s="33"/>
      <c r="B546" s="54" t="s">
        <v>237</v>
      </c>
      <c r="C546" s="3"/>
      <c r="D546" s="57" t="s">
        <v>596</v>
      </c>
      <c r="E546" s="97">
        <f>SUM(E548:E549)</f>
        <v>40800</v>
      </c>
    </row>
    <row r="547" spans="1:4" ht="12.75">
      <c r="A547" s="33"/>
      <c r="B547" s="33"/>
      <c r="C547" s="3"/>
      <c r="D547" s="66" t="s">
        <v>597</v>
      </c>
    </row>
    <row r="548" spans="1:5" ht="12.75">
      <c r="A548" s="33"/>
      <c r="B548" s="33"/>
      <c r="C548" s="3">
        <v>3110</v>
      </c>
      <c r="D548" s="16" t="s">
        <v>56</v>
      </c>
      <c r="E548" s="93">
        <v>40000</v>
      </c>
    </row>
    <row r="549" spans="1:5" ht="12.75">
      <c r="A549" s="33"/>
      <c r="B549" s="33"/>
      <c r="C549" s="6">
        <v>4210</v>
      </c>
      <c r="D549" s="2" t="s">
        <v>45</v>
      </c>
      <c r="E549" s="93">
        <v>800</v>
      </c>
    </row>
    <row r="550" spans="1:4" ht="12.75">
      <c r="A550" s="33"/>
      <c r="B550" s="33"/>
      <c r="D550" s="2"/>
    </row>
    <row r="551" spans="1:5" ht="12.75">
      <c r="A551" s="33"/>
      <c r="B551" s="54" t="s">
        <v>237</v>
      </c>
      <c r="C551" s="3"/>
      <c r="D551" s="57" t="s">
        <v>644</v>
      </c>
      <c r="E551" s="97">
        <f>SUM(E552:E557)</f>
        <v>517800</v>
      </c>
    </row>
    <row r="552" spans="1:5" ht="12.75">
      <c r="A552" s="33"/>
      <c r="B552" s="33"/>
      <c r="C552" s="3">
        <v>3110</v>
      </c>
      <c r="D552" s="16" t="s">
        <v>56</v>
      </c>
      <c r="E552" s="93">
        <v>507700</v>
      </c>
    </row>
    <row r="553" spans="1:5" ht="12.75">
      <c r="A553" s="33"/>
      <c r="B553" s="33"/>
      <c r="C553" s="6">
        <v>4010</v>
      </c>
      <c r="D553" t="s">
        <v>42</v>
      </c>
      <c r="E553" s="93">
        <v>5440</v>
      </c>
    </row>
    <row r="554" spans="1:5" ht="12.75">
      <c r="A554" s="33"/>
      <c r="B554" s="33"/>
      <c r="C554" s="6">
        <v>4110</v>
      </c>
      <c r="D554" t="s">
        <v>44</v>
      </c>
      <c r="E554" s="93">
        <v>929</v>
      </c>
    </row>
    <row r="555" spans="1:5" ht="12.75">
      <c r="A555" s="33"/>
      <c r="B555" s="33"/>
      <c r="C555" s="6">
        <v>4120</v>
      </c>
      <c r="D555" t="s">
        <v>466</v>
      </c>
      <c r="E555" s="93">
        <v>131</v>
      </c>
    </row>
    <row r="556" spans="1:5" ht="12.75">
      <c r="A556" s="33"/>
      <c r="B556" s="33"/>
      <c r="C556" s="6">
        <v>4210</v>
      </c>
      <c r="D556" s="2" t="s">
        <v>45</v>
      </c>
      <c r="E556" s="93">
        <v>3500</v>
      </c>
    </row>
    <row r="557" spans="1:5" ht="12.75">
      <c r="A557" s="33"/>
      <c r="B557" s="33"/>
      <c r="C557" s="3">
        <v>4300</v>
      </c>
      <c r="D557" s="15" t="s">
        <v>143</v>
      </c>
      <c r="E557" s="93">
        <v>100</v>
      </c>
    </row>
    <row r="558" spans="1:4" ht="12.75">
      <c r="A558" s="33"/>
      <c r="B558" s="33"/>
      <c r="C558" s="3"/>
      <c r="D558" s="15"/>
    </row>
    <row r="559" spans="1:5" s="57" customFormat="1" ht="12.75">
      <c r="A559" s="54" t="s">
        <v>404</v>
      </c>
      <c r="B559" s="54"/>
      <c r="C559" s="58"/>
      <c r="D559" s="57" t="s">
        <v>405</v>
      </c>
      <c r="E559" s="97">
        <f>E560+E571+E626</f>
        <v>9826280</v>
      </c>
    </row>
    <row r="560" spans="1:5" s="57" customFormat="1" ht="12.75">
      <c r="A560" s="54"/>
      <c r="B560" s="54" t="s">
        <v>409</v>
      </c>
      <c r="C560" s="58"/>
      <c r="D560" s="57" t="s">
        <v>542</v>
      </c>
      <c r="E560" s="97">
        <f>E561</f>
        <v>35000</v>
      </c>
    </row>
    <row r="561" spans="1:5" ht="12.75">
      <c r="A561" s="33"/>
      <c r="B561" s="33"/>
      <c r="C561" s="3"/>
      <c r="D561" s="66" t="s">
        <v>301</v>
      </c>
      <c r="E561" s="97">
        <f>SUM(E562:E566)</f>
        <v>35000</v>
      </c>
    </row>
    <row r="562" spans="1:5" ht="12.75">
      <c r="A562" s="33"/>
      <c r="B562" s="33"/>
      <c r="C562" s="3">
        <v>2910</v>
      </c>
      <c r="D562" s="16" t="s">
        <v>314</v>
      </c>
      <c r="E562" s="93">
        <v>29900</v>
      </c>
    </row>
    <row r="563" spans="1:4" ht="12.75">
      <c r="A563" s="33"/>
      <c r="B563" s="33"/>
      <c r="C563" s="3"/>
      <c r="D563" s="16" t="s">
        <v>315</v>
      </c>
    </row>
    <row r="564" spans="1:4" ht="12.75">
      <c r="A564" s="33"/>
      <c r="B564" s="33"/>
      <c r="C564" s="3"/>
      <c r="D564" s="16" t="s">
        <v>316</v>
      </c>
    </row>
    <row r="565" spans="1:4" ht="12.75">
      <c r="A565" s="33"/>
      <c r="B565" s="33"/>
      <c r="C565" s="3"/>
      <c r="D565" s="16" t="s">
        <v>328</v>
      </c>
    </row>
    <row r="566" spans="1:5" ht="12.75">
      <c r="A566" s="33"/>
      <c r="B566" s="33"/>
      <c r="C566" s="6">
        <v>4560</v>
      </c>
      <c r="D566" s="67" t="s">
        <v>318</v>
      </c>
      <c r="E566" s="93">
        <v>5100</v>
      </c>
    </row>
    <row r="567" spans="1:4" ht="12.75">
      <c r="A567" s="33"/>
      <c r="B567" s="33"/>
      <c r="D567" s="67" t="s">
        <v>315</v>
      </c>
    </row>
    <row r="568" spans="1:4" ht="12.75">
      <c r="A568" s="33"/>
      <c r="B568" s="33"/>
      <c r="D568" s="16" t="s">
        <v>316</v>
      </c>
    </row>
    <row r="569" spans="1:4" ht="12.75">
      <c r="A569" s="33"/>
      <c r="B569" s="33"/>
      <c r="D569" s="16" t="s">
        <v>328</v>
      </c>
    </row>
    <row r="570" spans="1:2" ht="13.5" customHeight="1">
      <c r="A570" s="33"/>
      <c r="B570" s="33"/>
    </row>
    <row r="571" spans="1:5" ht="13.5" customHeight="1">
      <c r="A571" s="33"/>
      <c r="B571" s="54" t="s">
        <v>410</v>
      </c>
      <c r="C571" s="55"/>
      <c r="D571" s="66" t="s">
        <v>272</v>
      </c>
      <c r="E571" s="97">
        <f>E574+E589+E602+E612</f>
        <v>9612113</v>
      </c>
    </row>
    <row r="572" spans="1:4" ht="13.5" customHeight="1">
      <c r="A572" s="33"/>
      <c r="B572" s="54"/>
      <c r="C572" s="55"/>
      <c r="D572" s="66" t="s">
        <v>273</v>
      </c>
    </row>
    <row r="573" spans="1:4" ht="13.5" customHeight="1">
      <c r="A573" s="33"/>
      <c r="B573" s="54"/>
      <c r="C573" s="55"/>
      <c r="D573" s="66" t="s">
        <v>302</v>
      </c>
    </row>
    <row r="574" spans="1:5" ht="13.5" customHeight="1">
      <c r="A574" s="33"/>
      <c r="B574" s="54"/>
      <c r="C574" s="55"/>
      <c r="D574" s="66" t="s">
        <v>299</v>
      </c>
      <c r="E574" s="97">
        <f>SUM(E575:E588)</f>
        <v>9146007</v>
      </c>
    </row>
    <row r="575" spans="1:5" ht="13.5" customHeight="1">
      <c r="A575" s="33"/>
      <c r="B575" s="54"/>
      <c r="C575" s="6">
        <v>3020</v>
      </c>
      <c r="D575" t="s">
        <v>408</v>
      </c>
      <c r="E575" s="105">
        <v>2500</v>
      </c>
    </row>
    <row r="576" spans="1:5" ht="13.5" customHeight="1">
      <c r="A576" s="33"/>
      <c r="B576" s="33"/>
      <c r="C576" s="3">
        <v>3110</v>
      </c>
      <c r="D576" s="16" t="s">
        <v>56</v>
      </c>
      <c r="E576" s="105">
        <v>8071627</v>
      </c>
    </row>
    <row r="577" spans="1:5" ht="13.5" customHeight="1">
      <c r="A577" s="33"/>
      <c r="B577" s="33"/>
      <c r="C577" s="6">
        <v>4010</v>
      </c>
      <c r="D577" t="s">
        <v>42</v>
      </c>
      <c r="E577" s="105">
        <v>180211</v>
      </c>
    </row>
    <row r="578" spans="1:5" ht="13.5" customHeight="1">
      <c r="A578" s="33"/>
      <c r="B578" s="33"/>
      <c r="C578" s="6">
        <v>4040</v>
      </c>
      <c r="D578" t="s">
        <v>43</v>
      </c>
      <c r="E578" s="105">
        <v>22777</v>
      </c>
    </row>
    <row r="579" spans="1:5" ht="13.5" customHeight="1">
      <c r="A579" s="33"/>
      <c r="B579" s="33"/>
      <c r="C579" s="6">
        <v>4110</v>
      </c>
      <c r="D579" t="s">
        <v>44</v>
      </c>
      <c r="E579" s="105">
        <v>826400</v>
      </c>
    </row>
    <row r="580" spans="1:5" ht="13.5" customHeight="1">
      <c r="A580" s="33"/>
      <c r="B580" s="33"/>
      <c r="C580" s="6">
        <v>4120</v>
      </c>
      <c r="D580" t="s">
        <v>466</v>
      </c>
      <c r="E580" s="105">
        <v>4108</v>
      </c>
    </row>
    <row r="581" spans="1:5" ht="13.5" customHeight="1">
      <c r="A581" s="33"/>
      <c r="B581" s="33"/>
      <c r="C581" s="6">
        <v>4210</v>
      </c>
      <c r="D581" s="2" t="s">
        <v>45</v>
      </c>
      <c r="E581" s="105">
        <v>5000</v>
      </c>
    </row>
    <row r="582" spans="1:5" ht="13.5" customHeight="1">
      <c r="A582" s="33"/>
      <c r="B582" s="33"/>
      <c r="C582" s="6">
        <v>4260</v>
      </c>
      <c r="D582" s="2" t="s">
        <v>46</v>
      </c>
      <c r="E582" s="105">
        <v>10000</v>
      </c>
    </row>
    <row r="583" spans="1:5" ht="13.5" customHeight="1">
      <c r="A583" s="33"/>
      <c r="B583" s="33"/>
      <c r="C583" s="3">
        <v>4270</v>
      </c>
      <c r="D583" s="15" t="s">
        <v>267</v>
      </c>
      <c r="E583" s="105">
        <v>1500</v>
      </c>
    </row>
    <row r="584" spans="1:5" ht="13.5" customHeight="1">
      <c r="A584" s="33"/>
      <c r="B584" s="33"/>
      <c r="C584" s="3">
        <v>4300</v>
      </c>
      <c r="D584" s="15" t="s">
        <v>143</v>
      </c>
      <c r="E584" s="105">
        <v>10615</v>
      </c>
    </row>
    <row r="585" spans="1:5" ht="13.5" customHeight="1">
      <c r="A585" s="33"/>
      <c r="B585" s="33"/>
      <c r="C585" s="6">
        <v>4440</v>
      </c>
      <c r="D585" t="s">
        <v>75</v>
      </c>
      <c r="E585" s="105">
        <v>9669</v>
      </c>
    </row>
    <row r="586" spans="1:5" ht="13.5" customHeight="1">
      <c r="A586" s="33"/>
      <c r="B586" s="33"/>
      <c r="C586" s="6">
        <v>4700</v>
      </c>
      <c r="D586" t="s">
        <v>243</v>
      </c>
      <c r="E586" s="105">
        <v>500</v>
      </c>
    </row>
    <row r="587" spans="1:5" ht="13.5" customHeight="1">
      <c r="A587" s="33"/>
      <c r="B587" s="33"/>
      <c r="D587" t="s">
        <v>253</v>
      </c>
      <c r="E587" s="105"/>
    </row>
    <row r="588" spans="1:5" ht="13.5" customHeight="1">
      <c r="A588" s="33"/>
      <c r="B588" s="33"/>
      <c r="C588" s="6">
        <v>4710</v>
      </c>
      <c r="D588" t="s">
        <v>454</v>
      </c>
      <c r="E588" s="105">
        <v>1100</v>
      </c>
    </row>
    <row r="589" spans="1:5" ht="13.5" customHeight="1">
      <c r="A589" s="33"/>
      <c r="B589" s="33"/>
      <c r="C589" s="3"/>
      <c r="D589" s="66" t="s">
        <v>300</v>
      </c>
      <c r="E589" s="97">
        <f>SUM(E590:E601)</f>
        <v>100000</v>
      </c>
    </row>
    <row r="590" spans="1:5" ht="13.5" customHeight="1">
      <c r="A590" s="33"/>
      <c r="B590" s="33"/>
      <c r="C590" s="6">
        <v>3020</v>
      </c>
      <c r="D590" t="s">
        <v>408</v>
      </c>
      <c r="E590" s="105">
        <v>500</v>
      </c>
    </row>
    <row r="591" spans="1:5" ht="13.5" customHeight="1">
      <c r="A591" s="33"/>
      <c r="B591" s="33"/>
      <c r="C591" s="6">
        <v>4010</v>
      </c>
      <c r="D591" t="s">
        <v>42</v>
      </c>
      <c r="E591" s="105">
        <v>56024</v>
      </c>
    </row>
    <row r="592" spans="1:5" ht="13.5" customHeight="1">
      <c r="A592" s="33"/>
      <c r="B592" s="33"/>
      <c r="C592" s="6">
        <v>4040</v>
      </c>
      <c r="D592" t="s">
        <v>43</v>
      </c>
      <c r="E592" s="105">
        <v>5473</v>
      </c>
    </row>
    <row r="593" spans="1:5" ht="13.5" customHeight="1">
      <c r="A593" s="33"/>
      <c r="B593" s="33"/>
      <c r="C593" s="6">
        <v>4110</v>
      </c>
      <c r="D593" t="s">
        <v>44</v>
      </c>
      <c r="E593" s="105">
        <v>10600</v>
      </c>
    </row>
    <row r="594" spans="1:5" ht="12.75">
      <c r="A594" s="33"/>
      <c r="B594" s="33"/>
      <c r="C594" s="6">
        <v>4120</v>
      </c>
      <c r="D594" t="s">
        <v>466</v>
      </c>
      <c r="E594" s="105">
        <v>1600</v>
      </c>
    </row>
    <row r="595" spans="1:5" ht="12.75">
      <c r="A595" s="33"/>
      <c r="B595" s="33"/>
      <c r="C595" s="6">
        <v>4210</v>
      </c>
      <c r="D595" s="2" t="s">
        <v>45</v>
      </c>
      <c r="E595" s="105">
        <v>5000</v>
      </c>
    </row>
    <row r="596" spans="1:5" ht="12.75">
      <c r="A596" s="33"/>
      <c r="B596" s="33"/>
      <c r="C596" s="6">
        <v>4260</v>
      </c>
      <c r="D596" s="2" t="s">
        <v>46</v>
      </c>
      <c r="E596" s="105">
        <v>5000</v>
      </c>
    </row>
    <row r="597" spans="1:5" ht="12.75">
      <c r="A597" s="33"/>
      <c r="B597" s="33"/>
      <c r="C597" s="3">
        <v>4270</v>
      </c>
      <c r="D597" s="15" t="s">
        <v>267</v>
      </c>
      <c r="E597" s="105">
        <v>500</v>
      </c>
    </row>
    <row r="598" spans="1:5" ht="12.75">
      <c r="A598" s="33"/>
      <c r="B598" s="33"/>
      <c r="C598" s="3">
        <v>4300</v>
      </c>
      <c r="D598" s="15" t="s">
        <v>143</v>
      </c>
      <c r="E598" s="105">
        <v>12385</v>
      </c>
    </row>
    <row r="599" spans="1:5" ht="12.75">
      <c r="A599" s="33"/>
      <c r="B599" s="33"/>
      <c r="C599" s="6">
        <v>4440</v>
      </c>
      <c r="D599" t="s">
        <v>75</v>
      </c>
      <c r="E599" s="105">
        <v>2418</v>
      </c>
    </row>
    <row r="600" spans="1:5" ht="12.75">
      <c r="A600" s="33"/>
      <c r="B600" s="33"/>
      <c r="C600" s="6">
        <v>4700</v>
      </c>
      <c r="D600" t="s">
        <v>243</v>
      </c>
      <c r="E600" s="105">
        <v>500</v>
      </c>
    </row>
    <row r="601" spans="1:4" ht="12.75">
      <c r="A601" s="33"/>
      <c r="B601" s="33"/>
      <c r="D601" t="s">
        <v>253</v>
      </c>
    </row>
    <row r="602" spans="1:5" ht="12.75">
      <c r="A602" s="33"/>
      <c r="B602" s="33"/>
      <c r="C602" s="3"/>
      <c r="D602" s="66" t="s">
        <v>301</v>
      </c>
      <c r="E602" s="97">
        <f>SUM(E603:E607)</f>
        <v>63000</v>
      </c>
    </row>
    <row r="603" spans="1:5" ht="12.75">
      <c r="A603" s="33"/>
      <c r="B603" s="33"/>
      <c r="C603" s="3">
        <v>2910</v>
      </c>
      <c r="D603" s="16" t="s">
        <v>314</v>
      </c>
      <c r="E603" s="93">
        <v>48000</v>
      </c>
    </row>
    <row r="604" spans="1:4" ht="12.75">
      <c r="A604" s="33"/>
      <c r="B604" s="33"/>
      <c r="C604" s="3"/>
      <c r="D604" s="16" t="s">
        <v>315</v>
      </c>
    </row>
    <row r="605" spans="1:4" ht="12.75">
      <c r="A605" s="33"/>
      <c r="B605" s="33"/>
      <c r="C605" s="3"/>
      <c r="D605" s="16" t="s">
        <v>316</v>
      </c>
    </row>
    <row r="606" spans="1:4" ht="12.75">
      <c r="A606" s="33"/>
      <c r="B606" s="33"/>
      <c r="C606" s="3"/>
      <c r="D606" s="16" t="s">
        <v>328</v>
      </c>
    </row>
    <row r="607" spans="1:5" ht="12.75">
      <c r="A607" s="33"/>
      <c r="B607" s="33"/>
      <c r="C607" s="6">
        <v>4560</v>
      </c>
      <c r="D607" s="67" t="s">
        <v>318</v>
      </c>
      <c r="E607" s="93">
        <v>15000</v>
      </c>
    </row>
    <row r="608" spans="1:4" ht="12.75">
      <c r="A608" s="33"/>
      <c r="B608" s="33"/>
      <c r="D608" s="67" t="s">
        <v>315</v>
      </c>
    </row>
    <row r="609" spans="1:4" ht="12.75">
      <c r="A609" s="33"/>
      <c r="B609" s="33"/>
      <c r="D609" s="16" t="s">
        <v>316</v>
      </c>
    </row>
    <row r="610" spans="1:4" ht="12.75">
      <c r="A610" s="33"/>
      <c r="B610" s="33"/>
      <c r="D610" s="16" t="s">
        <v>328</v>
      </c>
    </row>
    <row r="611" spans="1:4" ht="12.75">
      <c r="A611" s="33"/>
      <c r="B611" s="33"/>
      <c r="D611" s="16"/>
    </row>
    <row r="612" spans="1:5" ht="12.75">
      <c r="A612" s="33"/>
      <c r="B612" s="33"/>
      <c r="C612" s="55"/>
      <c r="D612" s="66" t="s">
        <v>512</v>
      </c>
      <c r="E612" s="97">
        <f>SUM(E614:E623)</f>
        <v>303106</v>
      </c>
    </row>
    <row r="613" spans="1:4" ht="12.75">
      <c r="A613" s="33"/>
      <c r="B613" s="33"/>
      <c r="D613" s="66" t="s">
        <v>513</v>
      </c>
    </row>
    <row r="614" spans="1:5" ht="12.75">
      <c r="A614" s="33"/>
      <c r="B614" s="33"/>
      <c r="C614" s="3">
        <v>3290</v>
      </c>
      <c r="D614" s="115" t="s">
        <v>522</v>
      </c>
      <c r="E614" s="93">
        <v>290921</v>
      </c>
    </row>
    <row r="615" spans="1:4" ht="12.75">
      <c r="A615" s="33"/>
      <c r="B615" s="33"/>
      <c r="C615" s="3"/>
      <c r="D615" s="115" t="s">
        <v>521</v>
      </c>
    </row>
    <row r="616" spans="1:5" ht="12.75">
      <c r="A616" s="33"/>
      <c r="B616" s="33"/>
      <c r="C616" s="6">
        <v>4560</v>
      </c>
      <c r="D616" s="67" t="s">
        <v>318</v>
      </c>
      <c r="E616" s="93">
        <v>79</v>
      </c>
    </row>
    <row r="617" spans="1:4" ht="12.75">
      <c r="A617" s="33"/>
      <c r="B617" s="33"/>
      <c r="D617" s="67" t="s">
        <v>315</v>
      </c>
    </row>
    <row r="618" spans="1:4" ht="12.75">
      <c r="A618" s="33"/>
      <c r="B618" s="33"/>
      <c r="D618" s="16" t="s">
        <v>316</v>
      </c>
    </row>
    <row r="619" spans="1:4" ht="12.75">
      <c r="A619" s="33"/>
      <c r="B619" s="33"/>
      <c r="D619" s="16" t="s">
        <v>328</v>
      </c>
    </row>
    <row r="620" spans="1:5" ht="12.75">
      <c r="A620" s="33"/>
      <c r="B620" s="33"/>
      <c r="C620" s="6">
        <v>4740</v>
      </c>
      <c r="D620" s="115" t="s">
        <v>524</v>
      </c>
      <c r="E620" s="93">
        <v>7500</v>
      </c>
    </row>
    <row r="621" spans="1:4" ht="12.75">
      <c r="A621" s="33"/>
      <c r="B621" s="33"/>
      <c r="D621" s="115" t="s">
        <v>523</v>
      </c>
    </row>
    <row r="622" spans="1:5" ht="12.75">
      <c r="A622" s="33"/>
      <c r="B622" s="33"/>
      <c r="C622" s="112">
        <v>2950</v>
      </c>
      <c r="D622" s="115" t="s">
        <v>618</v>
      </c>
      <c r="E622" s="93">
        <v>3106</v>
      </c>
    </row>
    <row r="623" spans="1:5" ht="12.75">
      <c r="A623" s="33"/>
      <c r="B623" s="33"/>
      <c r="C623" s="6">
        <v>4850</v>
      </c>
      <c r="D623" s="115" t="s">
        <v>525</v>
      </c>
      <c r="E623" s="93">
        <v>1500</v>
      </c>
    </row>
    <row r="624" spans="1:4" ht="12.75">
      <c r="A624" s="33"/>
      <c r="B624" s="33"/>
      <c r="D624" s="115" t="s">
        <v>523</v>
      </c>
    </row>
    <row r="625" spans="1:4" ht="12.75">
      <c r="A625" s="33"/>
      <c r="B625" s="33"/>
      <c r="D625" s="16"/>
    </row>
    <row r="626" spans="1:5" ht="12.75">
      <c r="A626" s="33"/>
      <c r="B626" s="58">
        <v>85513</v>
      </c>
      <c r="C626" s="58"/>
      <c r="D626" s="57" t="s">
        <v>136</v>
      </c>
      <c r="E626" s="97">
        <f>E632</f>
        <v>179167</v>
      </c>
    </row>
    <row r="627" spans="1:4" ht="12.75">
      <c r="A627" s="33"/>
      <c r="B627" s="58"/>
      <c r="C627" s="58"/>
      <c r="D627" s="57" t="s">
        <v>439</v>
      </c>
    </row>
    <row r="628" spans="1:4" ht="12.75">
      <c r="A628" s="33"/>
      <c r="B628" s="58"/>
      <c r="C628" s="58"/>
      <c r="D628" s="57" t="s">
        <v>440</v>
      </c>
    </row>
    <row r="629" spans="1:4" ht="12.75">
      <c r="A629" s="33"/>
      <c r="B629" s="58"/>
      <c r="C629" s="58"/>
      <c r="D629" s="57" t="s">
        <v>441</v>
      </c>
    </row>
    <row r="630" spans="1:4" ht="12.75">
      <c r="A630" s="33"/>
      <c r="B630" s="58"/>
      <c r="C630" s="58"/>
      <c r="D630" s="57" t="s">
        <v>442</v>
      </c>
    </row>
    <row r="631" spans="1:4" ht="12.75">
      <c r="A631" s="33"/>
      <c r="B631" s="58"/>
      <c r="C631" s="58"/>
      <c r="D631" s="57" t="s">
        <v>443</v>
      </c>
    </row>
    <row r="632" spans="1:5" ht="12.75">
      <c r="A632" s="33"/>
      <c r="B632" s="6"/>
      <c r="C632" s="6">
        <v>4130</v>
      </c>
      <c r="D632" t="s">
        <v>134</v>
      </c>
      <c r="E632" s="93">
        <v>179167</v>
      </c>
    </row>
    <row r="633" spans="1:4" ht="12.75">
      <c r="A633" s="33"/>
      <c r="B633" s="33"/>
      <c r="C633" s="3"/>
      <c r="D633" s="16"/>
    </row>
    <row r="634" spans="1:5" ht="12.75">
      <c r="A634" s="7">
        <v>854</v>
      </c>
      <c r="B634" s="7"/>
      <c r="C634" s="7"/>
      <c r="D634" s="5" t="s">
        <v>52</v>
      </c>
      <c r="E634" s="97">
        <f>E635</f>
        <v>13200</v>
      </c>
    </row>
    <row r="635" spans="1:5" ht="12.75">
      <c r="A635" s="33"/>
      <c r="B635" s="33" t="s">
        <v>233</v>
      </c>
      <c r="C635" s="3"/>
      <c r="D635" s="16" t="s">
        <v>407</v>
      </c>
      <c r="E635" s="93">
        <f>SUM(E636:E637)</f>
        <v>13200</v>
      </c>
    </row>
    <row r="636" spans="1:5" ht="12.75">
      <c r="A636" s="33"/>
      <c r="B636" s="33"/>
      <c r="C636" s="112">
        <v>2950</v>
      </c>
      <c r="D636" s="115" t="s">
        <v>618</v>
      </c>
      <c r="E636" s="93">
        <v>200</v>
      </c>
    </row>
    <row r="637" spans="1:5" ht="12.75">
      <c r="A637" s="33"/>
      <c r="B637" s="7"/>
      <c r="C637" s="6">
        <v>3240</v>
      </c>
      <c r="D637" t="s">
        <v>222</v>
      </c>
      <c r="E637" s="93">
        <v>13000</v>
      </c>
    </row>
    <row r="638" spans="1:5" ht="12.75">
      <c r="A638" s="33"/>
      <c r="B638" s="7"/>
      <c r="E638"/>
    </row>
    <row r="639" spans="1:5" ht="12.75">
      <c r="A639" s="58">
        <v>853</v>
      </c>
      <c r="B639" s="58"/>
      <c r="C639" s="58"/>
      <c r="D639" s="57" t="s">
        <v>423</v>
      </c>
      <c r="E639" s="97">
        <f>SUM(E641:E643)</f>
        <v>113032</v>
      </c>
    </row>
    <row r="640" spans="1:5" ht="12.75">
      <c r="A640" s="6"/>
      <c r="B640" s="58">
        <v>85395</v>
      </c>
      <c r="C640" s="58"/>
      <c r="D640" s="57" t="s">
        <v>575</v>
      </c>
      <c r="E640" s="89"/>
    </row>
    <row r="641" spans="1:5" s="72" customFormat="1" ht="12.75">
      <c r="A641" s="73"/>
      <c r="B641" s="73"/>
      <c r="C641" s="73">
        <v>3280</v>
      </c>
      <c r="D641" t="s">
        <v>603</v>
      </c>
      <c r="E641" s="107">
        <v>112440</v>
      </c>
    </row>
    <row r="642" spans="1:5" s="72" customFormat="1" ht="12.75">
      <c r="A642" s="73"/>
      <c r="B642" s="73"/>
      <c r="C642" s="73"/>
      <c r="D642" t="s">
        <v>554</v>
      </c>
      <c r="E642" s="107"/>
    </row>
    <row r="643" spans="1:5" s="72" customFormat="1" ht="12.75">
      <c r="A643" s="73"/>
      <c r="B643" s="73"/>
      <c r="C643" s="73">
        <v>4860</v>
      </c>
      <c r="D643" t="s">
        <v>604</v>
      </c>
      <c r="E643" s="107">
        <v>592</v>
      </c>
    </row>
    <row r="644" spans="1:5" s="72" customFormat="1" ht="12.75">
      <c r="A644" s="73"/>
      <c r="B644" s="73"/>
      <c r="C644" s="73"/>
      <c r="D644" t="s">
        <v>551</v>
      </c>
      <c r="E644" s="107"/>
    </row>
    <row r="645" spans="1:3" s="72" customFormat="1" ht="12.75">
      <c r="A645" s="73"/>
      <c r="B645" s="73"/>
      <c r="C645" s="73"/>
    </row>
    <row r="646" spans="1:3" s="72" customFormat="1" ht="12.75">
      <c r="A646" s="73"/>
      <c r="B646" s="73"/>
      <c r="C646" s="73"/>
    </row>
    <row r="647" spans="1:5" s="72" customFormat="1" ht="12.75">
      <c r="A647" s="111"/>
      <c r="B647" s="111"/>
      <c r="C647" s="112"/>
      <c r="D647" s="137"/>
      <c r="E647" s="137"/>
    </row>
    <row r="648" spans="1:5" ht="12.75">
      <c r="A648" s="33"/>
      <c r="B648" s="33"/>
      <c r="C648" s="3"/>
      <c r="D648" s="16"/>
      <c r="E648" s="16"/>
    </row>
    <row r="649" spans="1:5" ht="12.75">
      <c r="A649" s="33"/>
      <c r="B649" s="33"/>
      <c r="D649" s="2"/>
      <c r="E649" s="2"/>
    </row>
    <row r="650" spans="1:4" ht="12.75">
      <c r="A650" s="33"/>
      <c r="B650" s="33"/>
      <c r="C650" s="3"/>
      <c r="D650" s="16"/>
    </row>
    <row r="651" spans="4:5" ht="12.75">
      <c r="D651" s="7" t="s">
        <v>30</v>
      </c>
      <c r="E651" s="93" t="s">
        <v>254</v>
      </c>
    </row>
    <row r="652" spans="4:5" ht="12.75">
      <c r="D652" s="7"/>
      <c r="E652" s="75" t="s">
        <v>657</v>
      </c>
    </row>
    <row r="653" spans="4:5" ht="12.75">
      <c r="D653" s="6" t="s">
        <v>120</v>
      </c>
      <c r="E653" s="75" t="s">
        <v>168</v>
      </c>
    </row>
    <row r="654" spans="4:5" ht="12.75">
      <c r="D654" s="6"/>
      <c r="E654" s="76" t="s">
        <v>658</v>
      </c>
    </row>
    <row r="655" spans="1:5" ht="12.75">
      <c r="A655" s="30" t="s">
        <v>31</v>
      </c>
      <c r="B655" s="31" t="s">
        <v>32</v>
      </c>
      <c r="C655" s="1"/>
      <c r="D655" s="1" t="s">
        <v>33</v>
      </c>
      <c r="E655" s="94" t="s">
        <v>586</v>
      </c>
    </row>
    <row r="656" spans="1:5" ht="12.75">
      <c r="A656" s="32" t="s">
        <v>62</v>
      </c>
      <c r="B656" s="32"/>
      <c r="C656" s="14"/>
      <c r="D656" s="26" t="s">
        <v>144</v>
      </c>
      <c r="E656" s="103">
        <f>E657+E660</f>
        <v>16810.6</v>
      </c>
    </row>
    <row r="657" spans="1:5" ht="12.75">
      <c r="A657" s="33"/>
      <c r="B657" s="54" t="s">
        <v>138</v>
      </c>
      <c r="C657" s="55"/>
      <c r="D657" s="66" t="s">
        <v>139</v>
      </c>
      <c r="E657" s="97">
        <f>E658</f>
        <v>1130</v>
      </c>
    </row>
    <row r="658" spans="1:5" ht="12.75">
      <c r="A658" s="33"/>
      <c r="B658" s="33"/>
      <c r="C658" s="3">
        <v>2850</v>
      </c>
      <c r="D658" s="16" t="s">
        <v>140</v>
      </c>
      <c r="E658" s="93">
        <v>1130</v>
      </c>
    </row>
    <row r="659" spans="1:4" ht="12.75">
      <c r="A659" s="33"/>
      <c r="B659" s="33"/>
      <c r="C659" s="3"/>
      <c r="D659" s="16" t="s">
        <v>141</v>
      </c>
    </row>
    <row r="660" spans="1:5" s="57" customFormat="1" ht="12.75">
      <c r="A660" s="54"/>
      <c r="B660" s="54" t="s">
        <v>651</v>
      </c>
      <c r="C660" s="55"/>
      <c r="D660" s="66" t="s">
        <v>1</v>
      </c>
      <c r="E660" s="97">
        <f>SUM(E661:E662)</f>
        <v>15680.599999999999</v>
      </c>
    </row>
    <row r="661" spans="1:5" ht="12.75">
      <c r="A661" s="33"/>
      <c r="B661" s="33"/>
      <c r="C661" s="6">
        <v>4210</v>
      </c>
      <c r="D661" s="2" t="s">
        <v>45</v>
      </c>
      <c r="E661" s="93">
        <v>307.46</v>
      </c>
    </row>
    <row r="662" spans="1:5" ht="12.75">
      <c r="A662" s="33"/>
      <c r="B662" s="33"/>
      <c r="C662" s="6">
        <v>4430</v>
      </c>
      <c r="D662" s="48" t="s">
        <v>206</v>
      </c>
      <c r="E662" s="93">
        <v>15373.14</v>
      </c>
    </row>
    <row r="663" spans="1:5" ht="12.75">
      <c r="A663" s="25" t="s">
        <v>66</v>
      </c>
      <c r="B663" s="32"/>
      <c r="C663" s="14"/>
      <c r="D663" s="41" t="s">
        <v>171</v>
      </c>
      <c r="E663" s="103">
        <f>E664</f>
        <v>12400</v>
      </c>
    </row>
    <row r="664" spans="1:5" ht="12.75">
      <c r="A664" s="32"/>
      <c r="B664" s="54" t="s">
        <v>72</v>
      </c>
      <c r="C664" s="55"/>
      <c r="D664" s="68" t="s">
        <v>73</v>
      </c>
      <c r="E664" s="99">
        <f>SUM(E665:E666)</f>
        <v>12400</v>
      </c>
    </row>
    <row r="665" spans="1:5" ht="12.75">
      <c r="A665" s="32"/>
      <c r="B665" s="33"/>
      <c r="C665" s="6">
        <v>4300</v>
      </c>
      <c r="D665" t="s">
        <v>48</v>
      </c>
      <c r="E665" s="104">
        <v>9000</v>
      </c>
    </row>
    <row r="666" spans="1:5" ht="12.75">
      <c r="A666" s="32"/>
      <c r="B666" s="32"/>
      <c r="C666" s="3">
        <v>4610</v>
      </c>
      <c r="D666" s="16" t="s">
        <v>270</v>
      </c>
      <c r="E666" s="104">
        <v>3400</v>
      </c>
    </row>
    <row r="667" spans="1:5" ht="12.75">
      <c r="A667" s="39" t="s">
        <v>121</v>
      </c>
      <c r="B667" s="39"/>
      <c r="C667" s="7"/>
      <c r="D667" s="5" t="s">
        <v>122</v>
      </c>
      <c r="E667" s="95">
        <f>SUM(E670:E672)</f>
        <v>1580000</v>
      </c>
    </row>
    <row r="668" spans="1:5" ht="12.75">
      <c r="A668" s="34"/>
      <c r="B668" s="70" t="s">
        <v>124</v>
      </c>
      <c r="C668" s="58"/>
      <c r="D668" s="57" t="s">
        <v>125</v>
      </c>
      <c r="E668" s="97">
        <f>SUM(E672:E672)</f>
        <v>1570000</v>
      </c>
    </row>
    <row r="669" spans="1:4" ht="12.75">
      <c r="A669" s="34"/>
      <c r="B669" s="34"/>
      <c r="D669" t="s">
        <v>126</v>
      </c>
    </row>
    <row r="670" spans="1:5" ht="12.75">
      <c r="A670" s="34"/>
      <c r="B670" s="34"/>
      <c r="C670" s="6">
        <v>8090</v>
      </c>
      <c r="D670" t="s">
        <v>475</v>
      </c>
      <c r="E670" s="93">
        <v>10000</v>
      </c>
    </row>
    <row r="671" spans="1:4" ht="12.75">
      <c r="A671" s="34"/>
      <c r="B671" s="34"/>
      <c r="D671" t="s">
        <v>476</v>
      </c>
    </row>
    <row r="672" spans="1:5" ht="12.75">
      <c r="A672" s="34"/>
      <c r="B672" s="34"/>
      <c r="C672" s="6">
        <v>8110</v>
      </c>
      <c r="D672" t="s">
        <v>289</v>
      </c>
      <c r="E672" s="93">
        <v>1570000</v>
      </c>
    </row>
    <row r="673" spans="1:4" ht="12.75">
      <c r="A673" s="34"/>
      <c r="B673" s="34"/>
      <c r="D673" t="s">
        <v>290</v>
      </c>
    </row>
    <row r="674" spans="1:4" ht="12.75">
      <c r="A674" s="34"/>
      <c r="B674" s="34"/>
      <c r="D674" t="s">
        <v>291</v>
      </c>
    </row>
    <row r="675" spans="1:5" ht="12.75">
      <c r="A675" s="39" t="s">
        <v>127</v>
      </c>
      <c r="B675" s="39"/>
      <c r="C675" s="7"/>
      <c r="D675" s="5" t="s">
        <v>128</v>
      </c>
      <c r="E675" s="95">
        <f>SUM(+E676+E680)</f>
        <v>1118485</v>
      </c>
    </row>
    <row r="676" spans="1:5" ht="12.75">
      <c r="A676" s="34"/>
      <c r="B676" s="70" t="s">
        <v>123</v>
      </c>
      <c r="C676" s="58"/>
      <c r="D676" s="57" t="s">
        <v>132</v>
      </c>
      <c r="E676" s="97">
        <f>SUM(E677:E679)</f>
        <v>236200</v>
      </c>
    </row>
    <row r="677" spans="1:5" ht="12.75">
      <c r="A677" s="34"/>
      <c r="B677" s="34"/>
      <c r="C677" s="6">
        <v>4300</v>
      </c>
      <c r="D677" t="s">
        <v>48</v>
      </c>
      <c r="E677" s="93">
        <v>40000</v>
      </c>
    </row>
    <row r="678" spans="1:5" ht="12.75">
      <c r="A678" s="34"/>
      <c r="B678" s="34"/>
      <c r="C678" s="6">
        <v>4530</v>
      </c>
      <c r="D678" t="s">
        <v>249</v>
      </c>
      <c r="E678" s="93">
        <v>164200</v>
      </c>
    </row>
    <row r="679" spans="1:5" ht="12.75">
      <c r="A679" s="34"/>
      <c r="B679" s="34"/>
      <c r="C679" s="6">
        <v>8550</v>
      </c>
      <c r="D679" t="s">
        <v>656</v>
      </c>
      <c r="E679" s="93">
        <v>32000</v>
      </c>
    </row>
    <row r="680" spans="1:5" ht="12.75">
      <c r="A680" s="34"/>
      <c r="B680" s="70" t="s">
        <v>129</v>
      </c>
      <c r="C680" s="58"/>
      <c r="D680" s="57" t="s">
        <v>130</v>
      </c>
      <c r="E680" s="97">
        <f>SUM(E681:E682)</f>
        <v>882285</v>
      </c>
    </row>
    <row r="681" spans="1:5" ht="12.75">
      <c r="A681" s="34"/>
      <c r="B681" s="34"/>
      <c r="C681" s="6">
        <v>4810</v>
      </c>
      <c r="D681" t="s">
        <v>131</v>
      </c>
      <c r="E681" s="93">
        <v>756800</v>
      </c>
    </row>
    <row r="682" spans="1:5" ht="12.75">
      <c r="A682" s="34"/>
      <c r="B682" s="34"/>
      <c r="C682" s="6">
        <v>6800</v>
      </c>
      <c r="D682" t="s">
        <v>336</v>
      </c>
      <c r="E682" s="93">
        <v>125485</v>
      </c>
    </row>
    <row r="683" spans="1:5" ht="12.75">
      <c r="A683" s="70" t="s">
        <v>198</v>
      </c>
      <c r="B683" s="70"/>
      <c r="C683" s="58"/>
      <c r="D683" s="57" t="s">
        <v>196</v>
      </c>
      <c r="E683" s="97">
        <f>+E700+E684+E693</f>
        <v>15060</v>
      </c>
    </row>
    <row r="684" spans="1:5" s="72" customFormat="1" ht="12.75">
      <c r="A684" s="121"/>
      <c r="B684" s="58">
        <v>85213</v>
      </c>
      <c r="C684" s="58"/>
      <c r="D684" s="57" t="s">
        <v>136</v>
      </c>
      <c r="E684" s="97">
        <f>E689</f>
        <v>560</v>
      </c>
    </row>
    <row r="685" spans="1:5" s="72" customFormat="1" ht="12.75">
      <c r="A685" s="121"/>
      <c r="B685" s="73"/>
      <c r="C685" s="73"/>
      <c r="D685" s="72" t="s">
        <v>303</v>
      </c>
      <c r="E685" s="105"/>
    </row>
    <row r="686" spans="1:5" s="72" customFormat="1" ht="12.75">
      <c r="A686" s="121"/>
      <c r="B686" s="73"/>
      <c r="C686" s="73"/>
      <c r="D686" s="72" t="s">
        <v>304</v>
      </c>
      <c r="E686" s="105"/>
    </row>
    <row r="687" spans="1:5" s="72" customFormat="1" ht="12.75">
      <c r="A687" s="121"/>
      <c r="B687" s="73"/>
      <c r="C687" s="73"/>
      <c r="D687" s="72" t="s">
        <v>306</v>
      </c>
      <c r="E687" s="105"/>
    </row>
    <row r="688" spans="1:5" s="72" customFormat="1" ht="12.75">
      <c r="A688" s="121"/>
      <c r="B688" s="73"/>
      <c r="C688" s="73"/>
      <c r="D688" s="72" t="s">
        <v>305</v>
      </c>
      <c r="E688" s="105"/>
    </row>
    <row r="689" spans="1:5" ht="12.75">
      <c r="A689" s="70"/>
      <c r="B689" s="58"/>
      <c r="C689" s="3">
        <v>2910</v>
      </c>
      <c r="D689" s="16" t="s">
        <v>314</v>
      </c>
      <c r="E689" s="105">
        <v>560</v>
      </c>
    </row>
    <row r="690" spans="1:5" ht="12.75">
      <c r="A690" s="70"/>
      <c r="B690" s="58"/>
      <c r="C690" s="3"/>
      <c r="D690" s="16" t="s">
        <v>315</v>
      </c>
      <c r="E690" s="97"/>
    </row>
    <row r="691" spans="1:5" ht="12.75">
      <c r="A691" s="70"/>
      <c r="B691" s="58"/>
      <c r="C691" s="3"/>
      <c r="D691" s="16" t="s">
        <v>316</v>
      </c>
      <c r="E691" s="97"/>
    </row>
    <row r="692" spans="1:5" ht="12.75">
      <c r="A692" s="70"/>
      <c r="B692" s="58"/>
      <c r="C692" s="3"/>
      <c r="D692" s="16" t="s">
        <v>431</v>
      </c>
      <c r="E692" s="97"/>
    </row>
    <row r="693" spans="1:5" ht="12.75">
      <c r="A693" s="70"/>
      <c r="B693" s="58">
        <v>85214</v>
      </c>
      <c r="C693" s="58"/>
      <c r="D693" s="57" t="s">
        <v>282</v>
      </c>
      <c r="E693" s="97">
        <f>E695</f>
        <v>4500</v>
      </c>
    </row>
    <row r="694" spans="1:5" ht="12.75">
      <c r="A694" s="70"/>
      <c r="B694" s="6"/>
      <c r="D694" t="s">
        <v>234</v>
      </c>
      <c r="E694" s="105"/>
    </row>
    <row r="695" spans="1:5" ht="12.75">
      <c r="A695" s="70"/>
      <c r="B695" s="58"/>
      <c r="C695" s="3">
        <v>2910</v>
      </c>
      <c r="D695" s="16" t="s">
        <v>314</v>
      </c>
      <c r="E695" s="105">
        <v>4500</v>
      </c>
    </row>
    <row r="696" spans="1:5" ht="12.75">
      <c r="A696" s="70"/>
      <c r="B696" s="58"/>
      <c r="C696" s="3"/>
      <c r="D696" s="16" t="s">
        <v>315</v>
      </c>
      <c r="E696" s="97"/>
    </row>
    <row r="697" spans="1:5" ht="12.75">
      <c r="A697" s="70"/>
      <c r="B697" s="58"/>
      <c r="C697" s="3"/>
      <c r="D697" s="16" t="s">
        <v>316</v>
      </c>
      <c r="E697" s="97"/>
    </row>
    <row r="698" spans="1:5" ht="12.75">
      <c r="A698" s="70"/>
      <c r="B698" s="58"/>
      <c r="C698" s="3"/>
      <c r="D698" s="16" t="s">
        <v>317</v>
      </c>
      <c r="E698" s="97"/>
    </row>
    <row r="699" spans="1:5" ht="12.75">
      <c r="A699" s="70"/>
      <c r="B699" s="58"/>
      <c r="C699" s="3"/>
      <c r="D699" s="16" t="s">
        <v>312</v>
      </c>
      <c r="E699" s="97"/>
    </row>
    <row r="700" spans="1:5" ht="12.75">
      <c r="A700" s="34"/>
      <c r="B700" s="70" t="s">
        <v>346</v>
      </c>
      <c r="C700" s="58"/>
      <c r="D700" s="131" t="s">
        <v>287</v>
      </c>
      <c r="E700" s="97">
        <f>E701</f>
        <v>10000</v>
      </c>
    </row>
    <row r="701" spans="1:5" ht="12.75">
      <c r="A701" s="34"/>
      <c r="B701" s="34"/>
      <c r="C701" s="3">
        <v>2910</v>
      </c>
      <c r="D701" s="16" t="s">
        <v>314</v>
      </c>
      <c r="E701" s="93">
        <v>10000</v>
      </c>
    </row>
    <row r="702" spans="1:4" ht="12.75">
      <c r="A702" s="34"/>
      <c r="B702" s="34"/>
      <c r="C702" s="3"/>
      <c r="D702" s="16" t="s">
        <v>315</v>
      </c>
    </row>
    <row r="703" spans="1:4" ht="12.75">
      <c r="A703" s="34"/>
      <c r="B703" s="34"/>
      <c r="C703" s="3"/>
      <c r="D703" s="16" t="s">
        <v>316</v>
      </c>
    </row>
    <row r="704" spans="1:4" ht="12.75">
      <c r="A704" s="34"/>
      <c r="B704" s="34"/>
      <c r="C704" s="3"/>
      <c r="D704" s="16" t="s">
        <v>317</v>
      </c>
    </row>
    <row r="705" spans="1:5" ht="12.75">
      <c r="A705" s="34"/>
      <c r="B705" s="34"/>
      <c r="C705" s="3"/>
      <c r="D705" s="16" t="s">
        <v>312</v>
      </c>
      <c r="E70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2024-07-08T08:55:23Z</cp:lastPrinted>
  <dcterms:created xsi:type="dcterms:W3CDTF">2014-09-04T08:28:49Z</dcterms:created>
  <dcterms:modified xsi:type="dcterms:W3CDTF">2024-07-12T10:09:15Z</dcterms:modified>
  <cp:category/>
  <cp:version/>
  <cp:contentType/>
  <cp:contentStatus/>
</cp:coreProperties>
</file>