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1"/>
  </bookViews>
  <sheets>
    <sheet name="Plan 2021r." sheetId="1" r:id="rId1"/>
    <sheet name="Plan 2021r" sheetId="2" r:id="rId2"/>
    <sheet name="Arkusz9" sheetId="3" r:id="rId3"/>
    <sheet name="Arkusz10" sheetId="4" r:id="rId4"/>
    <sheet name="Arkusz11" sheetId="5" r:id="rId5"/>
    <sheet name="Arkusz12" sheetId="6" r:id="rId6"/>
    <sheet name="Arkusz13" sheetId="7" r:id="rId7"/>
    <sheet name="Arkusz14" sheetId="8" r:id="rId8"/>
    <sheet name="Arkusz15" sheetId="9" r:id="rId9"/>
    <sheet name="Arkusz16" sheetId="10" r:id="rId10"/>
  </sheets>
  <definedNames/>
  <calcPr fullCalcOnLoad="1"/>
</workbook>
</file>

<file path=xl/sharedStrings.xml><?xml version="1.0" encoding="utf-8"?>
<sst xmlns="http://schemas.openxmlformats.org/spreadsheetml/2006/main" count="570" uniqueCount="336">
  <si>
    <t>Dz</t>
  </si>
  <si>
    <t>Pozostała działalność</t>
  </si>
  <si>
    <t>Muzea</t>
  </si>
  <si>
    <t>Urząd Miejski w Turku</t>
  </si>
  <si>
    <t>Dz.</t>
  </si>
  <si>
    <t>Rozdz.</t>
  </si>
  <si>
    <t>Nazwa działu</t>
  </si>
  <si>
    <t>Gospodarka gruntami i nieruchomościami</t>
  </si>
  <si>
    <t>Dodatki mieszkaniowe</t>
  </si>
  <si>
    <t>Drogi publiczne gminne</t>
  </si>
  <si>
    <t>Wydział Organizacyjny i Spraw Obywatelskich</t>
  </si>
  <si>
    <t>Wynagrodzenia osobowe pracowników</t>
  </si>
  <si>
    <t>Dodatkowe wynagrodzenia roczne</t>
  </si>
  <si>
    <t>Składki na ubezpieczenia społeczne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</si>
  <si>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</si>
  <si>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</si>
  <si>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</si>
  <si>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</si>
  <si>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</si>
  <si>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</si>
  <si>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Zakup środków żywności</t>
  </si>
  <si>
    <t>Różne wydatki na rzecz osób fizycznych</t>
  </si>
  <si>
    <t>Ośrodki pomocy społecznej</t>
  </si>
  <si>
    <t>Kultura i ochrona dziedzictwa narodowego</t>
  </si>
  <si>
    <t>010</t>
  </si>
  <si>
    <t>600</t>
  </si>
  <si>
    <t>750</t>
  </si>
  <si>
    <t>900</t>
  </si>
  <si>
    <t>921</t>
  </si>
  <si>
    <t>75022</t>
  </si>
  <si>
    <t>75023</t>
  </si>
  <si>
    <t>Urzędy gmin/miast i miast na prawach powiatu</t>
  </si>
  <si>
    <t>Podróże służbowe zagraniczne</t>
  </si>
  <si>
    <t>Odpisy na zakładowy fundusz świadczeń socjaln.</t>
  </si>
  <si>
    <t>Wydatki na zakupy inwestycujne jednostek budż.</t>
  </si>
  <si>
    <t>75095</t>
  </si>
  <si>
    <t>Administracja publiczna / zadania własne/</t>
  </si>
  <si>
    <t>75011</t>
  </si>
  <si>
    <t xml:space="preserve"> </t>
  </si>
  <si>
    <t>60016</t>
  </si>
  <si>
    <t>Transport i łączność / zadania własne/</t>
  </si>
  <si>
    <t>751</t>
  </si>
  <si>
    <t>75101</t>
  </si>
  <si>
    <t>Urzedy naczelnych organów władzy państwowej</t>
  </si>
  <si>
    <t>kontroli i ochrony prawa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</si>
  <si>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</si>
  <si>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</si>
  <si>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</si>
  <si>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</si>
  <si>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</si>
  <si>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90013</t>
  </si>
  <si>
    <t>Schroniska dla zwierzat</t>
  </si>
  <si>
    <t>Zakup usłu pozostałych</t>
  </si>
  <si>
    <t>90015</t>
  </si>
  <si>
    <t>Oświetlenie ulic,placów i dróg</t>
  </si>
  <si>
    <t>Wpływy z usług</t>
  </si>
  <si>
    <t xml:space="preserve"> § </t>
  </si>
  <si>
    <t xml:space="preserve">  Wyszczególnienie    </t>
  </si>
  <si>
    <t>3</t>
  </si>
  <si>
    <t xml:space="preserve">GOSPODARKA MIESZKANIOWA  </t>
  </si>
  <si>
    <t>Dochody z najmu i dzierżawy składników majątkowych</t>
  </si>
  <si>
    <t>ADMINISTRACJA PUBLICZNA</t>
  </si>
  <si>
    <t>Wpływy z podatku dochodowego od osób fizycznych</t>
  </si>
  <si>
    <t>fizycznych,opłacanych w formie karty podatkowej</t>
  </si>
  <si>
    <t>Wpływy z podatku rolnego,podatku leśnego, podatku</t>
  </si>
  <si>
    <t>Wpływy z opłaty skarbowej</t>
  </si>
  <si>
    <t>Udziały gmin w podatkach stanowiacych  dochód budżetu</t>
  </si>
  <si>
    <t>państwa</t>
  </si>
  <si>
    <t>RÓŻNE ROZLICZENIA</t>
  </si>
  <si>
    <t>Część oświatowa subwencji ogółnej dla jednostek</t>
  </si>
  <si>
    <t>samorządu terytorialnego</t>
  </si>
  <si>
    <t>Subwencje ogólne z budżetu państwa</t>
  </si>
  <si>
    <t>Różne rozliczenia finansowe</t>
  </si>
  <si>
    <t>Urzędy wojewódzkie</t>
  </si>
  <si>
    <t>Dotacje celowe otrzymane z budżetu państwa na realizację</t>
  </si>
  <si>
    <t>zadań bieżących z zakresu administracji rzadowej oraz</t>
  </si>
  <si>
    <t>innych zadań zleconych gminie /zwiazkom gmin/ ustawami</t>
  </si>
  <si>
    <t>Urzedy naczelnych organów władzy państwowej, kontroli</t>
  </si>
  <si>
    <t>i ochrony prawa</t>
  </si>
  <si>
    <t>D O C H O D Y  /Urząd Miejski/</t>
  </si>
  <si>
    <t>Pozostałe wydatki</t>
  </si>
  <si>
    <t>757</t>
  </si>
  <si>
    <t>Obsługa długu publicznego</t>
  </si>
  <si>
    <t>75814</t>
  </si>
  <si>
    <t>75702</t>
  </si>
  <si>
    <t xml:space="preserve">Obsługa papierów wartościowych, kredytów i </t>
  </si>
  <si>
    <t>pożyczek jednostek samorządu terytorialnego</t>
  </si>
  <si>
    <t>758</t>
  </si>
  <si>
    <t>Różne rozliczenia</t>
  </si>
  <si>
    <t>75818</t>
  </si>
  <si>
    <t>Rezerwy ogólne i celowe</t>
  </si>
  <si>
    <t xml:space="preserve">Rezerwy  </t>
  </si>
  <si>
    <t>Rózne rozliczenia finansowe</t>
  </si>
  <si>
    <t xml:space="preserve">Składki na ubezpieczenie zdrowotne opłacane za </t>
  </si>
  <si>
    <t xml:space="preserve">Składki na ubezpieczenie zdrowotne opłacane za osoby </t>
  </si>
  <si>
    <t xml:space="preserve">Pozostała działalność </t>
  </si>
  <si>
    <t>01030</t>
  </si>
  <si>
    <t>Izby rolnicze</t>
  </si>
  <si>
    <t xml:space="preserve">Wpłaty gmin na rzecz izb rolniczych w wysokości </t>
  </si>
  <si>
    <t>2% uzyskanych wpływów z podatku rolnego</t>
  </si>
  <si>
    <t xml:space="preserve">Zakup usług pozostałych </t>
  </si>
  <si>
    <t>ROLNICTWO I ŁOWIECTWO</t>
  </si>
  <si>
    <t>60017</t>
  </si>
  <si>
    <t xml:space="preserve">Drogi wewnętrzne </t>
  </si>
  <si>
    <t>710</t>
  </si>
  <si>
    <t>Działalność usługowa</t>
  </si>
  <si>
    <t>60095</t>
  </si>
  <si>
    <t>Skarbu Państwa, jednostek  samorzadu terytorialnego lub</t>
  </si>
  <si>
    <t xml:space="preserve">innych jednostek zaliczonych do sektora finansów </t>
  </si>
  <si>
    <t>publicznych oraz innych umów o podobnym charakterze</t>
  </si>
  <si>
    <t>URZĘDY NACZELNYCH ORGANÓW WŁADZY PAŃSTW.</t>
  </si>
  <si>
    <t>KONTROLI I OCHRONY PRAWA ORAZ SĄDOWNICTWA</t>
  </si>
  <si>
    <t>Urzędy naczelnych organów władzy państw.,</t>
  </si>
  <si>
    <t>kontroli i ochrony prawa oraz sądownictwa</t>
  </si>
  <si>
    <t>Urzędy gmin/miast i miast na prawach powiatu/</t>
  </si>
  <si>
    <t>Wpływy z innych opłat stanowiących dochody jednostek</t>
  </si>
  <si>
    <t>samorządu terytprialnego na podstawie ustaw</t>
  </si>
  <si>
    <t>Wpływy z opłat za zezwolenia na sprzedaż alkoholu</t>
  </si>
  <si>
    <t xml:space="preserve">Ośrodki wsparcia </t>
  </si>
  <si>
    <t>Burmistrza Miasta Turku</t>
  </si>
  <si>
    <t xml:space="preserve">Administracja publiczna </t>
  </si>
  <si>
    <t>71095</t>
  </si>
  <si>
    <t>DOCHODY OD OSÓB PRAWNYCH,OD OSÓB FIZYCZNYCH</t>
  </si>
  <si>
    <t xml:space="preserve">I OD INNYCH JEDNOSTEK NIE POSIADAJĄCYCH </t>
  </si>
  <si>
    <t>OSOBOWOŚCI PRAWNEJ ORAZ WYDATKI ZWIĄZANE</t>
  </si>
  <si>
    <t>Z ICH POBOREM</t>
  </si>
  <si>
    <t>0830</t>
  </si>
  <si>
    <t>0470</t>
  </si>
  <si>
    <t>0750</t>
  </si>
  <si>
    <t>0770</t>
  </si>
  <si>
    <t>0920</t>
  </si>
  <si>
    <t>0350</t>
  </si>
  <si>
    <t>0310</t>
  </si>
  <si>
    <t>0320</t>
  </si>
  <si>
    <t>0340</t>
  </si>
  <si>
    <t>0500</t>
  </si>
  <si>
    <t>0910</t>
  </si>
  <si>
    <t>0330</t>
  </si>
  <si>
    <t>0360</t>
  </si>
  <si>
    <t>0410</t>
  </si>
  <si>
    <t>0480</t>
  </si>
  <si>
    <t>0010</t>
  </si>
  <si>
    <t>0020</t>
  </si>
  <si>
    <t>2920</t>
  </si>
  <si>
    <t>2010</t>
  </si>
  <si>
    <t>Pomoc społeczna</t>
  </si>
  <si>
    <t>POMOC  SPOŁECZNA</t>
  </si>
  <si>
    <t>852</t>
  </si>
  <si>
    <t>2030</t>
  </si>
  <si>
    <t>własnych zadań bieżących gmin/związków gmin/</t>
  </si>
  <si>
    <t>2360</t>
  </si>
  <si>
    <t xml:space="preserve">Dochody jednostek samorzadu terytorialnego związane z </t>
  </si>
  <si>
    <t>innych zadań zleconych ustawami</t>
  </si>
  <si>
    <t xml:space="preserve">od czynności cywilnoprawnych, podatków i opłat lokalnych  </t>
  </si>
  <si>
    <t>od osób prawnych i innych jednostek organizacyjnych</t>
  </si>
  <si>
    <t>Wpływy z podatku rolnego,podatku leśnego, podatku od</t>
  </si>
  <si>
    <t>spadków i darowizn, podatku od czynności cywilnoprawnych</t>
  </si>
  <si>
    <t>oraz podatków i opłat lokalnych od osób fizycznych</t>
  </si>
  <si>
    <t>0490</t>
  </si>
  <si>
    <t>Wynagrodzenia bezosobowe</t>
  </si>
  <si>
    <t>Administracja publiczna / zadania zlecone/</t>
  </si>
  <si>
    <t>0760</t>
  </si>
  <si>
    <t>Opłaty na rzecz budżetu państwa</t>
  </si>
  <si>
    <t>ubezpieczenia emerytalne i rentowe</t>
  </si>
  <si>
    <t>terytorialnego</t>
  </si>
  <si>
    <t xml:space="preserve"> Dochody gminy</t>
  </si>
  <si>
    <t xml:space="preserve"> w tym:</t>
  </si>
  <si>
    <t>Wydatki inwestycyjne jednostek budżetowych</t>
  </si>
  <si>
    <t>Zakup usług zdrowotnych</t>
  </si>
  <si>
    <t xml:space="preserve">Szkolenie pracowników niebędących członkami służby </t>
  </si>
  <si>
    <t xml:space="preserve">cywilnej </t>
  </si>
  <si>
    <t>Rady gmin /miast i miast na prawach powiatu/</t>
  </si>
  <si>
    <t>Podatek od towarów i usług /VAT/</t>
  </si>
  <si>
    <t>Załącznik Nr 18</t>
  </si>
  <si>
    <t>finansów publicznych</t>
  </si>
  <si>
    <t>0690</t>
  </si>
  <si>
    <t>Wpływy z różnych opłat</t>
  </si>
  <si>
    <t>Wpływy z innych lokalnych opłat pobieranych przez jednostki</t>
  </si>
  <si>
    <t>samorzadu terytorialnego na podstawie odrębnych ustaw</t>
  </si>
  <si>
    <t>Koszty postępowania sadowego i prokuratorskiego</t>
  </si>
  <si>
    <t>90095</t>
  </si>
  <si>
    <t xml:space="preserve">Świadczenia rodzinne, świadczenia z funduszu  </t>
  </si>
  <si>
    <t xml:space="preserve">alimentacyjnego oraz składki na ubezpieczenia emerytalne </t>
  </si>
  <si>
    <t>i rentowe z ubezpieczenia społecznego</t>
  </si>
  <si>
    <t xml:space="preserve">Zasiłki i pomoc naturze oraz składki na </t>
  </si>
  <si>
    <t>Zasiłki stałe</t>
  </si>
  <si>
    <t>Część rónoważąca subwencji ogólnej dla gmin</t>
  </si>
  <si>
    <t>Odsetki od samorzadowych papierów wartościowych</t>
  </si>
  <si>
    <t xml:space="preserve">lub zaciagniętych przez jednostkę samorzadu </t>
  </si>
  <si>
    <t>terytorialnego kredytów i pozyczek</t>
  </si>
  <si>
    <t>0900</t>
  </si>
  <si>
    <t xml:space="preserve">realizacją zadań z zakresu administracji rzadowej oraz </t>
  </si>
  <si>
    <t>2910</t>
  </si>
  <si>
    <t>GOSPODARKA KOMUNALNA I OCHRONA ŚRODOWISKA</t>
  </si>
  <si>
    <t xml:space="preserve">osoby pobierające niektóre świadczenia z pomocy </t>
  </si>
  <si>
    <t>społecznej, niektóre świadczenia rodzinne oraz za</t>
  </si>
  <si>
    <t>integracji społecznej</t>
  </si>
  <si>
    <t xml:space="preserve">osoby uczestniczace w zajęciach w centrum  </t>
  </si>
  <si>
    <t xml:space="preserve">procedur, o których mowa w art. 184 ustawy, pobranych </t>
  </si>
  <si>
    <t>nienaleznie lub w nadmiernej wysokości</t>
  </si>
  <si>
    <t>Wywy ze zwrotów dotacji oraz płatności, w tym</t>
  </si>
  <si>
    <t xml:space="preserve">wykorzystanych niezgodnie z przeznaczeniem lub </t>
  </si>
  <si>
    <t>wykorzystanych z naruszeniem procedur, o których mowa</t>
  </si>
  <si>
    <t>w art.. 184 ustawy, pobranych nienależnie lub w nadmiernej</t>
  </si>
  <si>
    <t>wysokości</t>
  </si>
  <si>
    <t xml:space="preserve">Opłaty z tytułu zakupu usług telekomunikacyjnych </t>
  </si>
  <si>
    <t xml:space="preserve">Zwrot dotacji oraz płatności, w tym wykorzystanych </t>
  </si>
  <si>
    <t xml:space="preserve">niezgodnie z przeznzczeniem lub wykorzystanych </t>
  </si>
  <si>
    <t>z naruszeniem procedur, o których mowa w art.184</t>
  </si>
  <si>
    <t>ustawy, pobranych nienależnie lub w nadmiernej</t>
  </si>
  <si>
    <t>OŚWIATA I WYCHOWANIE</t>
  </si>
  <si>
    <t xml:space="preserve">Wpływy i wydatki związane z gromadzeniem środków z opłat </t>
  </si>
  <si>
    <t>i kar za korzystanie ze środowiska</t>
  </si>
  <si>
    <t>Usługi opiekuńcze i specjalistyczne usługi opiekuńcze</t>
  </si>
  <si>
    <t>Przedszkola</t>
  </si>
  <si>
    <t>90002</t>
  </si>
  <si>
    <t>Gospodarka odpadami</t>
  </si>
  <si>
    <t>Dotacje celowe z budżetu jednostki samorzadu</t>
  </si>
  <si>
    <t>terytorialnego, udzielone w trybie art..221 ustawy, na</t>
  </si>
  <si>
    <t>finansowanie lub dofinansowanie zadań zleconych do</t>
  </si>
  <si>
    <t>relizacji organizacjom prowadzacym działalność pożytku</t>
  </si>
  <si>
    <t>publicznego</t>
  </si>
  <si>
    <t>Rezerwy na inwestycje i zakupy inwestycyjne</t>
  </si>
  <si>
    <t xml:space="preserve">Wpływy z tytułu odpłatnego nabycia prawa własności oraz </t>
  </si>
  <si>
    <t>prawa uzytkowania wieczystego nieruchomosci</t>
  </si>
  <si>
    <t>2310</t>
  </si>
  <si>
    <t>Dotacje celowe otrzymane z  gminy na zadania bieżące</t>
  </si>
  <si>
    <t>realizowane na podstawie porozumień /umów/ między</t>
  </si>
  <si>
    <t>jednostkami samorzadu terytorialnego</t>
  </si>
  <si>
    <t>Wpływy z tytułu przekształcenia prawa użytkowania wiczyst.</t>
  </si>
  <si>
    <t>przysługującego osobom fizycznym w prawo własności</t>
  </si>
  <si>
    <t>85216</t>
  </si>
  <si>
    <t>Wspieranie rodziny</t>
  </si>
  <si>
    <t>Urzędy gmin /miast i mist na prawach powiatu/</t>
  </si>
  <si>
    <t xml:space="preserve">Gospodarka odpadami  </t>
  </si>
  <si>
    <t>PRZETWÓRSTWO PRZEMYSŁOWE</t>
  </si>
  <si>
    <t>Rozwój przedsiebiorczości</t>
  </si>
  <si>
    <t>Wpływy z opłat za trwały zarząd,użytkowanie i służebności</t>
  </si>
  <si>
    <t>0550</t>
  </si>
  <si>
    <t>Wpływy z opłat z tytułu u zytkowania wieczystego nieruchomości</t>
  </si>
  <si>
    <t>DZIAŁANOŚĆ USŁUGOWA</t>
  </si>
  <si>
    <t>Wpływy z najmu i dzierżawy składników majątkowych</t>
  </si>
  <si>
    <t>Wpływy z pozostałych odsetki</t>
  </si>
  <si>
    <t>Wpływy z podatku od działalności gospodarczej osób</t>
  </si>
  <si>
    <t>Wpływy z podatku od nieruchomości</t>
  </si>
  <si>
    <t>Wpływy z podatku rolnego</t>
  </si>
  <si>
    <t>Wpływy z podatku od środków transportowych</t>
  </si>
  <si>
    <t xml:space="preserve">Wpływy z podatku od czynności cywilnoprawnych </t>
  </si>
  <si>
    <t>i opłat</t>
  </si>
  <si>
    <t>Wpływy z odsetek od nieterminowych wpłat z tytułu podatków</t>
  </si>
  <si>
    <t>Wpływy z podatku leśnego</t>
  </si>
  <si>
    <t>Wpływy z podatku od spadków i darowizn</t>
  </si>
  <si>
    <t>Wpływy z podatku dochodowegu od osób prawnych</t>
  </si>
  <si>
    <t>Wpływy z pozostałych odsetek</t>
  </si>
  <si>
    <t xml:space="preserve">niwzgfodnie z przeznzczeniem lub wykorzystanych z naruszeniem </t>
  </si>
  <si>
    <t xml:space="preserve">Wpływy z odsetek od dotacji oraz płatności: wykorzystanych </t>
  </si>
  <si>
    <t>Gopspodarka odpadami</t>
  </si>
  <si>
    <t>Wydział Inżynierii Miejskiej</t>
  </si>
  <si>
    <t>71035</t>
  </si>
  <si>
    <t>Cmentarze</t>
  </si>
  <si>
    <t xml:space="preserve">Szkolenie pracowników niebędących człon. służby cywil. </t>
  </si>
  <si>
    <t>Świadczenie wychowawcze</t>
  </si>
  <si>
    <t>2060</t>
  </si>
  <si>
    <t xml:space="preserve">Dotacje celowe otrzymane z budżetu państwa na zadania bieżące </t>
  </si>
  <si>
    <t xml:space="preserve"> z zakresu administracji rzadowej zlecone gminom /zwiazkom  </t>
  </si>
  <si>
    <t xml:space="preserve">gmin, zwiazkom powiatowo-gminnynm), zwiazane z realizacją </t>
  </si>
  <si>
    <t>w wychowaniu dzieci</t>
  </si>
  <si>
    <t xml:space="preserve">świadczenia wychowawczego stanowiącego pomoc państwa </t>
  </si>
  <si>
    <t>RODZINA</t>
  </si>
  <si>
    <t>92127</t>
  </si>
  <si>
    <t xml:space="preserve">Działalność dotycząca miejsc pamięci narodowej oraz </t>
  </si>
  <si>
    <t>ochrony pamięci walk i męczeństwa</t>
  </si>
  <si>
    <t>Wydatki osobowe nie zaliczone do wynagrodzeń</t>
  </si>
  <si>
    <t xml:space="preserve">Opłaty na rzecz budżetów jednostek samorządu </t>
  </si>
  <si>
    <t>0630</t>
  </si>
  <si>
    <t>Wpływy z tytułu opłt i kosztów sądowych oraz innych opłat</t>
  </si>
  <si>
    <t>uiszczanych na rzecz Skarbu Państwa z tytułu postępowania</t>
  </si>
  <si>
    <t>sądowego i prokuratorskiego</t>
  </si>
  <si>
    <t>0640</t>
  </si>
  <si>
    <t>Wpływy z tytułu kosztów egzekucyjnych, opłaty komorniczej</t>
  </si>
  <si>
    <t>i kosztów upomnień</t>
  </si>
  <si>
    <t xml:space="preserve">Dotacje celowe otrzymane z budżetu państwa na realizację </t>
  </si>
  <si>
    <t xml:space="preserve">Wplaty gmin i powaitów na rzecz innych jednostek </t>
  </si>
  <si>
    <t>samorzadu terytorialnego oraz zwiazków gmin, zwiazków</t>
  </si>
  <si>
    <t>powiatowo - gminnych lub zwiazków powiatów na</t>
  </si>
  <si>
    <t>dofinsnowanie zadań bieżacych</t>
  </si>
  <si>
    <t>Załącznik Nr 18 do</t>
  </si>
  <si>
    <t>ustawy, pobranych nienależnie lub w nadmiernej wysokości</t>
  </si>
  <si>
    <t>90001</t>
  </si>
  <si>
    <t>Gospodarka ściekowa i ochrona wód</t>
  </si>
  <si>
    <t>Składki na ubezpieczenie zdrowotne opłacane za osoby pobierające</t>
  </si>
  <si>
    <t xml:space="preserve">niektóre świadczenia rodzinne, zgodnie z przepisami ustawy </t>
  </si>
  <si>
    <t>o świadczeniach rodzinnych oraz za osoby pobierające zasiłki dla</t>
  </si>
  <si>
    <t xml:space="preserve">opiekunów, zgodnie z przepisami ustawy z dnia 4 kwietnia 2014r. </t>
  </si>
  <si>
    <t>o ustaleniu i wypłacie zasdiłków dla opekunów</t>
  </si>
  <si>
    <t>wykorzystanych z naruszeniem procedur, o których mowa w art.184</t>
  </si>
  <si>
    <t>Plan wydatków na 2020r.</t>
  </si>
  <si>
    <t xml:space="preserve">Dotacje celowe z budżetu na finansowanie lub </t>
  </si>
  <si>
    <t xml:space="preserve">dofinansowanie kosztów realizacji inwestycji i zakupów </t>
  </si>
  <si>
    <t xml:space="preserve">pobierające niektóre świadczenia z pomocy społecznej oraz za </t>
  </si>
  <si>
    <t>osoby uczestniczące w zajęciach w centrum integracji społecznej</t>
  </si>
  <si>
    <t>Zasiłki okresowe, celowe i pomoc w naturze oraz składki na</t>
  </si>
  <si>
    <t>Plan wydatków na 2021r.</t>
  </si>
  <si>
    <t>Plan 2021r.</t>
  </si>
  <si>
    <t>Wpaty na PPK finansowane przez podmiot zatrudniajacy</t>
  </si>
  <si>
    <t>6290</t>
  </si>
  <si>
    <t>Środki na dofinansowanie własnych inwestycji gmin, powiatów</t>
  </si>
  <si>
    <t>/zwiazków gmin, związkó powiatowo-gminnych, związków powiatów/,</t>
  </si>
  <si>
    <t>samorzadów województw pozyskane z innych źródeł</t>
  </si>
  <si>
    <t>System opieki nad dziećmi w wieku do lat 3</t>
  </si>
  <si>
    <t>6257</t>
  </si>
  <si>
    <t>Dotacja celowa w ramach programów finansowanych z udziałem</t>
  </si>
  <si>
    <t xml:space="preserve">środkó europejskich oraz środków, o których mowa w art.5 ust.3  </t>
  </si>
  <si>
    <t>pkt 5 lit. a i b ustawy, lub płatności w ramach budżetu środków</t>
  </si>
  <si>
    <t xml:space="preserve">europejskich, realizowanych przez jednostki samorządu </t>
  </si>
  <si>
    <t>6259</t>
  </si>
  <si>
    <t>KULTURA I OCHRONA DZIEDZICTWA NARODOWEGO</t>
  </si>
  <si>
    <t>Składki na Fundusz Pracy oraz Fundusz Solidarnościowy</t>
  </si>
  <si>
    <t>90005</t>
  </si>
  <si>
    <t>Ochrona powietrza atmosferycznego i klimatu</t>
  </si>
  <si>
    <t xml:space="preserve">inwestycyjnych jednostek niezaliczanych do sektora  </t>
  </si>
  <si>
    <t>2680</t>
  </si>
  <si>
    <t xml:space="preserve">Rekompensaty utraconych dochodów w podatkach i opłatach </t>
  </si>
  <si>
    <t>lokalnych</t>
  </si>
  <si>
    <t>Koszty emisji samorządowych papierów wartościowych</t>
  </si>
  <si>
    <t>oraz inne opłaty i prowizje</t>
  </si>
  <si>
    <t>2020</t>
  </si>
  <si>
    <t xml:space="preserve">Dotacje celowe z budżetu państwa na zadania bieżące relizowane </t>
  </si>
  <si>
    <t xml:space="preserve">przez gminę na podsatawie porozumień z organami administracji </t>
  </si>
  <si>
    <t>rządowej</t>
  </si>
  <si>
    <t>Cmentarze - porozumienie</t>
  </si>
  <si>
    <t>do Zarządzenia Nr 30/21</t>
  </si>
  <si>
    <t>z dnia 09.02.2021</t>
  </si>
  <si>
    <t>Spis powszechny i inne</t>
  </si>
  <si>
    <t>z dnia 09.09.2021</t>
  </si>
  <si>
    <t>75056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</si>
</sst>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2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left"/>
    </xf>
    <xf numFmtId="49" fontId="0" fillId="0" borderId="1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17" xfId="0" applyNumberFormat="1" applyBorder="1" applyAlignment="1">
      <alignment horizontal="left"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 horizontal="center"/>
    </xf>
    <xf numFmtId="4" fontId="1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8" xfId="0" applyNumberFormat="1" applyFon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18" xfId="0" applyNumberFormat="1" applyBorder="1" applyAlignment="1">
      <alignment horizontal="left"/>
    </xf>
    <xf numFmtId="4" fontId="1" fillId="0" borderId="18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0" borderId="14" xfId="0" applyNumberFormat="1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4"/>
  <sheetViews>
    <sheetView zoomScalePageLayoutView="0" workbookViewId="0" topLeftCell="B16">
      <selection activeCell="A381" sqref="A381:IV396"/>
    </sheetView>
  </sheetViews>
  <sheetFormatPr defaultColWidth="9.00390625" defaultRowHeight="12.75"/>
  <cols>
    <col min="1" max="1" width="3.875" style="6" customWidth="1"/>
    <col min="2" max="2" width="6.00390625" style="6" customWidth="1"/>
    <col min="3" max="3" width="4.875" style="28" customWidth="1"/>
    <col min="4" max="4" width="57.25390625" style="11" customWidth="1"/>
    <col min="5" max="5" width="21.125" style="68" customWidth="1"/>
  </cols>
  <sheetData>
    <row r="1" spans="1:5" ht="12.75">
      <c r="A1" s="6" t="s">
        <v>38</v>
      </c>
      <c r="E1" s="59" t="s">
        <v>286</v>
      </c>
    </row>
    <row r="2" ht="12.75">
      <c r="E2" s="60" t="s">
        <v>331</v>
      </c>
    </row>
    <row r="3" spans="4:5" ht="15.75">
      <c r="D3" s="36" t="s">
        <v>79</v>
      </c>
      <c r="E3" s="71" t="s">
        <v>119</v>
      </c>
    </row>
    <row r="4" spans="1:5" ht="12.75">
      <c r="A4" s="17"/>
      <c r="B4" s="17"/>
      <c r="C4" s="32"/>
      <c r="D4" s="37"/>
      <c r="E4" s="61" t="s">
        <v>332</v>
      </c>
    </row>
    <row r="5" spans="1:5" ht="12.75">
      <c r="A5" s="3" t="s">
        <v>0</v>
      </c>
      <c r="B5" s="3" t="s">
        <v>5</v>
      </c>
      <c r="C5" s="27" t="s">
        <v>56</v>
      </c>
      <c r="D5" s="14" t="s">
        <v>57</v>
      </c>
      <c r="E5" s="62" t="s">
        <v>303</v>
      </c>
    </row>
    <row r="6" spans="1:5" ht="12.75">
      <c r="A6" s="1">
        <v>1</v>
      </c>
      <c r="B6" s="1">
        <v>2</v>
      </c>
      <c r="C6" s="25" t="s">
        <v>58</v>
      </c>
      <c r="D6" s="1">
        <v>4</v>
      </c>
      <c r="E6" s="87">
        <v>5</v>
      </c>
    </row>
    <row r="7" spans="1:5" ht="12.75">
      <c r="A7" s="19"/>
      <c r="B7" s="19"/>
      <c r="C7" s="30"/>
      <c r="D7" s="41" t="s">
        <v>165</v>
      </c>
      <c r="E7" s="64">
        <f>E16+E42+E58+E65+E110+E126+E212+E118+E9+E163+E36+E232</f>
        <v>131155659</v>
      </c>
    </row>
    <row r="8" spans="1:5" ht="12.75">
      <c r="A8" s="17"/>
      <c r="B8" s="17"/>
      <c r="C8" s="32"/>
      <c r="D8" s="38" t="s">
        <v>166</v>
      </c>
      <c r="E8" s="65"/>
    </row>
    <row r="9" spans="1:5" ht="12.75">
      <c r="A9" s="3">
        <v>150</v>
      </c>
      <c r="B9" s="3"/>
      <c r="C9" s="27"/>
      <c r="D9" s="56" t="s">
        <v>235</v>
      </c>
      <c r="E9" s="67">
        <f>E10</f>
        <v>560000</v>
      </c>
    </row>
    <row r="10" spans="1:5" ht="12.75">
      <c r="A10" s="3"/>
      <c r="B10" s="3">
        <v>15011</v>
      </c>
      <c r="C10" s="27"/>
      <c r="D10" s="56" t="s">
        <v>236</v>
      </c>
      <c r="E10" s="67">
        <f>SUM(E11:E15)</f>
        <v>560000</v>
      </c>
    </row>
    <row r="11" spans="1:5" ht="12.75">
      <c r="A11" s="3"/>
      <c r="B11" s="3"/>
      <c r="C11" s="28" t="s">
        <v>128</v>
      </c>
      <c r="D11" s="11" t="s">
        <v>60</v>
      </c>
      <c r="E11" s="67">
        <v>420000</v>
      </c>
    </row>
    <row r="12" spans="1:5" ht="12.75">
      <c r="A12" s="3"/>
      <c r="B12" s="3"/>
      <c r="C12" s="27"/>
      <c r="D12" s="14" t="s">
        <v>107</v>
      </c>
      <c r="E12" s="66"/>
    </row>
    <row r="13" spans="1:5" ht="12.75">
      <c r="A13" s="3"/>
      <c r="B13" s="3"/>
      <c r="C13" s="27"/>
      <c r="D13" s="14" t="s">
        <v>108</v>
      </c>
      <c r="E13" s="66"/>
    </row>
    <row r="14" spans="1:5" ht="12.75">
      <c r="A14" s="3"/>
      <c r="B14" s="3"/>
      <c r="C14" s="27"/>
      <c r="D14" s="14" t="s">
        <v>109</v>
      </c>
      <c r="E14" s="67"/>
    </row>
    <row r="15" spans="1:5" ht="12.75">
      <c r="A15" s="17"/>
      <c r="B15" s="17"/>
      <c r="C15" s="32" t="s">
        <v>126</v>
      </c>
      <c r="D15" s="37" t="s">
        <v>55</v>
      </c>
      <c r="E15" s="88">
        <v>140000</v>
      </c>
    </row>
    <row r="16" spans="1:5" ht="12.75">
      <c r="A16" s="6">
        <v>700</v>
      </c>
      <c r="D16" s="11" t="s">
        <v>59</v>
      </c>
      <c r="E16" s="68">
        <f>E17</f>
        <v>5820313</v>
      </c>
    </row>
    <row r="17" spans="2:5" ht="12.75">
      <c r="B17" s="6">
        <v>70005</v>
      </c>
      <c r="D17" s="11" t="s">
        <v>7</v>
      </c>
      <c r="E17" s="68">
        <f>SUM(E18:E33)</f>
        <v>5820313</v>
      </c>
    </row>
    <row r="18" spans="3:5" ht="12.75">
      <c r="C18" s="28" t="s">
        <v>127</v>
      </c>
      <c r="D18" s="11" t="s">
        <v>237</v>
      </c>
      <c r="E18" s="68">
        <v>40000</v>
      </c>
    </row>
    <row r="19" spans="3:5" ht="12.75">
      <c r="C19" s="28" t="s">
        <v>238</v>
      </c>
      <c r="D19" s="11" t="s">
        <v>239</v>
      </c>
      <c r="E19" s="68">
        <v>100000</v>
      </c>
    </row>
    <row r="20" spans="3:5" ht="12.75">
      <c r="C20" s="28" t="s">
        <v>274</v>
      </c>
      <c r="D20" s="11" t="s">
        <v>275</v>
      </c>
      <c r="E20" s="68">
        <v>50000</v>
      </c>
    </row>
    <row r="21" ht="12.75">
      <c r="D21" s="11" t="s">
        <v>276</v>
      </c>
    </row>
    <row r="22" ht="12.75">
      <c r="D22" s="11" t="s">
        <v>277</v>
      </c>
    </row>
    <row r="23" spans="3:5" ht="12.75">
      <c r="C23" s="28" t="s">
        <v>128</v>
      </c>
      <c r="D23" s="11" t="s">
        <v>241</v>
      </c>
      <c r="E23" s="68">
        <v>2150000</v>
      </c>
    </row>
    <row r="24" ht="12.75">
      <c r="D24" s="11" t="s">
        <v>107</v>
      </c>
    </row>
    <row r="25" ht="12.75">
      <c r="D25" s="11" t="s">
        <v>108</v>
      </c>
    </row>
    <row r="26" ht="12.75">
      <c r="D26" s="11" t="s">
        <v>109</v>
      </c>
    </row>
    <row r="27" spans="3:5" ht="12.75">
      <c r="C27" s="28" t="s">
        <v>161</v>
      </c>
      <c r="D27" s="11" t="s">
        <v>229</v>
      </c>
      <c r="E27" s="68">
        <v>80000</v>
      </c>
    </row>
    <row r="28" ht="12.75">
      <c r="D28" s="11" t="s">
        <v>230</v>
      </c>
    </row>
    <row r="29" spans="1:5" ht="12.75">
      <c r="A29" s="3"/>
      <c r="B29" s="3"/>
      <c r="C29" s="27" t="s">
        <v>129</v>
      </c>
      <c r="D29" s="14" t="s">
        <v>223</v>
      </c>
      <c r="E29" s="69">
        <v>800000</v>
      </c>
    </row>
    <row r="30" spans="1:5" ht="12.75">
      <c r="A30" s="3"/>
      <c r="B30" s="3"/>
      <c r="C30" s="27"/>
      <c r="D30" s="14" t="s">
        <v>224</v>
      </c>
      <c r="E30" s="69"/>
    </row>
    <row r="31" spans="1:5" ht="12.75">
      <c r="A31" s="3"/>
      <c r="B31" s="3"/>
      <c r="C31" s="27" t="s">
        <v>126</v>
      </c>
      <c r="D31" s="14" t="s">
        <v>55</v>
      </c>
      <c r="E31" s="69">
        <v>2300000</v>
      </c>
    </row>
    <row r="32" spans="1:5" ht="12.75">
      <c r="A32" s="3"/>
      <c r="B32" s="3"/>
      <c r="C32" s="27" t="s">
        <v>130</v>
      </c>
      <c r="D32" s="14" t="s">
        <v>242</v>
      </c>
      <c r="E32" s="69">
        <v>50000</v>
      </c>
    </row>
    <row r="33" spans="1:5" ht="12.75">
      <c r="A33" s="3"/>
      <c r="B33" s="3"/>
      <c r="C33" s="27" t="s">
        <v>305</v>
      </c>
      <c r="D33" s="14" t="s">
        <v>306</v>
      </c>
      <c r="E33" s="69">
        <v>250313</v>
      </c>
    </row>
    <row r="34" spans="1:5" ht="12.75">
      <c r="A34" s="3"/>
      <c r="B34" s="3"/>
      <c r="C34" s="27"/>
      <c r="D34" s="14" t="s">
        <v>307</v>
      </c>
      <c r="E34" s="69"/>
    </row>
    <row r="35" spans="1:5" ht="12.75">
      <c r="A35" s="17"/>
      <c r="B35" s="17"/>
      <c r="C35" s="32"/>
      <c r="D35" s="37" t="s">
        <v>308</v>
      </c>
      <c r="E35" s="70"/>
    </row>
    <row r="36" spans="1:5" ht="12.75">
      <c r="A36" s="3">
        <v>710</v>
      </c>
      <c r="B36" s="3"/>
      <c r="C36" s="27"/>
      <c r="D36" s="14" t="s">
        <v>240</v>
      </c>
      <c r="E36" s="69">
        <f>E37</f>
        <v>233150</v>
      </c>
    </row>
    <row r="37" spans="1:5" ht="12.75">
      <c r="A37" s="3"/>
      <c r="B37" s="3">
        <v>71035</v>
      </c>
      <c r="C37" s="27"/>
      <c r="D37" s="14" t="s">
        <v>259</v>
      </c>
      <c r="E37" s="69">
        <f>SUM(E38:E39)</f>
        <v>233150</v>
      </c>
    </row>
    <row r="38" spans="1:5" ht="12.75">
      <c r="A38" s="3"/>
      <c r="B38" s="3"/>
      <c r="C38" s="27" t="s">
        <v>126</v>
      </c>
      <c r="D38" s="14" t="s">
        <v>55</v>
      </c>
      <c r="E38" s="69">
        <v>220000</v>
      </c>
    </row>
    <row r="39" spans="1:5" ht="12.75">
      <c r="A39" s="3"/>
      <c r="B39" s="3"/>
      <c r="C39" s="27" t="s">
        <v>326</v>
      </c>
      <c r="D39" s="14" t="s">
        <v>327</v>
      </c>
      <c r="E39" s="69">
        <v>13150</v>
      </c>
    </row>
    <row r="40" spans="1:5" ht="12.75">
      <c r="A40" s="3"/>
      <c r="B40" s="3"/>
      <c r="C40" s="27"/>
      <c r="D40" s="14" t="s">
        <v>328</v>
      </c>
      <c r="E40" s="69"/>
    </row>
    <row r="41" spans="1:5" ht="12.75">
      <c r="A41" s="17"/>
      <c r="B41" s="17"/>
      <c r="C41" s="32"/>
      <c r="D41" s="37" t="s">
        <v>329</v>
      </c>
      <c r="E41" s="70"/>
    </row>
    <row r="42" spans="1:5" ht="12.75">
      <c r="A42" s="6">
        <v>750</v>
      </c>
      <c r="D42" s="11" t="s">
        <v>61</v>
      </c>
      <c r="E42" s="68">
        <f>E43+E47+E51</f>
        <v>430721</v>
      </c>
    </row>
    <row r="43" spans="2:5" ht="12.75">
      <c r="B43" s="6">
        <v>75011</v>
      </c>
      <c r="D43" s="11" t="s">
        <v>73</v>
      </c>
      <c r="E43" s="68">
        <f>SUM(E44:E44)</f>
        <v>279581</v>
      </c>
    </row>
    <row r="44" spans="1:5" ht="12.75">
      <c r="A44" s="3"/>
      <c r="B44" s="3"/>
      <c r="C44" s="27" t="s">
        <v>144</v>
      </c>
      <c r="D44" s="14" t="s">
        <v>74</v>
      </c>
      <c r="E44" s="69">
        <v>279581</v>
      </c>
    </row>
    <row r="45" spans="1:5" ht="12.75">
      <c r="A45" s="3"/>
      <c r="B45" s="3"/>
      <c r="C45" s="27"/>
      <c r="D45" s="13" t="s">
        <v>75</v>
      </c>
      <c r="E45" s="71"/>
    </row>
    <row r="46" spans="1:5" ht="12.75">
      <c r="A46" s="3"/>
      <c r="B46" s="3"/>
      <c r="C46" s="27"/>
      <c r="D46" s="13" t="s">
        <v>76</v>
      </c>
      <c r="E46" s="71"/>
    </row>
    <row r="47" spans="1:5" ht="12.75">
      <c r="A47" s="3"/>
      <c r="B47" s="3">
        <v>75023</v>
      </c>
      <c r="C47" s="27"/>
      <c r="D47" s="14" t="s">
        <v>114</v>
      </c>
      <c r="E47" s="69">
        <f>SUM(E48:E50)</f>
        <v>120309</v>
      </c>
    </row>
    <row r="48" spans="1:5" ht="12.75">
      <c r="A48" s="3"/>
      <c r="B48" s="3"/>
      <c r="C48" s="27" t="s">
        <v>278</v>
      </c>
      <c r="D48" s="14" t="s">
        <v>279</v>
      </c>
      <c r="E48" s="69"/>
    </row>
    <row r="49" spans="1:5" ht="12.75">
      <c r="A49" s="3"/>
      <c r="B49" s="3"/>
      <c r="C49" s="27"/>
      <c r="D49" s="14" t="s">
        <v>280</v>
      </c>
      <c r="E49" s="69"/>
    </row>
    <row r="50" spans="1:5" ht="12.75">
      <c r="A50" s="3"/>
      <c r="B50" s="3"/>
      <c r="C50" s="27" t="s">
        <v>126</v>
      </c>
      <c r="D50" s="14" t="s">
        <v>55</v>
      </c>
      <c r="E50" s="69">
        <v>120309</v>
      </c>
    </row>
    <row r="51" spans="1:5" ht="12.75">
      <c r="A51" s="3"/>
      <c r="B51" s="3">
        <v>75056</v>
      </c>
      <c r="C51" s="27"/>
      <c r="D51" s="14" t="s">
        <v>333</v>
      </c>
      <c r="E51" s="69">
        <f>E52</f>
        <v>30831</v>
      </c>
    </row>
    <row r="52" spans="1:5" ht="12.75">
      <c r="A52" s="3"/>
      <c r="B52" s="3"/>
      <c r="C52" s="27" t="s">
        <v>144</v>
      </c>
      <c r="D52" s="14" t="s">
        <v>74</v>
      </c>
      <c r="E52" s="69">
        <v>30831</v>
      </c>
    </row>
    <row r="53" spans="1:5" ht="12.75">
      <c r="A53" s="3"/>
      <c r="B53" s="3"/>
      <c r="C53" s="27"/>
      <c r="D53" s="13" t="s">
        <v>75</v>
      </c>
      <c r="E53" s="69"/>
    </row>
    <row r="54" spans="1:5" ht="12.75">
      <c r="A54" s="17"/>
      <c r="B54" s="17"/>
      <c r="C54" s="32"/>
      <c r="D54" s="18" t="s">
        <v>76</v>
      </c>
      <c r="E54" s="70"/>
    </row>
    <row r="55" spans="1:5" ht="12.75">
      <c r="A55" s="3"/>
      <c r="B55" s="3"/>
      <c r="C55" s="27"/>
      <c r="D55" s="13"/>
      <c r="E55" s="69"/>
    </row>
    <row r="56" spans="1:5" ht="12.75">
      <c r="A56" s="3"/>
      <c r="B56" s="3"/>
      <c r="C56" s="27"/>
      <c r="D56" s="13"/>
      <c r="E56" s="69"/>
    </row>
    <row r="57" spans="1:5" ht="12.75">
      <c r="A57" s="3"/>
      <c r="B57" s="3"/>
      <c r="C57" s="27"/>
      <c r="D57" s="13"/>
      <c r="E57" s="69"/>
    </row>
    <row r="58" spans="1:5" ht="12.75">
      <c r="A58" s="6">
        <v>751</v>
      </c>
      <c r="D58" s="39" t="s">
        <v>110</v>
      </c>
      <c r="E58" s="60">
        <f>E60</f>
        <v>5415</v>
      </c>
    </row>
    <row r="59" spans="4:5" ht="12.75">
      <c r="D59" t="s">
        <v>111</v>
      </c>
      <c r="E59" s="60"/>
    </row>
    <row r="60" spans="1:5" ht="12.75">
      <c r="A60" s="3"/>
      <c r="B60" s="3">
        <v>75101</v>
      </c>
      <c r="C60" s="27"/>
      <c r="D60" s="13" t="s">
        <v>77</v>
      </c>
      <c r="E60" s="71">
        <f>E62</f>
        <v>5415</v>
      </c>
    </row>
    <row r="61" spans="1:5" ht="12.75">
      <c r="A61" s="3"/>
      <c r="B61" s="3"/>
      <c r="C61" s="27"/>
      <c r="D61" s="14" t="s">
        <v>78</v>
      </c>
      <c r="E61" s="62"/>
    </row>
    <row r="62" spans="1:5" ht="12.75">
      <c r="A62" s="3"/>
      <c r="B62" s="3"/>
      <c r="C62" s="27" t="s">
        <v>144</v>
      </c>
      <c r="D62" s="13" t="s">
        <v>74</v>
      </c>
      <c r="E62" s="71">
        <v>5415</v>
      </c>
    </row>
    <row r="63" spans="1:5" s="13" customFormat="1" ht="12.75">
      <c r="A63" s="3"/>
      <c r="B63" s="3"/>
      <c r="C63" s="27"/>
      <c r="D63" s="13" t="s">
        <v>75</v>
      </c>
      <c r="E63" s="71"/>
    </row>
    <row r="64" spans="1:5" s="13" customFormat="1" ht="12.75">
      <c r="A64" s="17"/>
      <c r="B64" s="17"/>
      <c r="C64" s="32"/>
      <c r="D64" s="37" t="s">
        <v>76</v>
      </c>
      <c r="E64" s="61"/>
    </row>
    <row r="65" spans="1:5" ht="12.75">
      <c r="A65" s="6">
        <v>756</v>
      </c>
      <c r="D65" s="11" t="s">
        <v>122</v>
      </c>
      <c r="E65" s="68">
        <f>SUM(+E69+E72+E98+E106+E83)</f>
        <v>53239799</v>
      </c>
    </row>
    <row r="66" ht="12.75">
      <c r="D66" s="11" t="s">
        <v>123</v>
      </c>
    </row>
    <row r="67" ht="12.75">
      <c r="D67" s="11" t="s">
        <v>124</v>
      </c>
    </row>
    <row r="68" ht="12.75">
      <c r="D68" s="11" t="s">
        <v>125</v>
      </c>
    </row>
    <row r="69" spans="2:5" ht="12.75">
      <c r="B69" s="6">
        <v>75601</v>
      </c>
      <c r="D69" s="11" t="s">
        <v>62</v>
      </c>
      <c r="E69" s="68">
        <f>E70</f>
        <v>100000</v>
      </c>
    </row>
    <row r="70" spans="3:5" ht="12.75">
      <c r="C70" s="28" t="s">
        <v>131</v>
      </c>
      <c r="D70" s="11" t="s">
        <v>243</v>
      </c>
      <c r="E70" s="68">
        <v>100000</v>
      </c>
    </row>
    <row r="71" ht="12.75">
      <c r="D71" s="11" t="s">
        <v>63</v>
      </c>
    </row>
    <row r="72" spans="2:5" ht="12.75">
      <c r="B72" s="6">
        <v>75615</v>
      </c>
      <c r="D72" s="11" t="s">
        <v>64</v>
      </c>
      <c r="E72" s="68">
        <f>SUM(E75:E82)</f>
        <v>17398512</v>
      </c>
    </row>
    <row r="73" ht="12.75">
      <c r="D73" s="11" t="s">
        <v>153</v>
      </c>
    </row>
    <row r="74" spans="4:5" ht="12.75">
      <c r="D74" t="s">
        <v>154</v>
      </c>
      <c r="E74" s="60"/>
    </row>
    <row r="75" spans="3:5" ht="12.75">
      <c r="C75" s="28" t="s">
        <v>132</v>
      </c>
      <c r="D75" s="39" t="s">
        <v>244</v>
      </c>
      <c r="E75" s="60">
        <v>17100000</v>
      </c>
    </row>
    <row r="76" spans="3:5" ht="12.75">
      <c r="C76" s="28" t="s">
        <v>133</v>
      </c>
      <c r="D76" s="39" t="s">
        <v>245</v>
      </c>
      <c r="E76" s="60">
        <v>350</v>
      </c>
    </row>
    <row r="77" spans="3:5" ht="12.75">
      <c r="C77" s="28" t="s">
        <v>134</v>
      </c>
      <c r="D77" t="s">
        <v>246</v>
      </c>
      <c r="E77" s="60">
        <v>280000</v>
      </c>
    </row>
    <row r="78" spans="3:5" ht="12.75">
      <c r="C78" s="28" t="s">
        <v>135</v>
      </c>
      <c r="D78" t="s">
        <v>247</v>
      </c>
      <c r="E78" s="60">
        <v>8000</v>
      </c>
    </row>
    <row r="79" spans="3:5" ht="12.75">
      <c r="C79" s="28" t="s">
        <v>278</v>
      </c>
      <c r="D79" t="s">
        <v>279</v>
      </c>
      <c r="E79" s="60">
        <v>162</v>
      </c>
    </row>
    <row r="80" spans="4:5" ht="12.75">
      <c r="D80" t="s">
        <v>280</v>
      </c>
      <c r="E80" s="60"/>
    </row>
    <row r="81" spans="1:5" ht="12.75">
      <c r="A81" s="3"/>
      <c r="B81" s="3"/>
      <c r="C81" s="27" t="s">
        <v>136</v>
      </c>
      <c r="D81" s="13" t="s">
        <v>249</v>
      </c>
      <c r="E81" s="71">
        <v>10000</v>
      </c>
    </row>
    <row r="82" spans="1:5" ht="12.75">
      <c r="A82" s="3"/>
      <c r="B82" s="3"/>
      <c r="C82" s="27"/>
      <c r="D82" s="40" t="s">
        <v>248</v>
      </c>
      <c r="E82" s="71"/>
    </row>
    <row r="83" spans="1:5" ht="12.75">
      <c r="A83" s="3"/>
      <c r="B83" s="3">
        <v>75616</v>
      </c>
      <c r="C83" s="27"/>
      <c r="D83" s="40" t="s">
        <v>155</v>
      </c>
      <c r="E83" s="71">
        <f>SUM(E86:E96)</f>
        <v>6646450</v>
      </c>
    </row>
    <row r="84" spans="1:5" ht="12.75">
      <c r="A84" s="3"/>
      <c r="B84" s="3"/>
      <c r="C84" s="27"/>
      <c r="D84" s="40" t="s">
        <v>156</v>
      </c>
      <c r="E84" s="71"/>
    </row>
    <row r="85" spans="1:5" ht="12.75">
      <c r="A85" s="3"/>
      <c r="B85" s="3"/>
      <c r="C85" s="27"/>
      <c r="D85" s="40" t="s">
        <v>157</v>
      </c>
      <c r="E85" s="71"/>
    </row>
    <row r="86" spans="1:5" ht="12.75">
      <c r="A86" s="3"/>
      <c r="B86" s="3"/>
      <c r="C86" s="28" t="s">
        <v>132</v>
      </c>
      <c r="D86" s="39" t="s">
        <v>244</v>
      </c>
      <c r="E86" s="71">
        <v>5000000</v>
      </c>
    </row>
    <row r="87" spans="1:5" ht="12.75">
      <c r="A87" s="3"/>
      <c r="B87" s="3"/>
      <c r="C87" s="28" t="s">
        <v>133</v>
      </c>
      <c r="D87" s="39" t="s">
        <v>245</v>
      </c>
      <c r="E87" s="71">
        <v>51000</v>
      </c>
    </row>
    <row r="88" spans="1:5" ht="12.75">
      <c r="A88" s="3"/>
      <c r="B88" s="3"/>
      <c r="C88" s="27" t="s">
        <v>137</v>
      </c>
      <c r="D88" s="40" t="s">
        <v>250</v>
      </c>
      <c r="E88" s="71">
        <v>450</v>
      </c>
    </row>
    <row r="89" spans="1:5" ht="12.75">
      <c r="A89" s="3"/>
      <c r="B89" s="3"/>
      <c r="C89" s="28" t="s">
        <v>134</v>
      </c>
      <c r="D89" t="s">
        <v>246</v>
      </c>
      <c r="E89" s="71">
        <v>350000</v>
      </c>
    </row>
    <row r="90" spans="1:5" ht="12.75">
      <c r="A90" s="3"/>
      <c r="B90" s="3"/>
      <c r="C90" s="27" t="s">
        <v>138</v>
      </c>
      <c r="D90" s="13" t="s">
        <v>251</v>
      </c>
      <c r="E90" s="71">
        <v>80000</v>
      </c>
    </row>
    <row r="91" spans="1:5" ht="12.75">
      <c r="A91" s="3"/>
      <c r="B91" s="3"/>
      <c r="C91" s="28" t="s">
        <v>135</v>
      </c>
      <c r="D91" t="s">
        <v>247</v>
      </c>
      <c r="E91" s="71">
        <v>1100000</v>
      </c>
    </row>
    <row r="92" spans="1:5" ht="12.75">
      <c r="A92" s="3"/>
      <c r="B92" s="3"/>
      <c r="C92" s="28" t="s">
        <v>278</v>
      </c>
      <c r="D92" t="s">
        <v>279</v>
      </c>
      <c r="E92" s="71">
        <v>7000</v>
      </c>
    </row>
    <row r="93" spans="1:5" ht="12.75">
      <c r="A93" s="3"/>
      <c r="B93" s="3"/>
      <c r="D93" t="s">
        <v>280</v>
      </c>
      <c r="E93" s="71"/>
    </row>
    <row r="94" spans="1:5" ht="12.75">
      <c r="A94" s="3"/>
      <c r="B94" s="3"/>
      <c r="C94" s="27" t="s">
        <v>136</v>
      </c>
      <c r="D94" s="13" t="s">
        <v>249</v>
      </c>
      <c r="E94" s="71">
        <v>25000</v>
      </c>
    </row>
    <row r="95" spans="1:5" ht="12.75">
      <c r="A95" s="3"/>
      <c r="B95" s="3"/>
      <c r="C95" s="27"/>
      <c r="D95" s="40" t="s">
        <v>248</v>
      </c>
      <c r="E95" s="71"/>
    </row>
    <row r="96" spans="1:5" ht="12.75">
      <c r="A96" s="3"/>
      <c r="B96" s="3"/>
      <c r="C96" s="27" t="s">
        <v>321</v>
      </c>
      <c r="D96" s="40" t="s">
        <v>322</v>
      </c>
      <c r="E96" s="71">
        <v>33000</v>
      </c>
    </row>
    <row r="97" spans="1:5" ht="12.75">
      <c r="A97" s="3"/>
      <c r="B97" s="3"/>
      <c r="C97" s="27"/>
      <c r="D97" s="40" t="s">
        <v>323</v>
      </c>
      <c r="E97" s="71"/>
    </row>
    <row r="98" spans="2:5" ht="12.75">
      <c r="B98" s="6">
        <v>75618</v>
      </c>
      <c r="D98" s="11" t="s">
        <v>115</v>
      </c>
      <c r="E98" s="68">
        <f>SUM(E100:E104)</f>
        <v>1700500</v>
      </c>
    </row>
    <row r="99" ht="12.75">
      <c r="D99" s="11" t="s">
        <v>116</v>
      </c>
    </row>
    <row r="100" spans="3:5" ht="12.75">
      <c r="C100" s="28" t="s">
        <v>139</v>
      </c>
      <c r="D100" s="11" t="s">
        <v>65</v>
      </c>
      <c r="E100" s="68">
        <v>450000</v>
      </c>
    </row>
    <row r="101" spans="3:5" ht="12.75">
      <c r="C101" s="28" t="s">
        <v>140</v>
      </c>
      <c r="D101" s="11" t="s">
        <v>117</v>
      </c>
      <c r="E101" s="68">
        <v>600000</v>
      </c>
    </row>
    <row r="102" spans="1:5" ht="12.75">
      <c r="A102" s="42"/>
      <c r="B102" s="42"/>
      <c r="C102" s="35" t="s">
        <v>158</v>
      </c>
      <c r="D102" s="43" t="s">
        <v>177</v>
      </c>
      <c r="E102" s="72">
        <v>650000</v>
      </c>
    </row>
    <row r="103" ht="12.75">
      <c r="D103" s="11" t="s">
        <v>178</v>
      </c>
    </row>
    <row r="104" spans="3:5" ht="12.75">
      <c r="C104" s="28" t="s">
        <v>278</v>
      </c>
      <c r="D104" t="s">
        <v>279</v>
      </c>
      <c r="E104" s="68">
        <v>500</v>
      </c>
    </row>
    <row r="105" ht="12.75">
      <c r="D105" t="s">
        <v>280</v>
      </c>
    </row>
    <row r="106" spans="1:5" ht="12.75">
      <c r="A106" s="3"/>
      <c r="B106" s="3">
        <v>75621</v>
      </c>
      <c r="C106" s="27"/>
      <c r="D106" s="14" t="s">
        <v>66</v>
      </c>
      <c r="E106" s="69">
        <f>SUM(E108:E109)</f>
        <v>27394337</v>
      </c>
    </row>
    <row r="107" spans="1:5" ht="12.75">
      <c r="A107" s="3"/>
      <c r="B107" s="3"/>
      <c r="C107" s="27"/>
      <c r="D107" s="14" t="s">
        <v>67</v>
      </c>
      <c r="E107" s="69"/>
    </row>
    <row r="108" spans="1:5" ht="12.75">
      <c r="A108" s="3"/>
      <c r="B108" s="3"/>
      <c r="C108" s="27" t="s">
        <v>141</v>
      </c>
      <c r="D108" s="14" t="s">
        <v>62</v>
      </c>
      <c r="E108" s="69">
        <v>26044337</v>
      </c>
    </row>
    <row r="109" spans="1:5" ht="12.75">
      <c r="A109" s="17"/>
      <c r="B109" s="17"/>
      <c r="C109" s="32" t="s">
        <v>142</v>
      </c>
      <c r="D109" s="37" t="s">
        <v>252</v>
      </c>
      <c r="E109" s="70">
        <v>1350000</v>
      </c>
    </row>
    <row r="110" spans="1:5" ht="12.75">
      <c r="A110" s="6">
        <v>758</v>
      </c>
      <c r="D110" s="11" t="s">
        <v>68</v>
      </c>
      <c r="E110" s="68">
        <f>E111+E114+E116</f>
        <v>19636268</v>
      </c>
    </row>
    <row r="111" spans="2:5" ht="12.75">
      <c r="B111" s="6">
        <v>75801</v>
      </c>
      <c r="D111" s="11" t="s">
        <v>69</v>
      </c>
      <c r="E111" s="68">
        <f>E113</f>
        <v>19405629</v>
      </c>
    </row>
    <row r="112" ht="12.75">
      <c r="D112" s="11" t="s">
        <v>70</v>
      </c>
    </row>
    <row r="113" spans="3:5" ht="12.75">
      <c r="C113" s="28" t="s">
        <v>143</v>
      </c>
      <c r="D113" s="11" t="s">
        <v>71</v>
      </c>
      <c r="E113" s="68">
        <v>19405629</v>
      </c>
    </row>
    <row r="114" spans="1:5" ht="12.75">
      <c r="A114" s="3"/>
      <c r="B114" s="3">
        <v>75814</v>
      </c>
      <c r="C114" s="27"/>
      <c r="D114" s="14" t="s">
        <v>72</v>
      </c>
      <c r="E114" s="69">
        <f>SUM(E115:E115)</f>
        <v>20000</v>
      </c>
    </row>
    <row r="115" spans="1:5" ht="12.75">
      <c r="A115" s="3"/>
      <c r="B115" s="3"/>
      <c r="C115" s="27" t="s">
        <v>130</v>
      </c>
      <c r="D115" s="14" t="s">
        <v>253</v>
      </c>
      <c r="E115" s="69">
        <v>20000</v>
      </c>
    </row>
    <row r="116" spans="1:5" ht="12.75">
      <c r="A116" s="3"/>
      <c r="B116" s="3">
        <v>75831</v>
      </c>
      <c r="C116" s="27"/>
      <c r="D116" s="14" t="s">
        <v>186</v>
      </c>
      <c r="E116" s="69">
        <f>E117</f>
        <v>210639</v>
      </c>
    </row>
    <row r="117" spans="1:5" ht="12.75">
      <c r="A117" s="17"/>
      <c r="B117" s="17"/>
      <c r="C117" s="32" t="s">
        <v>143</v>
      </c>
      <c r="D117" s="37" t="s">
        <v>71</v>
      </c>
      <c r="E117" s="70">
        <v>210639</v>
      </c>
    </row>
    <row r="118" spans="1:5" ht="12.75">
      <c r="A118" s="3">
        <v>801</v>
      </c>
      <c r="B118" s="3"/>
      <c r="C118" s="27"/>
      <c r="D118" s="14" t="s">
        <v>210</v>
      </c>
      <c r="E118" s="69">
        <f>E119</f>
        <v>2606220</v>
      </c>
    </row>
    <row r="119" spans="1:5" ht="12.75">
      <c r="A119" s="3"/>
      <c r="B119" s="3">
        <v>80104</v>
      </c>
      <c r="C119" s="27"/>
      <c r="D119" s="14" t="s">
        <v>214</v>
      </c>
      <c r="E119" s="69">
        <f>SUM(E120:E125)</f>
        <v>2606220</v>
      </c>
    </row>
    <row r="120" spans="1:5" ht="12.75">
      <c r="A120" s="3"/>
      <c r="B120" s="3"/>
      <c r="C120" s="28" t="s">
        <v>126</v>
      </c>
      <c r="D120" s="11" t="s">
        <v>55</v>
      </c>
      <c r="E120" s="69">
        <v>500000</v>
      </c>
    </row>
    <row r="121" spans="1:5" ht="12.75">
      <c r="A121" s="3"/>
      <c r="B121" s="3"/>
      <c r="C121" s="27" t="s">
        <v>148</v>
      </c>
      <c r="D121" s="14" t="s">
        <v>281</v>
      </c>
      <c r="E121" s="69">
        <v>1206220</v>
      </c>
    </row>
    <row r="122" spans="1:5" ht="12.75">
      <c r="A122" s="3"/>
      <c r="B122" s="3"/>
      <c r="C122" s="27"/>
      <c r="D122" s="14" t="s">
        <v>149</v>
      </c>
      <c r="E122" s="69"/>
    </row>
    <row r="123" spans="1:5" ht="12.75">
      <c r="A123" s="3"/>
      <c r="B123" s="3"/>
      <c r="C123" s="27" t="s">
        <v>225</v>
      </c>
      <c r="D123" s="14" t="s">
        <v>226</v>
      </c>
      <c r="E123" s="69">
        <v>900000</v>
      </c>
    </row>
    <row r="124" spans="1:5" ht="12.75">
      <c r="A124" s="3"/>
      <c r="B124" s="3"/>
      <c r="C124" s="27"/>
      <c r="D124" s="14" t="s">
        <v>227</v>
      </c>
      <c r="E124" s="69"/>
    </row>
    <row r="125" spans="1:5" ht="12.75">
      <c r="A125" s="17"/>
      <c r="B125" s="17"/>
      <c r="C125" s="32"/>
      <c r="D125" s="37" t="s">
        <v>228</v>
      </c>
      <c r="E125" s="70"/>
    </row>
    <row r="126" spans="1:5" ht="12.75">
      <c r="A126" s="6">
        <v>852</v>
      </c>
      <c r="D126" s="11" t="s">
        <v>146</v>
      </c>
      <c r="E126" s="69">
        <f>E139+E150+E127+E134+E147+E156+E143</f>
        <v>1929770</v>
      </c>
    </row>
    <row r="127" spans="2:5" ht="12.75">
      <c r="B127" s="6">
        <v>85203</v>
      </c>
      <c r="D127" s="11" t="s">
        <v>118</v>
      </c>
      <c r="E127" s="69">
        <f>SUM(E128:E133)</f>
        <v>420700</v>
      </c>
    </row>
    <row r="128" spans="3:5" ht="12.75">
      <c r="C128" s="28" t="s">
        <v>144</v>
      </c>
      <c r="D128" s="11" t="s">
        <v>74</v>
      </c>
      <c r="E128" s="69">
        <v>420600</v>
      </c>
    </row>
    <row r="129" spans="4:5" ht="12.75">
      <c r="D129" s="11" t="s">
        <v>75</v>
      </c>
      <c r="E129" s="69"/>
    </row>
    <row r="130" spans="4:5" ht="12.75">
      <c r="D130" s="11" t="s">
        <v>76</v>
      </c>
      <c r="E130" s="69"/>
    </row>
    <row r="131" spans="3:5" ht="12.75">
      <c r="C131" s="27" t="s">
        <v>150</v>
      </c>
      <c r="D131" s="14" t="s">
        <v>151</v>
      </c>
      <c r="E131" s="69">
        <v>100</v>
      </c>
    </row>
    <row r="132" spans="3:5" ht="12.75">
      <c r="C132" s="27"/>
      <c r="D132" s="14" t="s">
        <v>191</v>
      </c>
      <c r="E132" s="69"/>
    </row>
    <row r="133" spans="3:5" ht="12.75">
      <c r="C133" s="27"/>
      <c r="D133" s="14" t="s">
        <v>152</v>
      </c>
      <c r="E133" s="69"/>
    </row>
    <row r="134" spans="1:5" ht="12.75">
      <c r="A134"/>
      <c r="B134" s="6">
        <v>85213</v>
      </c>
      <c r="D134" s="11" t="s">
        <v>94</v>
      </c>
      <c r="E134" s="69">
        <f>SUM(E137:E138)</f>
        <v>69200</v>
      </c>
    </row>
    <row r="135" spans="1:5" ht="12.75">
      <c r="A135"/>
      <c r="D135" s="11" t="s">
        <v>299</v>
      </c>
      <c r="E135" s="69"/>
    </row>
    <row r="136" spans="1:5" ht="12.75">
      <c r="A136"/>
      <c r="D136" s="11" t="s">
        <v>300</v>
      </c>
      <c r="E136" s="69"/>
    </row>
    <row r="137" spans="3:5" ht="12.75">
      <c r="C137" s="27" t="s">
        <v>148</v>
      </c>
      <c r="D137" s="14" t="s">
        <v>281</v>
      </c>
      <c r="E137" s="69">
        <v>69200</v>
      </c>
    </row>
    <row r="138" spans="3:5" ht="12.75">
      <c r="C138" s="27"/>
      <c r="D138" s="14" t="s">
        <v>149</v>
      </c>
      <c r="E138" s="69"/>
    </row>
    <row r="139" spans="1:5" ht="12.75">
      <c r="A139" s="3"/>
      <c r="B139" s="6">
        <v>85214</v>
      </c>
      <c r="D139" s="11" t="s">
        <v>301</v>
      </c>
      <c r="E139" s="69">
        <f>SUM(E141:E142)</f>
        <v>410004</v>
      </c>
    </row>
    <row r="140" spans="1:5" ht="12.75">
      <c r="A140" s="3"/>
      <c r="D140" s="11" t="s">
        <v>163</v>
      </c>
      <c r="E140" s="69"/>
    </row>
    <row r="141" spans="1:5" ht="12.75">
      <c r="A141" s="3"/>
      <c r="B141" s="3"/>
      <c r="C141" s="27" t="s">
        <v>148</v>
      </c>
      <c r="D141" s="14" t="s">
        <v>281</v>
      </c>
      <c r="E141" s="69">
        <v>410004</v>
      </c>
    </row>
    <row r="142" spans="1:5" ht="12.75">
      <c r="A142" s="3"/>
      <c r="B142" s="3"/>
      <c r="C142" s="27"/>
      <c r="D142" s="14" t="s">
        <v>149</v>
      </c>
      <c r="E142" s="69"/>
    </row>
    <row r="143" spans="1:5" ht="12.75">
      <c r="A143" s="3"/>
      <c r="B143" s="3">
        <v>85215</v>
      </c>
      <c r="C143" s="27"/>
      <c r="D143" s="14" t="s">
        <v>8</v>
      </c>
      <c r="E143" s="69">
        <f>E144</f>
        <v>1260</v>
      </c>
    </row>
    <row r="144" spans="1:5" ht="12.75">
      <c r="A144" s="3"/>
      <c r="B144" s="3"/>
      <c r="C144" s="28" t="s">
        <v>144</v>
      </c>
      <c r="D144" s="11" t="s">
        <v>74</v>
      </c>
      <c r="E144" s="69">
        <v>1260</v>
      </c>
    </row>
    <row r="145" spans="1:5" ht="12.75">
      <c r="A145" s="3"/>
      <c r="B145" s="3"/>
      <c r="D145" s="11" t="s">
        <v>75</v>
      </c>
      <c r="E145" s="69"/>
    </row>
    <row r="146" spans="1:5" ht="12.75">
      <c r="A146" s="3"/>
      <c r="B146" s="3"/>
      <c r="D146" s="11" t="s">
        <v>76</v>
      </c>
      <c r="E146" s="69"/>
    </row>
    <row r="147" spans="1:5" ht="12.75">
      <c r="A147" s="3"/>
      <c r="B147" s="3">
        <v>85216</v>
      </c>
      <c r="C147" s="27"/>
      <c r="D147" s="14" t="s">
        <v>185</v>
      </c>
      <c r="E147" s="69">
        <f>SUM(E148:E149)</f>
        <v>664440</v>
      </c>
    </row>
    <row r="148" spans="1:5" ht="12.75">
      <c r="A148" s="3"/>
      <c r="B148" s="3"/>
      <c r="C148" s="27" t="s">
        <v>148</v>
      </c>
      <c r="D148" s="14" t="s">
        <v>281</v>
      </c>
      <c r="E148" s="69">
        <v>664440</v>
      </c>
    </row>
    <row r="149" spans="1:5" ht="12.75">
      <c r="A149" s="3"/>
      <c r="B149" s="3"/>
      <c r="C149" s="27"/>
      <c r="D149" s="14" t="s">
        <v>149</v>
      </c>
      <c r="E149" s="69"/>
    </row>
    <row r="150" spans="1:5" ht="12.75">
      <c r="A150" s="3"/>
      <c r="B150" s="3">
        <v>85219</v>
      </c>
      <c r="C150" s="27"/>
      <c r="D150" s="14" t="s">
        <v>22</v>
      </c>
      <c r="E150" s="69">
        <f>SUM(E151:E154)</f>
        <v>188303</v>
      </c>
    </row>
    <row r="151" spans="1:5" ht="12.75">
      <c r="A151" s="3"/>
      <c r="B151" s="3"/>
      <c r="C151" s="28" t="s">
        <v>144</v>
      </c>
      <c r="D151" s="11" t="s">
        <v>74</v>
      </c>
      <c r="E151" s="69">
        <v>4860</v>
      </c>
    </row>
    <row r="152" spans="1:5" ht="12.75">
      <c r="A152" s="3"/>
      <c r="B152" s="3"/>
      <c r="D152" s="11" t="s">
        <v>75</v>
      </c>
      <c r="E152" s="69"/>
    </row>
    <row r="153" spans="1:5" ht="12.75">
      <c r="A153" s="3"/>
      <c r="B153" s="3"/>
      <c r="D153" s="11" t="s">
        <v>76</v>
      </c>
      <c r="E153" s="69"/>
    </row>
    <row r="154" spans="1:5" ht="12.75">
      <c r="A154" s="3"/>
      <c r="B154" s="3"/>
      <c r="C154" s="27" t="s">
        <v>148</v>
      </c>
      <c r="D154" s="14" t="s">
        <v>281</v>
      </c>
      <c r="E154" s="69">
        <v>183443</v>
      </c>
    </row>
    <row r="155" spans="1:5" ht="12.75">
      <c r="A155" s="3"/>
      <c r="B155" s="3"/>
      <c r="C155" s="27"/>
      <c r="D155" s="14" t="s">
        <v>149</v>
      </c>
      <c r="E155" s="69"/>
    </row>
    <row r="156" spans="1:5" ht="12.75">
      <c r="A156" s="3"/>
      <c r="B156" s="3">
        <v>85228</v>
      </c>
      <c r="C156" s="27"/>
      <c r="D156" s="14" t="s">
        <v>213</v>
      </c>
      <c r="E156" s="69">
        <f>SUM(E157:E161)</f>
        <v>175863</v>
      </c>
    </row>
    <row r="157" spans="1:5" ht="12.75">
      <c r="A157" s="3"/>
      <c r="B157" s="3"/>
      <c r="C157" s="28" t="s">
        <v>144</v>
      </c>
      <c r="D157" s="11" t="s">
        <v>74</v>
      </c>
      <c r="E157" s="69">
        <v>175560</v>
      </c>
    </row>
    <row r="158" spans="1:5" ht="12.75">
      <c r="A158" s="3"/>
      <c r="B158" s="3"/>
      <c r="C158" s="27"/>
      <c r="D158" s="14" t="s">
        <v>75</v>
      </c>
      <c r="E158" s="69"/>
    </row>
    <row r="159" spans="1:5" ht="12.75">
      <c r="A159" s="3"/>
      <c r="B159" s="3"/>
      <c r="C159" s="27"/>
      <c r="D159" s="14" t="s">
        <v>76</v>
      </c>
      <c r="E159" s="69"/>
    </row>
    <row r="160" spans="1:5" ht="12.75">
      <c r="A160" s="3"/>
      <c r="B160" s="3"/>
      <c r="C160" s="27" t="s">
        <v>150</v>
      </c>
      <c r="D160" s="14" t="s">
        <v>151</v>
      </c>
      <c r="E160" s="69">
        <v>303</v>
      </c>
    </row>
    <row r="161" spans="1:5" ht="12.75">
      <c r="A161" s="3"/>
      <c r="B161" s="3"/>
      <c r="C161" s="27"/>
      <c r="D161" s="14" t="s">
        <v>191</v>
      </c>
      <c r="E161" s="69"/>
    </row>
    <row r="162" spans="1:5" ht="12.75">
      <c r="A162" s="17"/>
      <c r="B162" s="17"/>
      <c r="C162" s="32"/>
      <c r="D162" s="37" t="s">
        <v>152</v>
      </c>
      <c r="E162" s="70"/>
    </row>
    <row r="163" spans="1:5" ht="12.75">
      <c r="A163" s="3">
        <v>855</v>
      </c>
      <c r="B163" s="3"/>
      <c r="C163" s="27"/>
      <c r="D163" s="14" t="s">
        <v>268</v>
      </c>
      <c r="E163" s="69">
        <f>E164+E179+I189+E200+E208+E196</f>
        <v>29746102</v>
      </c>
    </row>
    <row r="164" spans="1:5" ht="12.75">
      <c r="A164" s="3"/>
      <c r="B164" s="6">
        <v>85501</v>
      </c>
      <c r="C164" s="27"/>
      <c r="D164" s="91" t="s">
        <v>261</v>
      </c>
      <c r="E164" s="69">
        <f>SUM(E165:E174)</f>
        <v>22187320</v>
      </c>
    </row>
    <row r="165" spans="1:5" ht="12.75">
      <c r="A165" s="3"/>
      <c r="C165" s="28" t="s">
        <v>190</v>
      </c>
      <c r="D165" s="11" t="s">
        <v>255</v>
      </c>
      <c r="E165" s="69">
        <v>2100</v>
      </c>
    </row>
    <row r="166" spans="1:5" ht="12.75">
      <c r="A166" s="3"/>
      <c r="D166" s="11" t="s">
        <v>254</v>
      </c>
      <c r="E166" s="69"/>
    </row>
    <row r="167" spans="1:5" ht="12.75">
      <c r="A167" s="3"/>
      <c r="D167" s="11" t="s">
        <v>198</v>
      </c>
      <c r="E167" s="69"/>
    </row>
    <row r="168" spans="1:5" ht="12.75">
      <c r="A168" s="3"/>
      <c r="D168" s="11" t="s">
        <v>199</v>
      </c>
      <c r="E168" s="69"/>
    </row>
    <row r="169" spans="1:5" ht="12.75">
      <c r="A169" s="3"/>
      <c r="B169" s="3"/>
      <c r="C169" s="27" t="s">
        <v>262</v>
      </c>
      <c r="D169" s="91" t="s">
        <v>263</v>
      </c>
      <c r="E169" s="69">
        <v>22155320</v>
      </c>
    </row>
    <row r="170" spans="1:5" ht="12.75">
      <c r="A170" s="3"/>
      <c r="B170" s="3"/>
      <c r="C170" s="89"/>
      <c r="D170" s="91" t="s">
        <v>264</v>
      </c>
      <c r="E170" s="69"/>
    </row>
    <row r="171" spans="1:5" ht="12.75">
      <c r="A171" s="3"/>
      <c r="B171" s="3"/>
      <c r="C171" s="89"/>
      <c r="D171" s="91" t="s">
        <v>265</v>
      </c>
      <c r="E171" s="69"/>
    </row>
    <row r="172" spans="1:5" ht="12.75">
      <c r="A172" s="3"/>
      <c r="B172" s="3"/>
      <c r="C172" s="89"/>
      <c r="D172" s="91" t="s">
        <v>267</v>
      </c>
      <c r="E172" s="69"/>
    </row>
    <row r="173" spans="1:5" ht="12.75">
      <c r="A173" s="3"/>
      <c r="B173" s="3"/>
      <c r="C173" s="27"/>
      <c r="D173" s="14" t="s">
        <v>266</v>
      </c>
      <c r="E173" s="69"/>
    </row>
    <row r="174" spans="1:5" ht="12.75">
      <c r="A174" s="3"/>
      <c r="B174" s="3"/>
      <c r="C174" s="27" t="s">
        <v>192</v>
      </c>
      <c r="D174" s="14" t="s">
        <v>200</v>
      </c>
      <c r="E174" s="69">
        <v>29900</v>
      </c>
    </row>
    <row r="175" spans="1:5" ht="12.75">
      <c r="A175" s="3"/>
      <c r="B175" s="3"/>
      <c r="C175" s="27"/>
      <c r="D175" s="14" t="s">
        <v>201</v>
      </c>
      <c r="E175" s="69"/>
    </row>
    <row r="176" spans="1:5" ht="12.75">
      <c r="A176" s="3"/>
      <c r="B176" s="3"/>
      <c r="C176" s="27"/>
      <c r="D176" s="14" t="s">
        <v>202</v>
      </c>
      <c r="E176" s="69"/>
    </row>
    <row r="177" spans="1:5" ht="12.75">
      <c r="A177" s="3"/>
      <c r="B177" s="3"/>
      <c r="C177" s="27"/>
      <c r="D177" s="14" t="s">
        <v>203</v>
      </c>
      <c r="E177" s="69"/>
    </row>
    <row r="178" spans="1:5" ht="12.75">
      <c r="A178" s="3"/>
      <c r="B178" s="3"/>
      <c r="C178" s="27"/>
      <c r="D178" s="14" t="s">
        <v>204</v>
      </c>
      <c r="E178" s="69"/>
    </row>
    <row r="179" spans="1:5" ht="12.75">
      <c r="A179" s="3"/>
      <c r="B179" s="3">
        <v>85502</v>
      </c>
      <c r="C179" s="27"/>
      <c r="D179" s="11" t="s">
        <v>181</v>
      </c>
      <c r="E179" s="69">
        <f>SUM(E182:E192)</f>
        <v>7413590</v>
      </c>
    </row>
    <row r="180" spans="1:5" ht="12.75">
      <c r="A180" s="3"/>
      <c r="B180" s="3"/>
      <c r="C180" s="27"/>
      <c r="D180" s="11" t="s">
        <v>182</v>
      </c>
      <c r="E180" s="69"/>
    </row>
    <row r="181" spans="1:5" ht="12.75">
      <c r="A181" s="3"/>
      <c r="B181" s="3"/>
      <c r="C181" s="27"/>
      <c r="D181" s="11" t="s">
        <v>183</v>
      </c>
      <c r="E181" s="69"/>
    </row>
    <row r="182" spans="1:5" ht="12.75">
      <c r="A182" s="3"/>
      <c r="B182" s="3"/>
      <c r="C182" s="28" t="s">
        <v>190</v>
      </c>
      <c r="D182" s="11" t="s">
        <v>255</v>
      </c>
      <c r="E182" s="69">
        <v>15000</v>
      </c>
    </row>
    <row r="183" spans="1:5" ht="12.75">
      <c r="A183" s="3"/>
      <c r="B183" s="3"/>
      <c r="D183" s="11" t="s">
        <v>254</v>
      </c>
      <c r="E183" s="69"/>
    </row>
    <row r="184" spans="1:5" ht="12.75">
      <c r="A184" s="3"/>
      <c r="B184" s="3"/>
      <c r="D184" s="11" t="s">
        <v>198</v>
      </c>
      <c r="E184" s="69"/>
    </row>
    <row r="185" spans="1:5" ht="12.75">
      <c r="A185" s="3"/>
      <c r="B185" s="3"/>
      <c r="D185" s="11" t="s">
        <v>199</v>
      </c>
      <c r="E185" s="69"/>
    </row>
    <row r="186" spans="1:5" ht="12.75">
      <c r="A186" s="3"/>
      <c r="B186" s="3"/>
      <c r="C186" s="28" t="s">
        <v>144</v>
      </c>
      <c r="D186" s="11" t="s">
        <v>74</v>
      </c>
      <c r="E186" s="69">
        <v>7270590</v>
      </c>
    </row>
    <row r="187" spans="1:5" ht="12.75">
      <c r="A187" s="3"/>
      <c r="B187" s="3"/>
      <c r="D187" s="11" t="s">
        <v>75</v>
      </c>
      <c r="E187" s="69"/>
    </row>
    <row r="188" spans="1:5" ht="12.75">
      <c r="A188" s="3"/>
      <c r="B188" s="3"/>
      <c r="D188" s="11" t="s">
        <v>76</v>
      </c>
      <c r="E188" s="69"/>
    </row>
    <row r="189" spans="1:5" ht="12.75">
      <c r="A189" s="3"/>
      <c r="B189" s="3"/>
      <c r="C189" s="27" t="s">
        <v>150</v>
      </c>
      <c r="D189" s="14" t="s">
        <v>151</v>
      </c>
      <c r="E189" s="69"/>
    </row>
    <row r="190" spans="1:5" ht="12.75">
      <c r="A190" s="3"/>
      <c r="B190" s="3"/>
      <c r="C190" s="27"/>
      <c r="D190" s="14" t="s">
        <v>191</v>
      </c>
      <c r="E190" s="69">
        <v>80000</v>
      </c>
    </row>
    <row r="191" spans="1:5" ht="12.75">
      <c r="A191" s="3"/>
      <c r="B191" s="3"/>
      <c r="C191" s="27"/>
      <c r="D191" s="14" t="s">
        <v>152</v>
      </c>
      <c r="E191" s="69"/>
    </row>
    <row r="192" spans="1:5" ht="12.75">
      <c r="A192" s="3"/>
      <c r="B192" s="3"/>
      <c r="C192" s="27" t="s">
        <v>192</v>
      </c>
      <c r="D192" s="14" t="s">
        <v>200</v>
      </c>
      <c r="E192" s="69">
        <v>48000</v>
      </c>
    </row>
    <row r="193" spans="1:5" ht="12.75">
      <c r="A193" s="3"/>
      <c r="B193" s="3"/>
      <c r="C193" s="27"/>
      <c r="D193" s="14" t="s">
        <v>201</v>
      </c>
      <c r="E193" s="69"/>
    </row>
    <row r="194" spans="1:5" ht="12.75">
      <c r="A194" s="3"/>
      <c r="B194" s="3"/>
      <c r="C194" s="27"/>
      <c r="D194" s="14" t="s">
        <v>295</v>
      </c>
      <c r="E194" s="69"/>
    </row>
    <row r="195" spans="1:5" ht="12.75">
      <c r="A195" s="3"/>
      <c r="B195" s="3"/>
      <c r="C195" s="27"/>
      <c r="D195" s="14" t="s">
        <v>287</v>
      </c>
      <c r="E195" s="69"/>
    </row>
    <row r="196" spans="1:5" ht="12.75">
      <c r="A196" s="3"/>
      <c r="B196" s="3">
        <v>85504</v>
      </c>
      <c r="C196" s="27"/>
      <c r="D196" s="14" t="s">
        <v>232</v>
      </c>
      <c r="E196" s="69">
        <f>E197</f>
        <v>1860</v>
      </c>
    </row>
    <row r="197" spans="1:5" ht="12.75">
      <c r="A197" s="3"/>
      <c r="B197" s="3"/>
      <c r="C197" s="28" t="s">
        <v>144</v>
      </c>
      <c r="D197" s="11" t="s">
        <v>74</v>
      </c>
      <c r="E197" s="69">
        <v>1860</v>
      </c>
    </row>
    <row r="198" spans="1:5" ht="12.75">
      <c r="A198" s="3"/>
      <c r="B198" s="3"/>
      <c r="D198" s="11" t="s">
        <v>75</v>
      </c>
      <c r="E198" s="69"/>
    </row>
    <row r="199" spans="1:5" ht="12.75">
      <c r="A199" s="3"/>
      <c r="B199" s="3"/>
      <c r="D199" s="11" t="s">
        <v>76</v>
      </c>
      <c r="E199" s="69"/>
    </row>
    <row r="200" spans="1:5" ht="12.75">
      <c r="A200" s="3"/>
      <c r="B200" s="3">
        <v>85513</v>
      </c>
      <c r="C200" s="27"/>
      <c r="D200" s="14" t="s">
        <v>290</v>
      </c>
      <c r="E200" s="69">
        <f>E205</f>
        <v>43332</v>
      </c>
    </row>
    <row r="201" spans="1:5" ht="12.75">
      <c r="A201" s="3"/>
      <c r="B201" s="3"/>
      <c r="C201" s="27"/>
      <c r="D201" s="14" t="s">
        <v>291</v>
      </c>
      <c r="E201" s="69"/>
    </row>
    <row r="202" spans="1:5" ht="12.75">
      <c r="A202" s="3"/>
      <c r="B202" s="3"/>
      <c r="C202" s="27"/>
      <c r="D202" s="14" t="s">
        <v>292</v>
      </c>
      <c r="E202" s="69"/>
    </row>
    <row r="203" spans="1:5" ht="12.75">
      <c r="A203" s="3"/>
      <c r="B203" s="3"/>
      <c r="C203" s="27"/>
      <c r="D203" s="14" t="s">
        <v>293</v>
      </c>
      <c r="E203" s="69"/>
    </row>
    <row r="204" spans="1:5" ht="12.75">
      <c r="A204" s="3"/>
      <c r="B204" s="3"/>
      <c r="C204" s="27"/>
      <c r="D204" s="14" t="s">
        <v>294</v>
      </c>
      <c r="E204" s="69"/>
    </row>
    <row r="205" spans="1:5" ht="12.75">
      <c r="A205" s="3"/>
      <c r="B205" s="3"/>
      <c r="C205" s="28" t="s">
        <v>144</v>
      </c>
      <c r="D205" s="11" t="s">
        <v>74</v>
      </c>
      <c r="E205" s="69">
        <v>43332</v>
      </c>
    </row>
    <row r="206" spans="1:5" ht="12.75">
      <c r="A206" s="3"/>
      <c r="B206" s="3"/>
      <c r="C206" s="27"/>
      <c r="D206" s="14" t="s">
        <v>75</v>
      </c>
      <c r="E206" s="69"/>
    </row>
    <row r="207" spans="1:5" ht="12.75">
      <c r="A207" s="3"/>
      <c r="B207" s="3"/>
      <c r="C207" s="27"/>
      <c r="D207" s="14" t="s">
        <v>76</v>
      </c>
      <c r="E207" s="69"/>
    </row>
    <row r="208" spans="1:5" ht="12.75">
      <c r="A208" s="3"/>
      <c r="B208" s="3">
        <v>85516</v>
      </c>
      <c r="C208" s="27"/>
      <c r="D208" s="14" t="s">
        <v>309</v>
      </c>
      <c r="E208" s="69">
        <f>E209</f>
        <v>100000</v>
      </c>
    </row>
    <row r="209" spans="1:5" ht="12.75">
      <c r="A209" s="3"/>
      <c r="B209" s="3"/>
      <c r="C209" s="27" t="s">
        <v>225</v>
      </c>
      <c r="D209" s="14" t="s">
        <v>226</v>
      </c>
      <c r="E209" s="69">
        <v>100000</v>
      </c>
    </row>
    <row r="210" spans="1:5" ht="12.75">
      <c r="A210" s="3"/>
      <c r="B210" s="3"/>
      <c r="C210" s="27"/>
      <c r="D210" s="14" t="s">
        <v>227</v>
      </c>
      <c r="E210" s="69"/>
    </row>
    <row r="211" spans="1:5" ht="12.75">
      <c r="A211" s="17"/>
      <c r="B211" s="17"/>
      <c r="C211" s="32"/>
      <c r="D211" s="37" t="s">
        <v>228</v>
      </c>
      <c r="E211" s="70"/>
    </row>
    <row r="212" spans="1:5" ht="12.75">
      <c r="A212" s="3">
        <v>900</v>
      </c>
      <c r="B212" s="3"/>
      <c r="C212" s="27"/>
      <c r="D212" s="14" t="s">
        <v>193</v>
      </c>
      <c r="E212" s="69">
        <f>E229+E213+E218</f>
        <v>16413582</v>
      </c>
    </row>
    <row r="213" spans="1:5" ht="12.75">
      <c r="A213" s="3"/>
      <c r="B213" s="3">
        <v>90002</v>
      </c>
      <c r="C213" s="27"/>
      <c r="D213" s="14" t="s">
        <v>256</v>
      </c>
      <c r="E213" s="69">
        <f>SUM(E214:E216)</f>
        <v>6804000</v>
      </c>
    </row>
    <row r="214" spans="1:5" ht="12.75">
      <c r="A214" s="3"/>
      <c r="B214" s="3"/>
      <c r="C214" s="35" t="s">
        <v>158</v>
      </c>
      <c r="D214" s="43" t="s">
        <v>177</v>
      </c>
      <c r="E214" s="69">
        <v>6800000</v>
      </c>
    </row>
    <row r="215" spans="1:5" ht="12.75">
      <c r="A215" s="3"/>
      <c r="B215" s="3"/>
      <c r="C215" s="27"/>
      <c r="D215" s="14" t="s">
        <v>178</v>
      </c>
      <c r="E215" s="69"/>
    </row>
    <row r="216" spans="1:5" ht="12.75">
      <c r="A216" s="3"/>
      <c r="B216" s="3"/>
      <c r="C216" s="27" t="s">
        <v>278</v>
      </c>
      <c r="D216" s="14" t="s">
        <v>279</v>
      </c>
      <c r="E216" s="69">
        <v>4000</v>
      </c>
    </row>
    <row r="217" spans="1:5" ht="12.75">
      <c r="A217" s="3"/>
      <c r="B217" s="3"/>
      <c r="C217" s="27"/>
      <c r="D217" s="14" t="s">
        <v>280</v>
      </c>
      <c r="E217" s="69"/>
    </row>
    <row r="218" spans="1:5" ht="12.75">
      <c r="A218" s="3"/>
      <c r="B218" s="3">
        <v>90004</v>
      </c>
      <c r="C218" s="27"/>
      <c r="D218" s="56" t="s">
        <v>49</v>
      </c>
      <c r="E218" s="69">
        <f>SUM(E219:E224)</f>
        <v>9529582</v>
      </c>
    </row>
    <row r="219" spans="1:5" ht="12.75">
      <c r="A219" s="3"/>
      <c r="B219" s="3"/>
      <c r="C219" s="27" t="s">
        <v>310</v>
      </c>
      <c r="D219" s="14" t="s">
        <v>311</v>
      </c>
      <c r="E219" s="69">
        <v>8408454</v>
      </c>
    </row>
    <row r="220" spans="1:5" ht="12.75">
      <c r="A220" s="3"/>
      <c r="B220" s="3"/>
      <c r="C220" s="27"/>
      <c r="D220" s="14" t="s">
        <v>312</v>
      </c>
      <c r="E220" s="69"/>
    </row>
    <row r="221" spans="1:5" ht="12.75">
      <c r="A221" s="3"/>
      <c r="B221" s="3"/>
      <c r="C221" s="27"/>
      <c r="D221" s="14" t="s">
        <v>313</v>
      </c>
      <c r="E221" s="69"/>
    </row>
    <row r="222" spans="1:5" ht="12.75">
      <c r="A222" s="3"/>
      <c r="B222" s="3"/>
      <c r="C222" s="27"/>
      <c r="D222" s="14" t="s">
        <v>314</v>
      </c>
      <c r="E222" s="69"/>
    </row>
    <row r="223" spans="1:5" ht="12.75">
      <c r="A223" s="3"/>
      <c r="B223" s="3"/>
      <c r="C223" s="27"/>
      <c r="D223" s="14" t="s">
        <v>164</v>
      </c>
      <c r="E223" s="69"/>
    </row>
    <row r="224" spans="1:5" ht="12.75">
      <c r="A224" s="3"/>
      <c r="B224" s="3"/>
      <c r="C224" s="27" t="s">
        <v>315</v>
      </c>
      <c r="D224" s="14" t="s">
        <v>311</v>
      </c>
      <c r="E224" s="69">
        <v>1121128</v>
      </c>
    </row>
    <row r="225" spans="1:5" ht="12.75">
      <c r="A225" s="3"/>
      <c r="B225" s="3"/>
      <c r="C225" s="27"/>
      <c r="D225" s="14" t="s">
        <v>312</v>
      </c>
      <c r="E225" s="69"/>
    </row>
    <row r="226" spans="1:5" ht="12.75">
      <c r="A226" s="3"/>
      <c r="B226" s="3"/>
      <c r="C226" s="27"/>
      <c r="D226" s="14" t="s">
        <v>313</v>
      </c>
      <c r="E226" s="69"/>
    </row>
    <row r="227" spans="1:5" ht="12.75">
      <c r="A227" s="3"/>
      <c r="B227" s="3"/>
      <c r="C227" s="27"/>
      <c r="D227" s="14" t="s">
        <v>314</v>
      </c>
      <c r="E227" s="69"/>
    </row>
    <row r="228" spans="1:5" ht="12.75">
      <c r="A228" s="3"/>
      <c r="B228" s="3"/>
      <c r="C228" s="27"/>
      <c r="D228" s="14" t="s">
        <v>164</v>
      </c>
      <c r="E228" s="69"/>
    </row>
    <row r="229" spans="1:5" ht="12.75">
      <c r="A229" s="3"/>
      <c r="B229" s="3">
        <v>90019</v>
      </c>
      <c r="C229" s="27"/>
      <c r="D229" s="14" t="s">
        <v>211</v>
      </c>
      <c r="E229" s="69">
        <f>SUM(E231:E231)</f>
        <v>80000</v>
      </c>
    </row>
    <row r="230" spans="1:5" ht="12.75">
      <c r="A230" s="3"/>
      <c r="B230" s="3"/>
      <c r="C230" s="27"/>
      <c r="D230" s="14" t="s">
        <v>212</v>
      </c>
      <c r="E230" s="69"/>
    </row>
    <row r="231" spans="1:5" ht="12.75">
      <c r="A231" s="17"/>
      <c r="B231" s="17"/>
      <c r="C231" s="32" t="s">
        <v>175</v>
      </c>
      <c r="D231" s="37" t="s">
        <v>176</v>
      </c>
      <c r="E231" s="70">
        <v>80000</v>
      </c>
    </row>
    <row r="232" spans="1:5" ht="12.75">
      <c r="A232" s="3">
        <v>921</v>
      </c>
      <c r="B232" s="3"/>
      <c r="C232" s="27"/>
      <c r="D232" s="14" t="s">
        <v>316</v>
      </c>
      <c r="E232" s="69">
        <f>E233</f>
        <v>534319</v>
      </c>
    </row>
    <row r="233" spans="2:5" ht="12.75">
      <c r="B233" s="6">
        <v>92118</v>
      </c>
      <c r="D233" s="11" t="s">
        <v>2</v>
      </c>
      <c r="E233" s="68">
        <f>E234</f>
        <v>534319</v>
      </c>
    </row>
    <row r="234" spans="3:5" ht="12.75">
      <c r="C234" s="27" t="s">
        <v>310</v>
      </c>
      <c r="D234" s="14" t="s">
        <v>311</v>
      </c>
      <c r="E234" s="68">
        <v>534319</v>
      </c>
    </row>
    <row r="235" spans="3:4" ht="12.75">
      <c r="C235" s="27"/>
      <c r="D235" s="14" t="s">
        <v>312</v>
      </c>
    </row>
    <row r="236" spans="3:4" ht="12.75">
      <c r="C236" s="27"/>
      <c r="D236" s="14" t="s">
        <v>313</v>
      </c>
    </row>
    <row r="237" spans="3:4" ht="12.75">
      <c r="C237" s="27"/>
      <c r="D237" s="14" t="s">
        <v>314</v>
      </c>
    </row>
    <row r="238" spans="3:4" ht="13.5" customHeight="1">
      <c r="C238" s="27"/>
      <c r="D238" s="14" t="s">
        <v>164</v>
      </c>
    </row>
    <row r="239" spans="3:4" ht="13.5" customHeight="1">
      <c r="C239" s="27"/>
      <c r="D239" s="14"/>
    </row>
    <row r="240" spans="3:4" ht="13.5" customHeight="1">
      <c r="C240" s="27"/>
      <c r="D240" s="14"/>
    </row>
    <row r="241" spans="3:4" ht="13.5" customHeight="1">
      <c r="C241" s="27"/>
      <c r="D241" s="14"/>
    </row>
    <row r="242" spans="3:4" ht="13.5" customHeight="1">
      <c r="C242" s="27"/>
      <c r="D242" s="14"/>
    </row>
    <row r="243" spans="3:4" ht="13.5" customHeight="1">
      <c r="C243" s="27"/>
      <c r="D243" s="14"/>
    </row>
    <row r="244" spans="3:4" ht="13.5" customHeight="1">
      <c r="C244" s="27"/>
      <c r="D244" s="14"/>
    </row>
    <row r="245" spans="4:5" ht="12.75">
      <c r="D245"/>
      <c r="E245" s="73"/>
    </row>
    <row r="246" spans="4:5" ht="12.75">
      <c r="D246"/>
      <c r="E246" s="60"/>
    </row>
    <row r="247" spans="4:5" ht="12.75">
      <c r="D247" s="7"/>
      <c r="E247" s="71"/>
    </row>
    <row r="248" spans="4:5" ht="12.75">
      <c r="D248" s="7"/>
      <c r="E248" s="71"/>
    </row>
    <row r="249" spans="4:5" ht="12.75">
      <c r="D249"/>
      <c r="E249" s="71"/>
    </row>
    <row r="250" spans="4:5" ht="12.75">
      <c r="D250"/>
      <c r="E250" s="60"/>
    </row>
    <row r="251" spans="1:5" ht="12.75">
      <c r="A251" s="1"/>
      <c r="B251" s="1"/>
      <c r="C251" s="25"/>
      <c r="D251" s="1"/>
      <c r="E251" s="63"/>
    </row>
    <row r="252" spans="4:5" ht="13.5" customHeight="1">
      <c r="D252"/>
      <c r="E252" s="60"/>
    </row>
    <row r="253" ht="13.5" customHeight="1">
      <c r="E253" s="60"/>
    </row>
    <row r="254" ht="13.5" customHeight="1">
      <c r="E254" s="60"/>
    </row>
    <row r="255" ht="13.5" customHeight="1">
      <c r="E255" s="60"/>
    </row>
    <row r="256" spans="3:5" ht="13.5" customHeight="1">
      <c r="C256" s="27"/>
      <c r="D256" s="14"/>
      <c r="E256" s="60"/>
    </row>
    <row r="257" spans="3:5" ht="13.5" customHeight="1">
      <c r="C257" s="27"/>
      <c r="D257" s="14"/>
      <c r="E257" s="60"/>
    </row>
    <row r="258" spans="3:5" ht="13.5" customHeight="1">
      <c r="C258" s="27"/>
      <c r="D258" s="14"/>
      <c r="E258" s="60"/>
    </row>
    <row r="259" spans="3:5" ht="13.5" customHeight="1">
      <c r="C259" s="27"/>
      <c r="D259" s="14"/>
      <c r="E259" s="60"/>
    </row>
    <row r="260" spans="3:5" ht="13.5" customHeight="1">
      <c r="C260" s="27"/>
      <c r="D260" s="14"/>
      <c r="E260" s="60"/>
    </row>
    <row r="261" ht="13.5" customHeight="1">
      <c r="E261" s="60"/>
    </row>
    <row r="262" ht="13.5" customHeight="1">
      <c r="E262" s="60"/>
    </row>
    <row r="263" spans="3:5" ht="13.5" customHeight="1">
      <c r="C263" s="27"/>
      <c r="D263" s="14"/>
      <c r="E263" s="60"/>
    </row>
    <row r="264" spans="3:5" ht="13.5" customHeight="1">
      <c r="C264" s="27"/>
      <c r="D264" s="14"/>
      <c r="E264" s="60"/>
    </row>
    <row r="265" spans="3:5" ht="13.5" customHeight="1">
      <c r="C265" s="27"/>
      <c r="D265" s="14"/>
      <c r="E265" s="60"/>
    </row>
    <row r="266" spans="3:5" ht="13.5" customHeight="1">
      <c r="C266" s="27"/>
      <c r="D266" s="14"/>
      <c r="E266" s="60"/>
    </row>
    <row r="267" spans="3:5" ht="13.5" customHeight="1">
      <c r="C267" s="27"/>
      <c r="D267" s="14"/>
      <c r="E267" s="60"/>
    </row>
    <row r="268" spans="2:5" ht="13.5" customHeight="1">
      <c r="B268" s="3"/>
      <c r="C268" s="27"/>
      <c r="D268" s="14"/>
      <c r="E268" s="60"/>
    </row>
    <row r="269" spans="2:5" ht="13.5" customHeight="1">
      <c r="B269" s="3"/>
      <c r="C269" s="27"/>
      <c r="D269" s="14"/>
      <c r="E269" s="60"/>
    </row>
    <row r="270" spans="2:5" ht="13.5" customHeight="1">
      <c r="B270" s="3"/>
      <c r="C270" s="27"/>
      <c r="D270" s="14"/>
      <c r="E270" s="60"/>
    </row>
    <row r="271" spans="3:5" ht="13.5" customHeight="1">
      <c r="C271" s="27"/>
      <c r="D271" s="14"/>
      <c r="E271" s="60"/>
    </row>
    <row r="272" spans="3:5" ht="13.5" customHeight="1">
      <c r="C272" s="27"/>
      <c r="D272" s="14"/>
      <c r="E272" s="60"/>
    </row>
    <row r="273" spans="3:5" ht="13.5" customHeight="1">
      <c r="C273" s="27"/>
      <c r="D273" s="14"/>
      <c r="E273" s="60"/>
    </row>
    <row r="274" spans="2:5" ht="12.75">
      <c r="B274" s="3"/>
      <c r="C274" s="27"/>
      <c r="D274" s="14"/>
      <c r="E274" s="60"/>
    </row>
    <row r="275" ht="12.75">
      <c r="E275" s="60"/>
    </row>
    <row r="276" spans="3:5" ht="12.75">
      <c r="C276" s="27"/>
      <c r="D276" s="14"/>
      <c r="E276" s="60"/>
    </row>
    <row r="277" spans="1:5" ht="12.75">
      <c r="A277"/>
      <c r="D277"/>
      <c r="E277" s="60"/>
    </row>
    <row r="278" ht="12.75">
      <c r="A278"/>
    </row>
    <row r="279" spans="1:4" ht="12.75">
      <c r="A279"/>
      <c r="B279" s="3"/>
      <c r="C279" s="27"/>
      <c r="D279" s="14"/>
    </row>
    <row r="280" spans="1:3" ht="12.75">
      <c r="A280"/>
      <c r="B280" s="3"/>
      <c r="C280" s="27"/>
    </row>
    <row r="281" spans="1:3" ht="12.75">
      <c r="A281"/>
      <c r="B281" s="3"/>
      <c r="C281" s="27"/>
    </row>
    <row r="282" spans="1:3" ht="12.75">
      <c r="A282"/>
      <c r="B282" s="3"/>
      <c r="C282" s="27"/>
    </row>
    <row r="283" spans="4:5" ht="12.75">
      <c r="D283"/>
      <c r="E283" s="73"/>
    </row>
    <row r="284" spans="4:5" ht="12.75">
      <c r="D284"/>
      <c r="E284" s="60"/>
    </row>
    <row r="285" spans="4:5" ht="12.75">
      <c r="D285" s="7"/>
      <c r="E285" s="71"/>
    </row>
    <row r="286" spans="4:5" ht="12.75">
      <c r="D286" s="7"/>
      <c r="E286" s="71"/>
    </row>
    <row r="287" spans="4:5" ht="12.75">
      <c r="D287"/>
      <c r="E287" s="71"/>
    </row>
    <row r="288" spans="4:5" ht="12.75">
      <c r="D288"/>
      <c r="E288" s="60"/>
    </row>
    <row r="289" spans="1:5" ht="12.75">
      <c r="A289" s="1"/>
      <c r="B289" s="1"/>
      <c r="C289" s="25"/>
      <c r="D289" s="1"/>
      <c r="E289" s="63"/>
    </row>
    <row r="290" spans="1:5" ht="12.75">
      <c r="A290" s="45"/>
      <c r="B290" s="45"/>
      <c r="C290" s="45"/>
      <c r="D290" s="48"/>
      <c r="E290" s="74"/>
    </row>
    <row r="291" spans="3:4" ht="12.75">
      <c r="C291" s="6"/>
      <c r="D291"/>
    </row>
    <row r="306" spans="4:5" ht="12.75">
      <c r="D306"/>
      <c r="E306" s="73"/>
    </row>
    <row r="307" spans="4:5" ht="12.75">
      <c r="D307"/>
      <c r="E307" s="60"/>
    </row>
    <row r="308" spans="4:5" ht="12.75">
      <c r="D308" s="7"/>
      <c r="E308" s="71"/>
    </row>
    <row r="309" spans="4:5" ht="12.75">
      <c r="D309" s="7"/>
      <c r="E309" s="71"/>
    </row>
    <row r="310" spans="4:5" ht="12.75">
      <c r="D310"/>
      <c r="E310" s="71"/>
    </row>
    <row r="311" spans="4:5" ht="12.75">
      <c r="D311"/>
      <c r="E311" s="60"/>
    </row>
    <row r="312" spans="1:5" ht="12.75">
      <c r="A312" s="1"/>
      <c r="B312" s="1"/>
      <c r="C312" s="25"/>
      <c r="D312" s="1"/>
      <c r="E312" s="63"/>
    </row>
    <row r="313" spans="1:5" ht="12.75">
      <c r="A313" s="45"/>
      <c r="B313" s="45"/>
      <c r="C313" s="45"/>
      <c r="D313"/>
      <c r="E313" s="74"/>
    </row>
    <row r="314" spans="2:4" ht="12.75">
      <c r="B314" s="3"/>
      <c r="C314" s="27"/>
      <c r="D314" s="14"/>
    </row>
    <row r="317" spans="1:4" ht="12.75">
      <c r="A317"/>
      <c r="B317" s="3"/>
      <c r="C317" s="27"/>
      <c r="D317" s="14"/>
    </row>
    <row r="318" spans="1:4" ht="12.75">
      <c r="A318"/>
      <c r="B318" s="3"/>
      <c r="C318" s="27"/>
      <c r="D318" s="14"/>
    </row>
    <row r="319" spans="1:4" ht="12.75">
      <c r="A319"/>
      <c r="B319" s="3"/>
      <c r="C319" s="27"/>
      <c r="D319" s="14"/>
    </row>
    <row r="320" spans="1:4" ht="12.75">
      <c r="A320"/>
      <c r="B320"/>
      <c r="C320" s="27"/>
      <c r="D320" s="14"/>
    </row>
    <row r="324" spans="4:5" ht="12.75">
      <c r="D324"/>
      <c r="E324" s="73"/>
    </row>
    <row r="325" spans="4:5" ht="12.75">
      <c r="D325"/>
      <c r="E325" s="60"/>
    </row>
    <row r="326" spans="4:5" ht="12.75">
      <c r="D326" s="7"/>
      <c r="E326" s="71"/>
    </row>
    <row r="327" spans="4:5" ht="12.75">
      <c r="D327" s="47"/>
      <c r="E327" s="71"/>
    </row>
    <row r="328" spans="4:5" ht="12.75">
      <c r="D328"/>
      <c r="E328" s="71"/>
    </row>
    <row r="329" spans="4:5" ht="12.75">
      <c r="D329"/>
      <c r="E329" s="60"/>
    </row>
    <row r="330" spans="1:5" ht="12.75">
      <c r="A330" s="1"/>
      <c r="B330" s="1"/>
      <c r="C330" s="25"/>
      <c r="D330" s="1"/>
      <c r="E330" s="63"/>
    </row>
    <row r="331" spans="1:4" ht="12.75">
      <c r="A331" s="45"/>
      <c r="B331" s="45"/>
      <c r="C331" s="45"/>
      <c r="D331"/>
    </row>
    <row r="332" spans="1:4" ht="12.75">
      <c r="A332" s="45"/>
      <c r="B332" s="45"/>
      <c r="C332" s="45"/>
      <c r="D332"/>
    </row>
    <row r="333" spans="1:2" ht="12.75">
      <c r="A333" s="45"/>
      <c r="B333" s="45"/>
    </row>
    <row r="334" spans="1:2" ht="12.75">
      <c r="A334" s="45"/>
      <c r="B334" s="45"/>
    </row>
    <row r="335" spans="1:2" ht="12.75">
      <c r="A335" s="45"/>
      <c r="B335" s="45"/>
    </row>
    <row r="336" spans="1:2" ht="12.75">
      <c r="A336" s="45"/>
      <c r="B336" s="45"/>
    </row>
    <row r="337" spans="3:4" ht="12.75">
      <c r="C337" s="27"/>
      <c r="D337" s="14"/>
    </row>
    <row r="338" spans="3:4" ht="12.75">
      <c r="C338" s="27"/>
      <c r="D338" s="14"/>
    </row>
    <row r="339" spans="3:4" ht="12.75">
      <c r="C339" s="27"/>
      <c r="D339" s="14"/>
    </row>
    <row r="343" spans="4:5" ht="12.75">
      <c r="D343"/>
      <c r="E343" s="73"/>
    </row>
    <row r="344" spans="4:5" ht="12.75">
      <c r="D344"/>
      <c r="E344" s="60"/>
    </row>
    <row r="345" spans="4:5" ht="12.75">
      <c r="D345" s="7"/>
      <c r="E345" s="59"/>
    </row>
    <row r="346" spans="4:5" ht="12.75">
      <c r="D346" s="47"/>
      <c r="E346" s="71"/>
    </row>
    <row r="347" spans="4:5" ht="12.75">
      <c r="D347"/>
      <c r="E347" s="71"/>
    </row>
    <row r="348" spans="4:5" ht="12.75">
      <c r="D348"/>
      <c r="E348" s="60"/>
    </row>
    <row r="349" spans="1:5" ht="12.75">
      <c r="A349" s="1"/>
      <c r="B349" s="1"/>
      <c r="C349" s="25"/>
      <c r="D349" s="1"/>
      <c r="E349" s="63"/>
    </row>
    <row r="350" spans="1:4" ht="12.75">
      <c r="A350" s="3"/>
      <c r="B350" s="3"/>
      <c r="C350" s="27"/>
      <c r="D350" s="14"/>
    </row>
    <row r="351" spans="1:4" ht="12.75">
      <c r="A351" s="45"/>
      <c r="B351" s="3"/>
      <c r="C351" s="27"/>
      <c r="D351" s="14"/>
    </row>
    <row r="352" spans="1:4" ht="12.75">
      <c r="A352" s="45"/>
      <c r="B352" s="45"/>
      <c r="C352" s="27"/>
      <c r="D352" s="14"/>
    </row>
    <row r="353" spans="1:4" ht="12.75">
      <c r="A353" s="45"/>
      <c r="B353" s="45"/>
      <c r="C353" s="27"/>
      <c r="D353" s="14"/>
    </row>
    <row r="354" spans="1:4" ht="12.75">
      <c r="A354" s="45"/>
      <c r="B354" s="45"/>
      <c r="C354" s="27"/>
      <c r="D354" s="14"/>
    </row>
    <row r="355" spans="1:4" ht="12.75">
      <c r="A355" s="45"/>
      <c r="B355" s="45"/>
      <c r="C355" s="27"/>
      <c r="D355" s="14"/>
    </row>
    <row r="356" spans="3:4" ht="12.75">
      <c r="C356" s="27"/>
      <c r="D356" s="14"/>
    </row>
    <row r="361" spans="4:5" ht="12.75">
      <c r="D361"/>
      <c r="E361" s="73"/>
    </row>
    <row r="362" spans="4:5" ht="12.75">
      <c r="D362"/>
      <c r="E362" s="60"/>
    </row>
    <row r="363" spans="4:5" ht="12.75">
      <c r="D363" s="7"/>
      <c r="E363" s="59"/>
    </row>
    <row r="364" spans="4:5" ht="12.75">
      <c r="D364" s="47"/>
      <c r="E364" s="71"/>
    </row>
    <row r="365" spans="4:5" ht="12.75">
      <c r="D365"/>
      <c r="E365" s="71"/>
    </row>
    <row r="366" spans="4:5" ht="12.75">
      <c r="D366"/>
      <c r="E366" s="60"/>
    </row>
    <row r="367" spans="1:5" ht="12.75">
      <c r="A367" s="1"/>
      <c r="B367" s="1"/>
      <c r="C367" s="25"/>
      <c r="D367" s="1"/>
      <c r="E367" s="63"/>
    </row>
    <row r="368" spans="1:4" ht="12.75">
      <c r="A368" s="3"/>
      <c r="B368" s="3"/>
      <c r="C368" s="27"/>
      <c r="D368" s="14"/>
    </row>
    <row r="369" spans="1:4" ht="12.75">
      <c r="A369" s="45"/>
      <c r="B369" s="3"/>
      <c r="C369" s="27"/>
      <c r="D369" s="14"/>
    </row>
    <row r="370" spans="1:4" ht="12.75">
      <c r="A370" s="45"/>
      <c r="B370" s="45"/>
      <c r="C370" s="27"/>
      <c r="D370" s="14"/>
    </row>
    <row r="371" spans="1:4" ht="12.75">
      <c r="A371" s="45"/>
      <c r="B371" s="45"/>
      <c r="C371" s="27"/>
      <c r="D371" s="14"/>
    </row>
    <row r="372" spans="1:4" ht="12.75">
      <c r="A372" s="45"/>
      <c r="B372" s="45"/>
      <c r="C372" s="27"/>
      <c r="D372" s="14"/>
    </row>
    <row r="373" spans="1:4" ht="12.75">
      <c r="A373" s="45"/>
      <c r="B373" s="45"/>
      <c r="C373" s="27"/>
      <c r="D373" s="14"/>
    </row>
    <row r="374" spans="3:4" ht="12.75">
      <c r="C374" s="27"/>
      <c r="D374" s="14"/>
    </row>
  </sheetData>
  <sheetProtection/>
  <printOptions gridLines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&amp;C&amp;A</oddHeader>
    <oddFooter>&amp;CStrona &amp;P</oddFooter>
  </headerFooter>
  <colBreaks count="1" manualBreakCount="1">
    <brk id="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18"/>
  <sheetViews>
    <sheetView tabSelected="1" zoomScalePageLayoutView="0" workbookViewId="0" topLeftCell="A180">
      <selection activeCell="J210" sqref="J210"/>
    </sheetView>
  </sheetViews>
  <sheetFormatPr defaultColWidth="9.00390625" defaultRowHeight="12.75"/>
  <cols>
    <col min="1" max="1" width="4.25390625" style="31" customWidth="1"/>
    <col min="2" max="2" width="6.375" style="31" customWidth="1"/>
    <col min="3" max="3" width="6.00390625" style="6" customWidth="1"/>
    <col min="4" max="4" width="48.375" style="0" customWidth="1"/>
    <col min="5" max="5" width="21.875" style="76" customWidth="1"/>
  </cols>
  <sheetData>
    <row r="1" spans="1:4" ht="12.75">
      <c r="A1" s="16"/>
      <c r="B1" s="16"/>
      <c r="C1" s="3"/>
      <c r="D1" s="14"/>
    </row>
    <row r="2" spans="1:10" ht="12.75">
      <c r="A2" s="29"/>
      <c r="B2" s="30"/>
      <c r="C2" s="19"/>
      <c r="D2" s="15" t="s">
        <v>3</v>
      </c>
      <c r="E2" s="75" t="s">
        <v>173</v>
      </c>
      <c r="F2" s="3"/>
      <c r="G2" s="3"/>
      <c r="H2" s="3"/>
      <c r="I2" s="13"/>
      <c r="J2" s="8"/>
    </row>
    <row r="3" spans="1:10" ht="12.75">
      <c r="A3" s="20"/>
      <c r="B3" s="27"/>
      <c r="C3" s="3"/>
      <c r="D3" s="13" t="s">
        <v>10</v>
      </c>
      <c r="E3" s="76" t="s">
        <v>331</v>
      </c>
      <c r="F3" s="3"/>
      <c r="G3" s="3"/>
      <c r="H3" s="3"/>
      <c r="I3" s="13"/>
      <c r="J3" s="8"/>
    </row>
    <row r="4" spans="1:10" ht="12.75">
      <c r="A4" s="20"/>
      <c r="B4" s="27"/>
      <c r="C4" s="3"/>
      <c r="D4" s="13"/>
      <c r="E4" s="76" t="s">
        <v>119</v>
      </c>
      <c r="F4" s="3"/>
      <c r="G4" s="3"/>
      <c r="H4" s="3"/>
      <c r="I4" s="13"/>
      <c r="J4" s="8"/>
    </row>
    <row r="5" spans="1:10" ht="12.75">
      <c r="A5" s="20"/>
      <c r="B5" s="27"/>
      <c r="C5" s="3"/>
      <c r="D5" s="13"/>
      <c r="E5" s="76" t="s">
        <v>332</v>
      </c>
      <c r="F5" s="3"/>
      <c r="G5" s="3"/>
      <c r="H5" s="3"/>
      <c r="I5" s="13"/>
      <c r="J5" s="8"/>
    </row>
    <row r="6" spans="1:10" ht="12.75">
      <c r="A6" s="24" t="s">
        <v>4</v>
      </c>
      <c r="B6" s="25" t="s">
        <v>5</v>
      </c>
      <c r="C6" s="1"/>
      <c r="D6" s="1" t="s">
        <v>6</v>
      </c>
      <c r="E6" s="77" t="s">
        <v>302</v>
      </c>
      <c r="F6" s="3"/>
      <c r="G6" s="3"/>
      <c r="H6" s="3"/>
      <c r="I6" s="3"/>
      <c r="J6" s="9"/>
    </row>
    <row r="7" spans="1:10" ht="12.75">
      <c r="A7" s="21" t="s">
        <v>26</v>
      </c>
      <c r="B7" s="26"/>
      <c r="C7" s="12"/>
      <c r="D7" s="34" t="s">
        <v>36</v>
      </c>
      <c r="E7" s="78">
        <f>SUM(+E8+E15+E39)</f>
        <v>8605221.2</v>
      </c>
      <c r="F7" s="13"/>
      <c r="G7" s="13"/>
      <c r="H7" s="13"/>
      <c r="I7" s="13"/>
      <c r="J7" s="8"/>
    </row>
    <row r="8" spans="1:10" ht="12.75">
      <c r="A8" s="20"/>
      <c r="B8" s="27" t="s">
        <v>29</v>
      </c>
      <c r="C8" s="3"/>
      <c r="D8" s="13" t="s">
        <v>171</v>
      </c>
      <c r="E8" s="76">
        <f>SUM(E9:E14)</f>
        <v>413800</v>
      </c>
      <c r="F8" s="13"/>
      <c r="G8" s="13"/>
      <c r="H8" s="13"/>
      <c r="I8" s="13"/>
      <c r="J8" s="8"/>
    </row>
    <row r="9" spans="1:10" ht="12.75">
      <c r="A9" s="20"/>
      <c r="B9" s="27"/>
      <c r="C9" s="3">
        <v>3030</v>
      </c>
      <c r="D9" s="13" t="s">
        <v>21</v>
      </c>
      <c r="E9" s="76">
        <v>390000</v>
      </c>
      <c r="F9" s="13"/>
      <c r="G9" s="13"/>
      <c r="H9" s="13"/>
      <c r="I9" s="13"/>
      <c r="J9" s="8"/>
    </row>
    <row r="10" spans="1:10" ht="12.75">
      <c r="A10" s="20"/>
      <c r="B10" s="27"/>
      <c r="C10" s="3">
        <v>4210</v>
      </c>
      <c r="D10" s="13" t="s">
        <v>14</v>
      </c>
      <c r="E10" s="76">
        <v>5000</v>
      </c>
      <c r="F10" s="13"/>
      <c r="G10" s="13"/>
      <c r="H10" s="13"/>
      <c r="I10" s="13"/>
      <c r="J10" s="8"/>
    </row>
    <row r="11" spans="1:10" ht="12.75">
      <c r="A11" s="20"/>
      <c r="B11" s="27"/>
      <c r="C11" s="3">
        <v>4220</v>
      </c>
      <c r="D11" s="40" t="s">
        <v>20</v>
      </c>
      <c r="E11" s="76">
        <v>1000</v>
      </c>
      <c r="F11" s="13"/>
      <c r="G11" s="13"/>
      <c r="H11" s="13"/>
      <c r="I11" s="13"/>
      <c r="J11" s="8"/>
    </row>
    <row r="12" spans="1:10" ht="12.75">
      <c r="A12" s="20"/>
      <c r="B12" s="27"/>
      <c r="C12" s="6">
        <v>4270</v>
      </c>
      <c r="D12" t="s">
        <v>16</v>
      </c>
      <c r="E12" s="76">
        <v>2000</v>
      </c>
      <c r="F12" s="13"/>
      <c r="G12" s="13"/>
      <c r="H12" s="13"/>
      <c r="I12" s="13"/>
      <c r="J12" s="8"/>
    </row>
    <row r="13" spans="1:10" ht="12.75">
      <c r="A13" s="20"/>
      <c r="B13" s="27"/>
      <c r="C13" s="3">
        <v>4300</v>
      </c>
      <c r="D13" s="13" t="s">
        <v>17</v>
      </c>
      <c r="E13" s="76">
        <v>15000</v>
      </c>
      <c r="F13" s="13"/>
      <c r="G13" s="13"/>
      <c r="H13" s="13"/>
      <c r="I13" s="13"/>
      <c r="J13" s="8"/>
    </row>
    <row r="14" spans="1:10" ht="12.75">
      <c r="A14" s="20"/>
      <c r="B14" s="27"/>
      <c r="C14" s="6">
        <v>4360</v>
      </c>
      <c r="D14" t="s">
        <v>205</v>
      </c>
      <c r="E14" s="76">
        <v>800</v>
      </c>
      <c r="F14" s="13"/>
      <c r="G14" s="13"/>
      <c r="H14" s="13"/>
      <c r="I14" s="13"/>
      <c r="J14" s="8"/>
    </row>
    <row r="15" spans="1:10" ht="12.75">
      <c r="A15" s="20"/>
      <c r="B15" s="27" t="s">
        <v>30</v>
      </c>
      <c r="C15" s="3"/>
      <c r="D15" s="13" t="s">
        <v>31</v>
      </c>
      <c r="E15" s="76">
        <f>SUM(E16:E38)</f>
        <v>8156321.2</v>
      </c>
      <c r="F15" s="13"/>
      <c r="G15" s="13"/>
      <c r="H15" s="13"/>
      <c r="I15" s="13"/>
      <c r="J15" s="8"/>
    </row>
    <row r="16" spans="1:10" ht="12.75">
      <c r="A16" s="20"/>
      <c r="B16" s="27"/>
      <c r="C16" s="6">
        <v>3020</v>
      </c>
      <c r="D16" t="s">
        <v>272</v>
      </c>
      <c r="E16" s="76">
        <v>110000</v>
      </c>
      <c r="F16" s="13"/>
      <c r="G16" s="13"/>
      <c r="H16" s="13"/>
      <c r="I16" s="13"/>
      <c r="J16" s="8"/>
    </row>
    <row r="17" spans="1:10" ht="12.75">
      <c r="A17" s="20"/>
      <c r="B17" s="27"/>
      <c r="C17" s="6">
        <v>4010</v>
      </c>
      <c r="D17" t="s">
        <v>11</v>
      </c>
      <c r="E17" s="76">
        <v>5170000</v>
      </c>
      <c r="F17" s="13"/>
      <c r="G17" s="13"/>
      <c r="H17" s="13"/>
      <c r="I17" s="13"/>
      <c r="J17" s="8"/>
    </row>
    <row r="18" spans="1:10" ht="12.75">
      <c r="A18" s="20"/>
      <c r="B18" s="27"/>
      <c r="C18" s="6">
        <v>4040</v>
      </c>
      <c r="D18" t="s">
        <v>12</v>
      </c>
      <c r="E18" s="76">
        <v>407217</v>
      </c>
      <c r="F18" s="13"/>
      <c r="G18" s="13"/>
      <c r="H18" s="13"/>
      <c r="I18" s="13"/>
      <c r="J18" s="8"/>
    </row>
    <row r="19" spans="1:10" ht="12.75">
      <c r="A19" s="20"/>
      <c r="B19" s="27"/>
      <c r="C19" s="6">
        <v>4110</v>
      </c>
      <c r="D19" t="s">
        <v>13</v>
      </c>
      <c r="E19" s="76">
        <v>890000</v>
      </c>
      <c r="F19" s="13"/>
      <c r="G19" s="13"/>
      <c r="H19" s="13"/>
      <c r="I19" s="13"/>
      <c r="J19" s="8"/>
    </row>
    <row r="20" spans="1:10" ht="12.75">
      <c r="A20" s="20"/>
      <c r="B20" s="27"/>
      <c r="C20" s="6">
        <v>4120</v>
      </c>
      <c r="D20" t="s">
        <v>317</v>
      </c>
      <c r="E20" s="76">
        <v>128651</v>
      </c>
      <c r="F20" s="13"/>
      <c r="G20" s="13"/>
      <c r="H20" s="13"/>
      <c r="I20" s="13"/>
      <c r="J20" s="8"/>
    </row>
    <row r="21" spans="1:10" ht="12.75">
      <c r="A21" s="20"/>
      <c r="B21" s="27"/>
      <c r="C21" s="3">
        <v>4170</v>
      </c>
      <c r="D21" s="13" t="s">
        <v>159</v>
      </c>
      <c r="E21" s="76">
        <v>120000</v>
      </c>
      <c r="F21" s="13"/>
      <c r="G21" s="13"/>
      <c r="H21" s="13"/>
      <c r="I21" s="13"/>
      <c r="J21" s="8"/>
    </row>
    <row r="22" spans="1:10" ht="12.75">
      <c r="A22" s="20"/>
      <c r="B22" s="27"/>
      <c r="C22" s="6">
        <v>4210</v>
      </c>
      <c r="D22" t="s">
        <v>14</v>
      </c>
      <c r="E22" s="76">
        <v>140000</v>
      </c>
      <c r="F22" s="13"/>
      <c r="G22" s="13"/>
      <c r="H22" s="13"/>
      <c r="I22" s="13"/>
      <c r="J22" s="8"/>
    </row>
    <row r="23" spans="1:10" ht="12.75">
      <c r="A23" s="20"/>
      <c r="B23" s="27"/>
      <c r="C23" s="3">
        <v>4220</v>
      </c>
      <c r="D23" s="40" t="s">
        <v>20</v>
      </c>
      <c r="E23" s="76">
        <v>6000</v>
      </c>
      <c r="F23" s="13"/>
      <c r="G23" s="13"/>
      <c r="H23" s="13"/>
      <c r="I23" s="13"/>
      <c r="J23" s="8"/>
    </row>
    <row r="24" spans="1:10" ht="12.75">
      <c r="A24" s="20"/>
      <c r="B24" s="27"/>
      <c r="C24" s="6">
        <v>4260</v>
      </c>
      <c r="D24" t="s">
        <v>15</v>
      </c>
      <c r="E24" s="76">
        <v>130000</v>
      </c>
      <c r="F24" s="13"/>
      <c r="G24" s="13"/>
      <c r="H24" s="13"/>
      <c r="I24" s="13"/>
      <c r="J24" s="8"/>
    </row>
    <row r="25" spans="1:10" ht="12.75">
      <c r="A25" s="23"/>
      <c r="B25" s="16"/>
      <c r="C25" s="6">
        <v>4270</v>
      </c>
      <c r="D25" t="s">
        <v>16</v>
      </c>
      <c r="E25" s="76">
        <v>70608.2</v>
      </c>
      <c r="F25" s="13"/>
      <c r="G25" s="13"/>
      <c r="H25" s="13"/>
      <c r="I25" s="13"/>
      <c r="J25" s="8"/>
    </row>
    <row r="26" spans="1:5" ht="12.75">
      <c r="A26" s="23"/>
      <c r="B26" s="16"/>
      <c r="C26" s="6">
        <v>4280</v>
      </c>
      <c r="D26" t="s">
        <v>168</v>
      </c>
      <c r="E26" s="76">
        <v>8000</v>
      </c>
    </row>
    <row r="27" spans="1:5" ht="12.75">
      <c r="A27" s="23"/>
      <c r="B27" s="27"/>
      <c r="C27" s="6">
        <v>4300</v>
      </c>
      <c r="D27" t="s">
        <v>17</v>
      </c>
      <c r="E27" s="76">
        <v>316000</v>
      </c>
    </row>
    <row r="28" spans="1:5" ht="12.75">
      <c r="A28" s="16"/>
      <c r="B28" s="27"/>
      <c r="C28" s="6">
        <v>4309</v>
      </c>
      <c r="D28" t="s">
        <v>17</v>
      </c>
      <c r="E28" s="76">
        <v>3600</v>
      </c>
    </row>
    <row r="29" spans="1:5" ht="12.75">
      <c r="A29" s="16"/>
      <c r="B29" s="27"/>
      <c r="C29" s="6">
        <v>4360</v>
      </c>
      <c r="D29" t="s">
        <v>205</v>
      </c>
      <c r="E29" s="76">
        <v>50000</v>
      </c>
    </row>
    <row r="30" spans="1:5" ht="12.75">
      <c r="A30" s="27"/>
      <c r="B30" s="27"/>
      <c r="C30" s="6">
        <v>4410</v>
      </c>
      <c r="D30" t="s">
        <v>18</v>
      </c>
      <c r="E30" s="76">
        <v>30000</v>
      </c>
    </row>
    <row r="31" spans="1:5" ht="12.75">
      <c r="A31" s="27"/>
      <c r="B31" s="27"/>
      <c r="C31" s="6">
        <v>4420</v>
      </c>
      <c r="D31" t="s">
        <v>32</v>
      </c>
      <c r="E31" s="76">
        <v>5000</v>
      </c>
    </row>
    <row r="32" spans="1:5" ht="12.75">
      <c r="A32" s="20"/>
      <c r="B32" s="27"/>
      <c r="C32" s="6">
        <v>4430</v>
      </c>
      <c r="D32" t="s">
        <v>19</v>
      </c>
      <c r="E32" s="76">
        <v>90000</v>
      </c>
    </row>
    <row r="33" spans="1:5" ht="12.75">
      <c r="A33" s="20"/>
      <c r="B33" s="27"/>
      <c r="C33" s="6">
        <v>4440</v>
      </c>
      <c r="D33" t="s">
        <v>33</v>
      </c>
      <c r="E33" s="76">
        <v>164845</v>
      </c>
    </row>
    <row r="34" spans="1:5" ht="12.75">
      <c r="A34" s="20"/>
      <c r="B34" s="27"/>
      <c r="C34" s="6">
        <v>4530</v>
      </c>
      <c r="D34" t="s">
        <v>172</v>
      </c>
      <c r="E34" s="76">
        <v>5000</v>
      </c>
    </row>
    <row r="35" spans="1:5" ht="12.75">
      <c r="A35" s="20"/>
      <c r="B35" s="27"/>
      <c r="C35" s="6">
        <v>4700</v>
      </c>
      <c r="D35" t="s">
        <v>260</v>
      </c>
      <c r="E35" s="76">
        <v>20000</v>
      </c>
    </row>
    <row r="36" spans="1:5" ht="12.75">
      <c r="A36" s="20"/>
      <c r="B36" s="27"/>
      <c r="C36" s="6">
        <v>4710</v>
      </c>
      <c r="D36" t="s">
        <v>304</v>
      </c>
      <c r="E36" s="76">
        <v>50000</v>
      </c>
    </row>
    <row r="37" spans="1:5" ht="12.75">
      <c r="A37" s="20"/>
      <c r="B37" s="27"/>
      <c r="C37" s="42">
        <v>6059</v>
      </c>
      <c r="D37" s="10" t="s">
        <v>167</v>
      </c>
      <c r="E37" s="76">
        <v>181400</v>
      </c>
    </row>
    <row r="38" spans="1:5" ht="12.75">
      <c r="A38" s="20"/>
      <c r="B38" s="27"/>
      <c r="C38" s="6">
        <v>6060</v>
      </c>
      <c r="D38" t="s">
        <v>34</v>
      </c>
      <c r="E38" s="76">
        <v>60000</v>
      </c>
    </row>
    <row r="39" spans="1:5" ht="12.75">
      <c r="A39" s="20"/>
      <c r="B39" s="27" t="s">
        <v>35</v>
      </c>
      <c r="D39" t="s">
        <v>1</v>
      </c>
      <c r="E39" s="76">
        <f>SUM(E40:E47)</f>
        <v>35100</v>
      </c>
    </row>
    <row r="40" spans="1:5" ht="12.75">
      <c r="A40" s="20"/>
      <c r="B40" s="27"/>
      <c r="C40" s="6">
        <v>2900</v>
      </c>
      <c r="D40" t="s">
        <v>282</v>
      </c>
      <c r="E40" s="76">
        <v>1000</v>
      </c>
    </row>
    <row r="41" spans="1:4" ht="12.75">
      <c r="A41" s="20"/>
      <c r="B41" s="27"/>
      <c r="D41" t="s">
        <v>283</v>
      </c>
    </row>
    <row r="42" spans="1:4" ht="12.75">
      <c r="A42" s="20"/>
      <c r="B42" s="27"/>
      <c r="D42" t="s">
        <v>284</v>
      </c>
    </row>
    <row r="43" spans="1:4" ht="12.75">
      <c r="A43" s="20"/>
      <c r="B43" s="27"/>
      <c r="D43" t="s">
        <v>285</v>
      </c>
    </row>
    <row r="44" spans="1:5" ht="12.75">
      <c r="A44" s="20"/>
      <c r="B44" s="27"/>
      <c r="C44" s="3">
        <v>3030</v>
      </c>
      <c r="D44" s="13" t="s">
        <v>21</v>
      </c>
      <c r="E44" s="76">
        <v>19100</v>
      </c>
    </row>
    <row r="45" spans="1:5" ht="12.75">
      <c r="A45" s="20"/>
      <c r="B45" s="27"/>
      <c r="C45" s="6">
        <v>4210</v>
      </c>
      <c r="D45" t="s">
        <v>14</v>
      </c>
      <c r="E45" s="76">
        <v>8000</v>
      </c>
    </row>
    <row r="46" spans="1:5" ht="12.75">
      <c r="A46" s="20"/>
      <c r="B46" s="27"/>
      <c r="C46" s="6">
        <v>4220</v>
      </c>
      <c r="D46" s="2" t="s">
        <v>20</v>
      </c>
      <c r="E46" s="76">
        <v>2000</v>
      </c>
    </row>
    <row r="47" spans="1:5" ht="12.75">
      <c r="A47" s="20"/>
      <c r="B47" s="27"/>
      <c r="C47" s="6">
        <v>4300</v>
      </c>
      <c r="D47" t="s">
        <v>100</v>
      </c>
      <c r="E47" s="76">
        <v>5000</v>
      </c>
    </row>
    <row r="48" spans="1:5" ht="12.75">
      <c r="A48" s="21" t="s">
        <v>26</v>
      </c>
      <c r="B48" s="26"/>
      <c r="C48" s="12"/>
      <c r="D48" s="34" t="s">
        <v>160</v>
      </c>
      <c r="E48" s="78">
        <f>E49+E56</f>
        <v>310412</v>
      </c>
    </row>
    <row r="49" spans="1:5" ht="12.75">
      <c r="A49" s="20"/>
      <c r="B49" s="27" t="s">
        <v>37</v>
      </c>
      <c r="C49" s="3"/>
      <c r="D49" s="13" t="s">
        <v>73</v>
      </c>
      <c r="E49" s="76">
        <f>SUM(E50:E55)</f>
        <v>279581</v>
      </c>
    </row>
    <row r="50" spans="1:5" ht="12.75">
      <c r="A50" s="20"/>
      <c r="B50" s="27"/>
      <c r="C50" s="6">
        <v>4010</v>
      </c>
      <c r="D50" t="s">
        <v>11</v>
      </c>
      <c r="E50" s="76">
        <v>178500</v>
      </c>
    </row>
    <row r="51" spans="1:5" ht="12.75">
      <c r="A51" s="27"/>
      <c r="B51" s="27"/>
      <c r="C51" s="6">
        <v>4040</v>
      </c>
      <c r="D51" t="s">
        <v>12</v>
      </c>
      <c r="E51" s="76">
        <v>41287</v>
      </c>
    </row>
    <row r="52" spans="1:5" ht="12.75">
      <c r="A52" s="27"/>
      <c r="B52" s="27"/>
      <c r="C52" s="6">
        <v>4110</v>
      </c>
      <c r="D52" t="s">
        <v>13</v>
      </c>
      <c r="E52" s="76">
        <v>37975</v>
      </c>
    </row>
    <row r="53" spans="1:5" ht="12.75">
      <c r="A53" s="27"/>
      <c r="B53" s="27"/>
      <c r="C53" s="6">
        <v>4120</v>
      </c>
      <c r="D53" t="s">
        <v>317</v>
      </c>
      <c r="E53" s="76">
        <v>5422</v>
      </c>
    </row>
    <row r="54" spans="1:5" ht="12.75">
      <c r="A54" s="27"/>
      <c r="B54" s="27"/>
      <c r="C54" s="6">
        <v>4440</v>
      </c>
      <c r="D54" t="s">
        <v>33</v>
      </c>
      <c r="E54" s="76">
        <v>14897</v>
      </c>
    </row>
    <row r="55" spans="1:5" ht="12.75">
      <c r="A55" s="27"/>
      <c r="B55" s="27"/>
      <c r="C55" s="6">
        <v>4710</v>
      </c>
      <c r="D55" t="s">
        <v>304</v>
      </c>
      <c r="E55" s="76">
        <v>1500</v>
      </c>
    </row>
    <row r="56" spans="1:5" ht="12.75">
      <c r="A56" s="27"/>
      <c r="B56" s="27" t="s">
        <v>335</v>
      </c>
      <c r="D56" t="s">
        <v>333</v>
      </c>
      <c r="E56" s="76">
        <f>SUM(E57:E58)</f>
        <v>30831</v>
      </c>
    </row>
    <row r="57" spans="1:5" ht="12.75">
      <c r="A57" s="27"/>
      <c r="B57" s="27"/>
      <c r="C57" s="3">
        <v>4170</v>
      </c>
      <c r="D57" s="13" t="s">
        <v>159</v>
      </c>
      <c r="E57" s="76">
        <v>30266</v>
      </c>
    </row>
    <row r="58" spans="1:5" ht="12.75">
      <c r="A58" s="27"/>
      <c r="B58" s="27"/>
      <c r="C58" s="6">
        <v>4210</v>
      </c>
      <c r="D58" t="s">
        <v>14</v>
      </c>
      <c r="E58" s="76">
        <v>565</v>
      </c>
    </row>
    <row r="59" spans="1:2" ht="12.75">
      <c r="A59" s="27"/>
      <c r="B59" s="27"/>
    </row>
    <row r="60" spans="1:5" ht="12.75">
      <c r="A60" s="21" t="s">
        <v>27</v>
      </c>
      <c r="B60" s="26"/>
      <c r="C60" s="12"/>
      <c r="D60" s="34" t="s">
        <v>45</v>
      </c>
      <c r="E60" s="80">
        <f>E61</f>
        <v>213672</v>
      </c>
    </row>
    <row r="61" spans="1:5" ht="12.75">
      <c r="A61" s="54"/>
      <c r="B61" s="49" t="s">
        <v>215</v>
      </c>
      <c r="C61" s="50"/>
      <c r="D61" s="52" t="s">
        <v>216</v>
      </c>
      <c r="E61" s="76">
        <f>SUM(E62:E69)</f>
        <v>213672</v>
      </c>
    </row>
    <row r="62" spans="1:5" ht="12.75">
      <c r="A62" s="27"/>
      <c r="B62" s="27"/>
      <c r="C62" s="6">
        <v>4010</v>
      </c>
      <c r="D62" t="s">
        <v>11</v>
      </c>
      <c r="E62" s="76">
        <v>145296</v>
      </c>
    </row>
    <row r="63" spans="1:5" ht="12.75">
      <c r="A63" s="27"/>
      <c r="B63" s="27"/>
      <c r="C63" s="6">
        <v>4040</v>
      </c>
      <c r="D63" t="s">
        <v>12</v>
      </c>
      <c r="E63" s="76">
        <v>13166</v>
      </c>
    </row>
    <row r="64" spans="1:5" ht="12.75">
      <c r="A64" s="27"/>
      <c r="B64" s="27"/>
      <c r="C64" s="6">
        <v>4110</v>
      </c>
      <c r="D64" t="s">
        <v>13</v>
      </c>
      <c r="E64" s="76">
        <v>26890</v>
      </c>
    </row>
    <row r="65" spans="1:5" ht="12.75">
      <c r="A65" s="27"/>
      <c r="B65" s="27"/>
      <c r="C65" s="6">
        <v>4120</v>
      </c>
      <c r="D65" t="s">
        <v>317</v>
      </c>
      <c r="E65" s="76">
        <v>4118</v>
      </c>
    </row>
    <row r="66" spans="1:5" ht="12.75">
      <c r="A66" s="27"/>
      <c r="B66" s="27"/>
      <c r="C66" s="6">
        <v>4260</v>
      </c>
      <c r="D66" t="s">
        <v>15</v>
      </c>
      <c r="E66" s="76">
        <v>3000</v>
      </c>
    </row>
    <row r="67" spans="1:5" ht="12.75">
      <c r="A67" s="27"/>
      <c r="B67" s="27"/>
      <c r="C67" s="6">
        <v>4300</v>
      </c>
      <c r="D67" t="s">
        <v>100</v>
      </c>
      <c r="E67" s="76">
        <v>13000</v>
      </c>
    </row>
    <row r="68" spans="1:5" ht="12.75">
      <c r="A68" s="27"/>
      <c r="B68" s="27"/>
      <c r="C68" s="6">
        <v>4440</v>
      </c>
      <c r="D68" t="s">
        <v>33</v>
      </c>
      <c r="E68" s="76">
        <v>6202</v>
      </c>
    </row>
    <row r="69" spans="1:5" ht="12.75">
      <c r="A69" s="27"/>
      <c r="B69" s="27"/>
      <c r="C69" s="6">
        <v>4710</v>
      </c>
      <c r="D69" t="s">
        <v>304</v>
      </c>
      <c r="E69" s="76">
        <v>2000</v>
      </c>
    </row>
    <row r="70" spans="1:5" ht="13.5" customHeight="1">
      <c r="A70" s="26" t="s">
        <v>41</v>
      </c>
      <c r="B70" s="26"/>
      <c r="C70" s="7"/>
      <c r="D70" s="5" t="s">
        <v>112</v>
      </c>
      <c r="E70" s="78">
        <f>SUM(E72)</f>
        <v>5415</v>
      </c>
    </row>
    <row r="71" spans="1:5" ht="12.75">
      <c r="A71" s="26"/>
      <c r="B71" s="26"/>
      <c r="C71" s="7"/>
      <c r="D71" s="5" t="s">
        <v>113</v>
      </c>
      <c r="E71" s="78"/>
    </row>
    <row r="72" spans="1:5" ht="12.75">
      <c r="A72" s="27"/>
      <c r="B72" s="27" t="s">
        <v>42</v>
      </c>
      <c r="D72" t="s">
        <v>43</v>
      </c>
      <c r="E72" s="76">
        <f>SUM(E74:E77)</f>
        <v>5415</v>
      </c>
    </row>
    <row r="73" spans="1:4" ht="12.75">
      <c r="A73" s="27"/>
      <c r="B73" s="27"/>
      <c r="D73" t="s">
        <v>44</v>
      </c>
    </row>
    <row r="74" spans="1:5" ht="12.75">
      <c r="A74" s="27"/>
      <c r="B74" s="27"/>
      <c r="C74" s="6">
        <v>4110</v>
      </c>
      <c r="D74" t="s">
        <v>13</v>
      </c>
      <c r="E74" s="76">
        <v>722</v>
      </c>
    </row>
    <row r="75" spans="1:5" ht="12.75">
      <c r="A75" s="27"/>
      <c r="B75" s="27"/>
      <c r="C75" s="6">
        <v>4120</v>
      </c>
      <c r="D75" t="s">
        <v>317</v>
      </c>
      <c r="E75" s="76">
        <v>103</v>
      </c>
    </row>
    <row r="76" spans="1:5" ht="12.75">
      <c r="A76" s="27"/>
      <c r="B76" s="27"/>
      <c r="C76" s="6">
        <v>4170</v>
      </c>
      <c r="D76" s="40" t="s">
        <v>159</v>
      </c>
      <c r="E76" s="76">
        <v>4200</v>
      </c>
    </row>
    <row r="77" spans="1:5" ht="12.75">
      <c r="A77" s="27"/>
      <c r="B77" s="27"/>
      <c r="C77" s="6">
        <v>4210</v>
      </c>
      <c r="D77" s="2" t="s">
        <v>14</v>
      </c>
      <c r="E77" s="76">
        <v>390</v>
      </c>
    </row>
    <row r="78" spans="1:4" ht="12.75">
      <c r="A78" s="27"/>
      <c r="B78" s="27"/>
      <c r="D78" s="2"/>
    </row>
    <row r="79" spans="1:4" ht="12.75">
      <c r="A79" s="27"/>
      <c r="B79" s="27"/>
      <c r="D79" s="2"/>
    </row>
    <row r="80" spans="1:4" ht="12.75">
      <c r="A80" s="27"/>
      <c r="B80" s="27"/>
      <c r="D80" s="2"/>
    </row>
    <row r="81" spans="1:4" ht="12.75">
      <c r="A81" s="27"/>
      <c r="B81" s="27"/>
      <c r="D81" s="2"/>
    </row>
    <row r="82" spans="1:5" ht="12.75">
      <c r="A82" s="27"/>
      <c r="B82" s="27"/>
      <c r="C82" s="3"/>
      <c r="D82" s="40"/>
      <c r="E82"/>
    </row>
    <row r="83" spans="1:5" ht="12.75">
      <c r="A83" s="27"/>
      <c r="B83" s="27"/>
      <c r="C83" s="3"/>
      <c r="D83" s="40"/>
      <c r="E83"/>
    </row>
    <row r="84" spans="1:5" ht="12.75">
      <c r="A84" s="20"/>
      <c r="B84" s="27"/>
      <c r="D84" s="15" t="s">
        <v>3</v>
      </c>
      <c r="E84" s="83" t="s">
        <v>173</v>
      </c>
    </row>
    <row r="85" spans="1:5" ht="12.75">
      <c r="A85" s="20"/>
      <c r="B85" s="27"/>
      <c r="C85" s="3"/>
      <c r="D85" s="3" t="s">
        <v>257</v>
      </c>
      <c r="E85" s="76" t="s">
        <v>331</v>
      </c>
    </row>
    <row r="86" spans="1:5" ht="12.75">
      <c r="A86" s="20"/>
      <c r="B86" s="27"/>
      <c r="C86" s="3"/>
      <c r="D86" s="3"/>
      <c r="E86" s="76" t="s">
        <v>119</v>
      </c>
    </row>
    <row r="87" spans="1:5" ht="12.75">
      <c r="A87" s="20"/>
      <c r="B87" s="27"/>
      <c r="C87" s="3"/>
      <c r="D87" s="3"/>
      <c r="E87" s="76" t="s">
        <v>332</v>
      </c>
    </row>
    <row r="88" spans="1:5" ht="12.75">
      <c r="A88" s="24" t="s">
        <v>4</v>
      </c>
      <c r="B88" s="25" t="s">
        <v>5</v>
      </c>
      <c r="C88" s="1"/>
      <c r="D88" s="1" t="s">
        <v>6</v>
      </c>
      <c r="E88" s="77" t="s">
        <v>302</v>
      </c>
    </row>
    <row r="89" spans="1:5" ht="12.75">
      <c r="A89" s="21" t="s">
        <v>25</v>
      </c>
      <c r="B89" s="26"/>
      <c r="C89" s="12"/>
      <c r="D89" s="22" t="s">
        <v>40</v>
      </c>
      <c r="E89" s="84">
        <f>SUM(E90+E94+E98)</f>
        <v>220000</v>
      </c>
    </row>
    <row r="90" spans="1:5" ht="12.75">
      <c r="A90" s="20"/>
      <c r="B90" s="27" t="s">
        <v>39</v>
      </c>
      <c r="C90" s="3"/>
      <c r="D90" s="14" t="s">
        <v>9</v>
      </c>
      <c r="E90" s="82">
        <f>SUM(E91:E93)</f>
        <v>135000</v>
      </c>
    </row>
    <row r="91" spans="1:5" ht="12.75">
      <c r="A91" s="20"/>
      <c r="B91" s="27"/>
      <c r="C91" s="6">
        <v>4170</v>
      </c>
      <c r="D91" t="s">
        <v>159</v>
      </c>
      <c r="E91" s="82">
        <v>10500</v>
      </c>
    </row>
    <row r="92" spans="1:5" ht="12.75">
      <c r="A92" s="20"/>
      <c r="B92" s="27"/>
      <c r="C92" s="3">
        <v>4270</v>
      </c>
      <c r="D92" s="14" t="s">
        <v>16</v>
      </c>
      <c r="E92" s="82">
        <v>89500</v>
      </c>
    </row>
    <row r="93" spans="1:5" ht="12.75">
      <c r="A93" s="20"/>
      <c r="B93" s="27"/>
      <c r="C93" s="3">
        <v>4300</v>
      </c>
      <c r="D93" s="14" t="s">
        <v>17</v>
      </c>
      <c r="E93" s="82">
        <v>35000</v>
      </c>
    </row>
    <row r="94" spans="1:5" ht="12.75">
      <c r="A94" s="20"/>
      <c r="B94" s="27" t="s">
        <v>102</v>
      </c>
      <c r="C94" s="3"/>
      <c r="D94" s="14" t="s">
        <v>103</v>
      </c>
      <c r="E94" s="82">
        <f>SUM(E95:E97)</f>
        <v>80000</v>
      </c>
    </row>
    <row r="95" spans="1:5" ht="12.75">
      <c r="A95" s="20"/>
      <c r="B95" s="27"/>
      <c r="C95" s="6">
        <v>4170</v>
      </c>
      <c r="D95" t="s">
        <v>159</v>
      </c>
      <c r="E95" s="82">
        <v>6000</v>
      </c>
    </row>
    <row r="96" spans="1:5" ht="12.75">
      <c r="A96" s="20"/>
      <c r="B96" s="27"/>
      <c r="C96" s="3">
        <v>4270</v>
      </c>
      <c r="D96" s="14" t="s">
        <v>16</v>
      </c>
      <c r="E96" s="82">
        <v>59000</v>
      </c>
    </row>
    <row r="97" spans="1:5" ht="12.75">
      <c r="A97" s="20"/>
      <c r="B97" s="27"/>
      <c r="C97" s="3">
        <v>4300</v>
      </c>
      <c r="D97" s="14" t="s">
        <v>17</v>
      </c>
      <c r="E97" s="82">
        <v>15000</v>
      </c>
    </row>
    <row r="98" spans="1:5" ht="12.75">
      <c r="A98" s="20"/>
      <c r="B98" s="27" t="s">
        <v>106</v>
      </c>
      <c r="C98" s="3"/>
      <c r="D98" s="14" t="s">
        <v>95</v>
      </c>
      <c r="E98" s="82">
        <f>SUM(E99:E99)</f>
        <v>5000</v>
      </c>
    </row>
    <row r="99" spans="1:5" ht="12.75">
      <c r="A99" s="20"/>
      <c r="B99" s="27"/>
      <c r="C99" s="3">
        <v>4270</v>
      </c>
      <c r="D99" s="14" t="s">
        <v>16</v>
      </c>
      <c r="E99" s="82">
        <v>5000</v>
      </c>
    </row>
    <row r="100" spans="1:5" ht="12.75">
      <c r="A100" s="21" t="s">
        <v>104</v>
      </c>
      <c r="B100" s="26"/>
      <c r="C100" s="12"/>
      <c r="D100" s="22" t="s">
        <v>105</v>
      </c>
      <c r="E100" s="84">
        <f>E106+E101+E104</f>
        <v>272150</v>
      </c>
    </row>
    <row r="101" spans="1:5" s="57" customFormat="1" ht="12.75">
      <c r="A101" s="93"/>
      <c r="B101" s="89" t="s">
        <v>258</v>
      </c>
      <c r="C101" s="90"/>
      <c r="D101" s="56" t="s">
        <v>259</v>
      </c>
      <c r="E101" s="85">
        <f>SUM(E102:E103)</f>
        <v>254000</v>
      </c>
    </row>
    <row r="102" spans="1:5" ht="12.75">
      <c r="A102" s="21"/>
      <c r="B102" s="26"/>
      <c r="C102" s="3">
        <v>4300</v>
      </c>
      <c r="D102" s="14" t="s">
        <v>17</v>
      </c>
      <c r="E102" s="85">
        <v>250000</v>
      </c>
    </row>
    <row r="103" spans="1:5" ht="12.75">
      <c r="A103" s="21"/>
      <c r="B103" s="26"/>
      <c r="C103" s="6">
        <v>4530</v>
      </c>
      <c r="D103" t="s">
        <v>172</v>
      </c>
      <c r="E103" s="85">
        <v>4000</v>
      </c>
    </row>
    <row r="104" spans="1:5" ht="12.75">
      <c r="A104" s="21"/>
      <c r="B104" s="89" t="s">
        <v>258</v>
      </c>
      <c r="C104" s="90"/>
      <c r="D104" s="14" t="s">
        <v>330</v>
      </c>
      <c r="E104" s="85">
        <f>E105</f>
        <v>13150</v>
      </c>
    </row>
    <row r="105" spans="1:5" ht="12.75">
      <c r="A105" s="21"/>
      <c r="B105" s="26"/>
      <c r="C105" s="3">
        <v>4300</v>
      </c>
      <c r="D105" s="14" t="s">
        <v>17</v>
      </c>
      <c r="E105" s="85">
        <v>13150</v>
      </c>
    </row>
    <row r="106" spans="1:5" ht="12.75">
      <c r="A106" s="20"/>
      <c r="B106" s="27" t="s">
        <v>121</v>
      </c>
      <c r="C106" s="3"/>
      <c r="D106" s="14" t="s">
        <v>1</v>
      </c>
      <c r="E106" s="82">
        <f>SUM(E107:E107)</f>
        <v>5000</v>
      </c>
    </row>
    <row r="107" spans="1:5" ht="12.75">
      <c r="A107" s="20"/>
      <c r="B107" s="27"/>
      <c r="C107" s="3">
        <v>4300</v>
      </c>
      <c r="D107" s="14" t="s">
        <v>17</v>
      </c>
      <c r="E107" s="82">
        <v>5000</v>
      </c>
    </row>
    <row r="108" spans="1:5" ht="12.75">
      <c r="A108" s="21" t="s">
        <v>26</v>
      </c>
      <c r="B108" s="26"/>
      <c r="C108" s="12"/>
      <c r="D108" s="34" t="s">
        <v>120</v>
      </c>
      <c r="E108" s="81">
        <f>E109</f>
        <v>585600</v>
      </c>
    </row>
    <row r="109" spans="1:5" ht="12.75">
      <c r="A109" s="27"/>
      <c r="B109" s="27" t="s">
        <v>30</v>
      </c>
      <c r="D109" t="s">
        <v>233</v>
      </c>
      <c r="E109" s="82">
        <f>E110</f>
        <v>585600</v>
      </c>
    </row>
    <row r="110" spans="1:5" ht="12.75">
      <c r="A110" s="27"/>
      <c r="B110" s="27"/>
      <c r="C110" s="6">
        <v>4300</v>
      </c>
      <c r="D110" t="s">
        <v>17</v>
      </c>
      <c r="E110" s="82">
        <v>585600</v>
      </c>
    </row>
    <row r="111" spans="1:5" ht="12.75">
      <c r="A111" s="21" t="s">
        <v>27</v>
      </c>
      <c r="B111" s="26"/>
      <c r="C111" s="12"/>
      <c r="D111" s="34" t="s">
        <v>45</v>
      </c>
      <c r="E111" s="78">
        <f>E114+E117+E127+E135+E139+E112+E122</f>
        <v>5016200</v>
      </c>
    </row>
    <row r="112" spans="1:5" s="57" customFormat="1" ht="12.75">
      <c r="A112" s="93"/>
      <c r="B112" s="89" t="s">
        <v>288</v>
      </c>
      <c r="C112" s="90"/>
      <c r="D112" s="13" t="s">
        <v>289</v>
      </c>
      <c r="E112" s="86">
        <f>E113</f>
        <v>10000</v>
      </c>
    </row>
    <row r="113" spans="1:5" ht="12.75">
      <c r="A113" s="21"/>
      <c r="B113" s="26"/>
      <c r="C113" s="3">
        <v>4510</v>
      </c>
      <c r="D113" s="16" t="s">
        <v>162</v>
      </c>
      <c r="E113" s="86">
        <v>10000</v>
      </c>
    </row>
    <row r="114" spans="1:5" ht="12.75">
      <c r="A114" s="20"/>
      <c r="B114" s="27" t="s">
        <v>46</v>
      </c>
      <c r="C114" s="3"/>
      <c r="D114" s="13" t="s">
        <v>47</v>
      </c>
      <c r="E114" s="79">
        <f>SUM(E115:E116)</f>
        <v>1897090</v>
      </c>
    </row>
    <row r="115" spans="1:6" ht="12.75">
      <c r="A115" s="20"/>
      <c r="B115" s="27"/>
      <c r="C115" s="3">
        <v>4270</v>
      </c>
      <c r="D115" s="14" t="s">
        <v>16</v>
      </c>
      <c r="E115" s="79">
        <v>5000</v>
      </c>
      <c r="F115" s="4"/>
    </row>
    <row r="116" spans="1:6" ht="12.75">
      <c r="A116" s="20"/>
      <c r="B116" s="27"/>
      <c r="C116" s="3">
        <v>4300</v>
      </c>
      <c r="D116" s="13" t="s">
        <v>17</v>
      </c>
      <c r="E116" s="79">
        <v>1892090</v>
      </c>
      <c r="F116" s="4"/>
    </row>
    <row r="117" spans="1:6" ht="12.75">
      <c r="A117" s="20"/>
      <c r="B117" s="27" t="s">
        <v>48</v>
      </c>
      <c r="C117" s="3"/>
      <c r="D117" s="13" t="s">
        <v>49</v>
      </c>
      <c r="E117" s="76">
        <f>SUM(E118:E121)</f>
        <v>580000</v>
      </c>
      <c r="F117" s="4"/>
    </row>
    <row r="118" spans="1:5" ht="12.75">
      <c r="A118" s="20"/>
      <c r="B118" s="27"/>
      <c r="C118" s="6">
        <v>4210</v>
      </c>
      <c r="D118" s="2" t="s">
        <v>14</v>
      </c>
      <c r="E118" s="76">
        <v>25000</v>
      </c>
    </row>
    <row r="119" spans="1:5" ht="12.75">
      <c r="A119" s="20"/>
      <c r="B119" s="27"/>
      <c r="C119" s="3">
        <v>4260</v>
      </c>
      <c r="D119" s="13" t="s">
        <v>15</v>
      </c>
      <c r="E119" s="76">
        <v>10000</v>
      </c>
    </row>
    <row r="120" spans="1:5" ht="12.75">
      <c r="A120" s="20"/>
      <c r="B120" s="27"/>
      <c r="C120" s="3">
        <v>4270</v>
      </c>
      <c r="D120" s="14" t="s">
        <v>16</v>
      </c>
      <c r="E120" s="76">
        <v>20000</v>
      </c>
    </row>
    <row r="121" spans="1:5" ht="12.75">
      <c r="A121" s="20"/>
      <c r="B121" s="27"/>
      <c r="C121" s="3">
        <v>4300</v>
      </c>
      <c r="D121" s="13" t="s">
        <v>17</v>
      </c>
      <c r="E121" s="76">
        <v>525000</v>
      </c>
    </row>
    <row r="122" spans="1:5" ht="12.75">
      <c r="A122" s="20"/>
      <c r="B122" s="16" t="s">
        <v>318</v>
      </c>
      <c r="D122" t="s">
        <v>319</v>
      </c>
      <c r="E122" s="76">
        <f>E123</f>
        <v>80000</v>
      </c>
    </row>
    <row r="123" spans="1:5" ht="12.75">
      <c r="A123" s="20"/>
      <c r="B123" s="16"/>
      <c r="C123" s="6">
        <v>6230</v>
      </c>
      <c r="D123" t="s">
        <v>297</v>
      </c>
      <c r="E123" s="76">
        <v>80000</v>
      </c>
    </row>
    <row r="124" spans="1:4" ht="12.75">
      <c r="A124" s="20"/>
      <c r="B124" s="16"/>
      <c r="C124" s="3"/>
      <c r="D124" s="40" t="s">
        <v>298</v>
      </c>
    </row>
    <row r="125" spans="1:4" ht="12.75">
      <c r="A125" s="20"/>
      <c r="B125" s="16"/>
      <c r="C125" s="3"/>
      <c r="D125" s="40" t="s">
        <v>320</v>
      </c>
    </row>
    <row r="126" spans="1:4" ht="12.75">
      <c r="A126" s="20"/>
      <c r="B126" s="16"/>
      <c r="C126" s="3"/>
      <c r="D126" s="14" t="s">
        <v>174</v>
      </c>
    </row>
    <row r="127" spans="1:5" ht="12.75">
      <c r="A127" s="23"/>
      <c r="B127" s="27" t="s">
        <v>50</v>
      </c>
      <c r="C127" s="3"/>
      <c r="D127" s="13" t="s">
        <v>51</v>
      </c>
      <c r="E127" s="76">
        <f>SUM(E128:E134)</f>
        <v>264490</v>
      </c>
    </row>
    <row r="128" spans="1:5" ht="12.75">
      <c r="A128" s="23"/>
      <c r="B128" s="27"/>
      <c r="C128" s="6">
        <v>2360</v>
      </c>
      <c r="D128" t="s">
        <v>217</v>
      </c>
      <c r="E128" s="76">
        <v>1000</v>
      </c>
    </row>
    <row r="129" spans="1:4" ht="12.75">
      <c r="A129" s="23"/>
      <c r="B129" s="27"/>
      <c r="D129" t="s">
        <v>218</v>
      </c>
    </row>
    <row r="130" spans="1:4" ht="12.75">
      <c r="A130" s="23"/>
      <c r="B130" s="27"/>
      <c r="D130" t="s">
        <v>219</v>
      </c>
    </row>
    <row r="131" spans="1:4" ht="12.75">
      <c r="A131" s="23"/>
      <c r="B131" s="27"/>
      <c r="D131" t="s">
        <v>220</v>
      </c>
    </row>
    <row r="132" spans="1:4" ht="12.75">
      <c r="A132" s="23"/>
      <c r="B132" s="27"/>
      <c r="D132" t="s">
        <v>221</v>
      </c>
    </row>
    <row r="133" spans="1:5" ht="12.75">
      <c r="A133" s="23"/>
      <c r="B133" s="27"/>
      <c r="C133" s="6">
        <v>4220</v>
      </c>
      <c r="D133" s="2" t="s">
        <v>20</v>
      </c>
      <c r="E133" s="76">
        <v>1500</v>
      </c>
    </row>
    <row r="134" spans="1:5" ht="12.75">
      <c r="A134" s="23"/>
      <c r="B134" s="27"/>
      <c r="C134" s="3">
        <v>4300</v>
      </c>
      <c r="D134" s="13" t="s">
        <v>52</v>
      </c>
      <c r="E134" s="76">
        <v>261990</v>
      </c>
    </row>
    <row r="135" spans="1:5" ht="12.75">
      <c r="A135" s="23"/>
      <c r="B135" s="27" t="s">
        <v>53</v>
      </c>
      <c r="C135" s="3"/>
      <c r="D135" s="13" t="s">
        <v>54</v>
      </c>
      <c r="E135" s="76">
        <f>SUM(E136:E137)</f>
        <v>2180000</v>
      </c>
    </row>
    <row r="136" spans="1:5" ht="12.75">
      <c r="A136" s="20"/>
      <c r="B136" s="16"/>
      <c r="C136" s="3">
        <v>4260</v>
      </c>
      <c r="D136" s="13" t="s">
        <v>15</v>
      </c>
      <c r="E136" s="76">
        <v>980000</v>
      </c>
    </row>
    <row r="137" spans="1:5" ht="12.75">
      <c r="A137" s="20"/>
      <c r="B137" s="16"/>
      <c r="C137" s="3">
        <v>4300</v>
      </c>
      <c r="D137" s="13" t="s">
        <v>17</v>
      </c>
      <c r="E137" s="76">
        <v>1200000</v>
      </c>
    </row>
    <row r="138" spans="1:4" ht="12.75">
      <c r="A138" s="27"/>
      <c r="B138" s="16"/>
      <c r="C138" s="3"/>
      <c r="D138" s="13"/>
    </row>
    <row r="139" spans="1:5" ht="12.75">
      <c r="A139" s="51"/>
      <c r="B139" s="49" t="s">
        <v>180</v>
      </c>
      <c r="C139" s="50"/>
      <c r="D139" s="44" t="s">
        <v>1</v>
      </c>
      <c r="E139" s="76">
        <f>SUM(E140:E143)</f>
        <v>4620</v>
      </c>
    </row>
    <row r="140" spans="1:5" ht="12.75">
      <c r="A140" s="51"/>
      <c r="B140" s="49"/>
      <c r="C140" s="3">
        <v>4270</v>
      </c>
      <c r="D140" s="14" t="s">
        <v>16</v>
      </c>
      <c r="E140" s="76">
        <v>3000</v>
      </c>
    </row>
    <row r="141" spans="1:5" ht="12.75">
      <c r="A141" s="51"/>
      <c r="B141" s="49"/>
      <c r="C141" s="3">
        <v>4300</v>
      </c>
      <c r="D141" s="13" t="s">
        <v>17</v>
      </c>
      <c r="E141" s="76">
        <v>1000</v>
      </c>
    </row>
    <row r="142" spans="1:5" ht="12.75">
      <c r="A142" s="51"/>
      <c r="B142" s="49"/>
      <c r="C142" s="3">
        <v>4510</v>
      </c>
      <c r="D142" s="40" t="s">
        <v>162</v>
      </c>
      <c r="E142" s="76">
        <v>181</v>
      </c>
    </row>
    <row r="143" spans="1:5" ht="12.75">
      <c r="A143" s="27"/>
      <c r="B143" s="16"/>
      <c r="C143" s="6">
        <v>4520</v>
      </c>
      <c r="D143" t="s">
        <v>273</v>
      </c>
      <c r="E143" s="76">
        <v>439</v>
      </c>
    </row>
    <row r="144" spans="1:4" ht="12.75">
      <c r="A144" s="27"/>
      <c r="B144" s="16"/>
      <c r="D144" t="s">
        <v>164</v>
      </c>
    </row>
    <row r="145" spans="1:5" ht="12.75">
      <c r="A145" s="21" t="s">
        <v>27</v>
      </c>
      <c r="B145" s="26"/>
      <c r="C145" s="12"/>
      <c r="D145" s="34" t="s">
        <v>45</v>
      </c>
      <c r="E145" s="80">
        <f>E146</f>
        <v>6590328</v>
      </c>
    </row>
    <row r="146" spans="1:5" ht="12.75">
      <c r="A146" s="27"/>
      <c r="B146" s="49" t="s">
        <v>215</v>
      </c>
      <c r="C146" s="50"/>
      <c r="D146" s="13" t="s">
        <v>234</v>
      </c>
      <c r="E146" s="86">
        <f>SUM(E147:E151)</f>
        <v>6590328</v>
      </c>
    </row>
    <row r="147" spans="1:5" ht="12.75">
      <c r="A147" s="27"/>
      <c r="B147" s="49"/>
      <c r="C147" s="6">
        <v>4170</v>
      </c>
      <c r="D147" t="s">
        <v>159</v>
      </c>
      <c r="E147" s="86">
        <v>9600</v>
      </c>
    </row>
    <row r="148" spans="1:5" ht="12.75">
      <c r="A148" s="27"/>
      <c r="B148" s="49"/>
      <c r="C148" s="6">
        <v>4210</v>
      </c>
      <c r="D148" s="2" t="s">
        <v>14</v>
      </c>
      <c r="E148" s="86">
        <v>5000</v>
      </c>
    </row>
    <row r="149" spans="1:5" ht="12.75">
      <c r="A149" s="27"/>
      <c r="B149" s="26"/>
      <c r="C149" s="6">
        <v>4300</v>
      </c>
      <c r="D149" t="s">
        <v>17</v>
      </c>
      <c r="E149" s="86">
        <v>6573328</v>
      </c>
    </row>
    <row r="150" spans="1:5" ht="12.75">
      <c r="A150" s="27"/>
      <c r="B150" s="26"/>
      <c r="C150" s="3">
        <v>4610</v>
      </c>
      <c r="D150" s="14" t="s">
        <v>179</v>
      </c>
      <c r="E150" s="86">
        <v>400</v>
      </c>
    </row>
    <row r="151" spans="1:5" ht="12.75">
      <c r="A151" s="27"/>
      <c r="B151" s="16"/>
      <c r="C151" s="6">
        <v>4700</v>
      </c>
      <c r="D151" t="s">
        <v>169</v>
      </c>
      <c r="E151" s="76">
        <v>2000</v>
      </c>
    </row>
    <row r="152" spans="1:4" ht="12.75">
      <c r="A152" s="27"/>
      <c r="B152" s="16"/>
      <c r="D152" t="s">
        <v>170</v>
      </c>
    </row>
    <row r="153" spans="1:5" ht="12.75">
      <c r="A153" s="21" t="s">
        <v>28</v>
      </c>
      <c r="B153" s="26"/>
      <c r="C153" s="12"/>
      <c r="D153" s="34" t="s">
        <v>23</v>
      </c>
      <c r="E153" s="80">
        <f>E154</f>
        <v>4000</v>
      </c>
    </row>
    <row r="154" spans="1:5" ht="12.75">
      <c r="A154" s="27"/>
      <c r="B154" s="16" t="s">
        <v>269</v>
      </c>
      <c r="D154" t="s">
        <v>270</v>
      </c>
      <c r="E154" s="76">
        <f>SUM(E155:E156)</f>
        <v>4000</v>
      </c>
    </row>
    <row r="155" spans="1:4" ht="12.75">
      <c r="A155" s="27"/>
      <c r="B155" s="16"/>
      <c r="D155" t="s">
        <v>271</v>
      </c>
    </row>
    <row r="156" spans="1:5" ht="12.75">
      <c r="A156" s="27"/>
      <c r="B156" s="16"/>
      <c r="C156" s="6">
        <v>4300</v>
      </c>
      <c r="D156" t="s">
        <v>17</v>
      </c>
      <c r="E156" s="76">
        <v>4000</v>
      </c>
    </row>
    <row r="157" spans="1:2" ht="12.75">
      <c r="A157" s="27"/>
      <c r="B157" s="16"/>
    </row>
    <row r="158" spans="1:2" ht="12.75">
      <c r="A158" s="27"/>
      <c r="B158" s="16"/>
    </row>
    <row r="159" spans="1:2" ht="12.75">
      <c r="A159" s="27"/>
      <c r="B159" s="16"/>
    </row>
    <row r="160" spans="1:2" ht="12.75">
      <c r="A160" s="27"/>
      <c r="B160" s="16"/>
    </row>
    <row r="161" spans="1:4" ht="12.75">
      <c r="A161" s="20"/>
      <c r="B161" s="16"/>
      <c r="C161" s="3"/>
      <c r="D161" s="14"/>
    </row>
    <row r="162" spans="1:4" ht="12.75">
      <c r="A162" s="27"/>
      <c r="B162" s="27"/>
      <c r="C162" s="3"/>
      <c r="D162" s="14"/>
    </row>
    <row r="163" spans="1:4" ht="12.75">
      <c r="A163" s="27"/>
      <c r="B163" s="27"/>
      <c r="C163" s="3"/>
      <c r="D163" s="14"/>
    </row>
    <row r="164" spans="1:4" ht="12.75">
      <c r="A164" s="27"/>
      <c r="B164" s="27"/>
      <c r="C164" s="3"/>
      <c r="D164" s="14"/>
    </row>
    <row r="165" spans="1:4" ht="12.75">
      <c r="A165" s="27"/>
      <c r="B165" s="27"/>
      <c r="C165" s="3"/>
      <c r="D165" s="14"/>
    </row>
    <row r="166" spans="4:5" ht="12.75">
      <c r="D166" s="7" t="s">
        <v>3</v>
      </c>
      <c r="E166" s="76" t="s">
        <v>173</v>
      </c>
    </row>
    <row r="167" spans="4:5" ht="12.75">
      <c r="D167" s="7"/>
      <c r="E167" s="76" t="s">
        <v>331</v>
      </c>
    </row>
    <row r="168" spans="4:5" ht="12.75">
      <c r="D168" s="6" t="s">
        <v>80</v>
      </c>
      <c r="E168" s="76" t="s">
        <v>119</v>
      </c>
    </row>
    <row r="169" spans="4:5" ht="12.75">
      <c r="D169" s="6"/>
      <c r="E169" s="76" t="s">
        <v>334</v>
      </c>
    </row>
    <row r="170" spans="1:5" ht="12.75">
      <c r="A170" s="24" t="s">
        <v>4</v>
      </c>
      <c r="B170" s="25" t="s">
        <v>5</v>
      </c>
      <c r="C170" s="1"/>
      <c r="D170" s="1" t="s">
        <v>6</v>
      </c>
      <c r="E170" s="77" t="s">
        <v>296</v>
      </c>
    </row>
    <row r="171" spans="1:5" ht="12.75">
      <c r="A171" s="26" t="s">
        <v>24</v>
      </c>
      <c r="B171" s="26"/>
      <c r="C171" s="12"/>
      <c r="D171" s="22" t="s">
        <v>101</v>
      </c>
      <c r="E171" s="84">
        <f>E172</f>
        <v>1027</v>
      </c>
    </row>
    <row r="172" spans="1:5" ht="12.75">
      <c r="A172" s="27"/>
      <c r="B172" s="27" t="s">
        <v>96</v>
      </c>
      <c r="C172" s="3"/>
      <c r="D172" s="14" t="s">
        <v>97</v>
      </c>
      <c r="E172" s="76">
        <f>E173</f>
        <v>1027</v>
      </c>
    </row>
    <row r="173" spans="1:5" ht="12.75">
      <c r="A173" s="27"/>
      <c r="B173" s="27"/>
      <c r="C173" s="3">
        <v>2850</v>
      </c>
      <c r="D173" s="14" t="s">
        <v>98</v>
      </c>
      <c r="E173" s="76">
        <v>1027</v>
      </c>
    </row>
    <row r="174" spans="1:4" ht="12.75">
      <c r="A174" s="27"/>
      <c r="B174" s="27"/>
      <c r="C174" s="3"/>
      <c r="D174" s="14" t="s">
        <v>99</v>
      </c>
    </row>
    <row r="175" spans="1:5" ht="12.75">
      <c r="A175" s="21" t="s">
        <v>26</v>
      </c>
      <c r="B175" s="26"/>
      <c r="C175" s="12"/>
      <c r="D175" s="34" t="s">
        <v>120</v>
      </c>
      <c r="E175" s="84">
        <f>E176</f>
        <v>12800</v>
      </c>
    </row>
    <row r="176" spans="1:5" ht="12.75">
      <c r="A176" s="26"/>
      <c r="B176" s="27" t="s">
        <v>30</v>
      </c>
      <c r="C176" s="3"/>
      <c r="D176" s="13" t="s">
        <v>31</v>
      </c>
      <c r="E176" s="85">
        <f>SUM(E177:E178)</f>
        <v>12800</v>
      </c>
    </row>
    <row r="177" spans="1:5" ht="12.75">
      <c r="A177" s="26"/>
      <c r="B177" s="27"/>
      <c r="C177" s="6">
        <v>4300</v>
      </c>
      <c r="D177" t="s">
        <v>17</v>
      </c>
      <c r="E177" s="85">
        <v>8400</v>
      </c>
    </row>
    <row r="178" spans="1:5" ht="12.75">
      <c r="A178" s="26"/>
      <c r="B178" s="26"/>
      <c r="C178" s="3">
        <v>4610</v>
      </c>
      <c r="D178" s="14" t="s">
        <v>179</v>
      </c>
      <c r="E178" s="85">
        <v>4400</v>
      </c>
    </row>
    <row r="179" spans="1:5" ht="12.75">
      <c r="A179" s="33" t="s">
        <v>81</v>
      </c>
      <c r="B179" s="33"/>
      <c r="C179" s="7"/>
      <c r="D179" s="5" t="s">
        <v>82</v>
      </c>
      <c r="E179" s="78">
        <f>SUM(E182:E184)</f>
        <v>640000</v>
      </c>
    </row>
    <row r="180" spans="1:5" ht="12.75">
      <c r="A180" s="28"/>
      <c r="B180" s="28" t="s">
        <v>84</v>
      </c>
      <c r="D180" t="s">
        <v>85</v>
      </c>
      <c r="E180" s="76">
        <f>SUM(E184:E184)</f>
        <v>633850</v>
      </c>
    </row>
    <row r="181" spans="1:4" ht="12.75">
      <c r="A181" s="28"/>
      <c r="B181" s="28"/>
      <c r="D181" t="s">
        <v>86</v>
      </c>
    </row>
    <row r="182" spans="1:5" ht="12.75">
      <c r="A182" s="28"/>
      <c r="B182" s="28"/>
      <c r="C182" s="6">
        <v>8090</v>
      </c>
      <c r="D182" t="s">
        <v>324</v>
      </c>
      <c r="E182" s="76">
        <v>6150</v>
      </c>
    </row>
    <row r="183" spans="1:4" ht="12.75">
      <c r="A183" s="28"/>
      <c r="B183" s="28"/>
      <c r="D183" t="s">
        <v>325</v>
      </c>
    </row>
    <row r="184" spans="1:5" ht="12.75">
      <c r="A184" s="28"/>
      <c r="B184" s="28"/>
      <c r="C184" s="6">
        <v>8110</v>
      </c>
      <c r="D184" t="s">
        <v>187</v>
      </c>
      <c r="E184" s="76">
        <v>633850</v>
      </c>
    </row>
    <row r="185" spans="1:4" ht="12.75">
      <c r="A185" s="28"/>
      <c r="B185" s="28"/>
      <c r="D185" t="s">
        <v>188</v>
      </c>
    </row>
    <row r="186" spans="1:4" ht="12.75">
      <c r="A186" s="28"/>
      <c r="B186" s="28"/>
      <c r="D186" t="s">
        <v>189</v>
      </c>
    </row>
    <row r="187" spans="1:5" ht="12.75">
      <c r="A187" s="33" t="s">
        <v>87</v>
      </c>
      <c r="B187" s="33"/>
      <c r="C187" s="7"/>
      <c r="D187" s="5" t="s">
        <v>88</v>
      </c>
      <c r="E187" s="78">
        <f>SUM(+E188+E191)</f>
        <v>1160000</v>
      </c>
    </row>
    <row r="188" spans="1:5" ht="12.75">
      <c r="A188" s="28"/>
      <c r="B188" s="28" t="s">
        <v>83</v>
      </c>
      <c r="D188" t="s">
        <v>92</v>
      </c>
      <c r="E188" s="76">
        <f>SUM(E189:E190)</f>
        <v>110000</v>
      </c>
    </row>
    <row r="189" spans="1:5" ht="12.75">
      <c r="A189" s="28"/>
      <c r="B189" s="28"/>
      <c r="C189" s="6">
        <v>4300</v>
      </c>
      <c r="D189" t="s">
        <v>17</v>
      </c>
      <c r="E189" s="76">
        <v>20000</v>
      </c>
    </row>
    <row r="190" spans="1:5" ht="12.75">
      <c r="A190" s="28"/>
      <c r="B190" s="28"/>
      <c r="C190" s="6">
        <v>4530</v>
      </c>
      <c r="D190" t="s">
        <v>172</v>
      </c>
      <c r="E190" s="76">
        <v>90000</v>
      </c>
    </row>
    <row r="191" spans="1:5" ht="12.75">
      <c r="A191" s="28"/>
      <c r="B191" s="28" t="s">
        <v>89</v>
      </c>
      <c r="D191" t="s">
        <v>90</v>
      </c>
      <c r="E191" s="76">
        <f>SUM(E192:E193)</f>
        <v>1050000</v>
      </c>
    </row>
    <row r="192" spans="1:5" ht="12.75">
      <c r="A192" s="28"/>
      <c r="B192" s="28"/>
      <c r="C192" s="6">
        <v>4810</v>
      </c>
      <c r="D192" t="s">
        <v>91</v>
      </c>
      <c r="E192" s="76">
        <v>850000</v>
      </c>
    </row>
    <row r="193" spans="1:5" ht="12.75">
      <c r="A193" s="28"/>
      <c r="B193" s="28"/>
      <c r="C193" s="6">
        <v>6800</v>
      </c>
      <c r="D193" t="s">
        <v>222</v>
      </c>
      <c r="E193" s="76">
        <v>200000</v>
      </c>
    </row>
    <row r="194" spans="1:2" ht="12.75">
      <c r="A194" s="28"/>
      <c r="B194" s="28"/>
    </row>
    <row r="195" spans="1:2" ht="12.75">
      <c r="A195" s="28"/>
      <c r="B195" s="28"/>
    </row>
    <row r="196" spans="1:5" ht="12.75">
      <c r="A196" s="55" t="s">
        <v>147</v>
      </c>
      <c r="B196" s="55"/>
      <c r="C196" s="47"/>
      <c r="D196" s="46" t="s">
        <v>145</v>
      </c>
      <c r="E196" s="80">
        <f>+E213+E197+E206</f>
        <v>26000</v>
      </c>
    </row>
    <row r="197" spans="1:5" s="57" customFormat="1" ht="12.75">
      <c r="A197" s="92"/>
      <c r="B197" s="58">
        <v>85213</v>
      </c>
      <c r="C197" s="58"/>
      <c r="D197" s="57" t="s">
        <v>93</v>
      </c>
      <c r="E197" s="86">
        <f>E202</f>
        <v>2500</v>
      </c>
    </row>
    <row r="198" spans="1:5" s="57" customFormat="1" ht="12.75">
      <c r="A198" s="92"/>
      <c r="B198" s="58"/>
      <c r="C198" s="58"/>
      <c r="D198" s="57" t="s">
        <v>194</v>
      </c>
      <c r="E198" s="86"/>
    </row>
    <row r="199" spans="1:5" s="57" customFormat="1" ht="12.75">
      <c r="A199" s="92"/>
      <c r="B199" s="58"/>
      <c r="C199" s="58"/>
      <c r="D199" s="57" t="s">
        <v>195</v>
      </c>
      <c r="E199" s="86"/>
    </row>
    <row r="200" spans="1:5" s="57" customFormat="1" ht="12.75">
      <c r="A200" s="92"/>
      <c r="B200" s="58"/>
      <c r="C200" s="58"/>
      <c r="D200" s="57" t="s">
        <v>197</v>
      </c>
      <c r="E200" s="86"/>
    </row>
    <row r="201" spans="1:5" s="57" customFormat="1" ht="12.75">
      <c r="A201" s="92"/>
      <c r="B201" s="58"/>
      <c r="C201" s="58"/>
      <c r="D201" s="57" t="s">
        <v>196</v>
      </c>
      <c r="E201" s="86"/>
    </row>
    <row r="202" spans="1:5" ht="12.75">
      <c r="A202" s="55"/>
      <c r="B202" s="47"/>
      <c r="C202" s="3">
        <v>2910</v>
      </c>
      <c r="D202" s="14" t="s">
        <v>206</v>
      </c>
      <c r="E202" s="86">
        <v>2500</v>
      </c>
    </row>
    <row r="203" spans="1:5" ht="12.75">
      <c r="A203" s="55"/>
      <c r="B203" s="47"/>
      <c r="C203" s="3"/>
      <c r="D203" s="14" t="s">
        <v>207</v>
      </c>
      <c r="E203" s="80"/>
    </row>
    <row r="204" spans="1:5" ht="12.75">
      <c r="A204" s="55"/>
      <c r="B204" s="47"/>
      <c r="C204" s="3"/>
      <c r="D204" s="14" t="s">
        <v>208</v>
      </c>
      <c r="E204" s="80"/>
    </row>
    <row r="205" spans="1:5" ht="12.75">
      <c r="A205" s="55"/>
      <c r="B205" s="47"/>
      <c r="C205" s="3"/>
      <c r="D205" s="14" t="s">
        <v>287</v>
      </c>
      <c r="E205" s="80"/>
    </row>
    <row r="206" spans="1:5" ht="12.75">
      <c r="A206" s="55"/>
      <c r="B206" s="6">
        <v>85214</v>
      </c>
      <c r="D206" t="s">
        <v>184</v>
      </c>
      <c r="E206" s="86">
        <f>E208</f>
        <v>4500</v>
      </c>
    </row>
    <row r="207" spans="1:5" ht="12.75">
      <c r="A207" s="55"/>
      <c r="B207" s="6"/>
      <c r="D207" t="s">
        <v>163</v>
      </c>
      <c r="E207" s="86"/>
    </row>
    <row r="208" spans="1:5" ht="12.75">
      <c r="A208" s="55"/>
      <c r="B208" s="47"/>
      <c r="C208" s="3">
        <v>2910</v>
      </c>
      <c r="D208" s="14" t="s">
        <v>206</v>
      </c>
      <c r="E208" s="86">
        <v>4500</v>
      </c>
    </row>
    <row r="209" spans="1:5" ht="12.75">
      <c r="A209" s="55"/>
      <c r="B209" s="47"/>
      <c r="C209" s="3"/>
      <c r="D209" s="14" t="s">
        <v>207</v>
      </c>
      <c r="E209" s="80"/>
    </row>
    <row r="210" spans="1:5" ht="12.75">
      <c r="A210" s="55"/>
      <c r="B210" s="47"/>
      <c r="C210" s="3"/>
      <c r="D210" s="14" t="s">
        <v>208</v>
      </c>
      <c r="E210" s="80"/>
    </row>
    <row r="211" spans="1:5" ht="12.75">
      <c r="A211" s="55"/>
      <c r="B211" s="47"/>
      <c r="C211" s="3"/>
      <c r="D211" s="14" t="s">
        <v>209</v>
      </c>
      <c r="E211" s="80"/>
    </row>
    <row r="212" spans="1:5" ht="12.75">
      <c r="A212" s="55"/>
      <c r="B212" s="47"/>
      <c r="C212" s="3"/>
      <c r="D212" s="14" t="s">
        <v>204</v>
      </c>
      <c r="E212" s="80"/>
    </row>
    <row r="213" spans="1:5" ht="12.75">
      <c r="A213" s="28"/>
      <c r="B213" s="28" t="s">
        <v>231</v>
      </c>
      <c r="D213" s="53" t="s">
        <v>185</v>
      </c>
      <c r="E213" s="76">
        <f>E214</f>
        <v>19000</v>
      </c>
    </row>
    <row r="214" spans="1:5" ht="12.75">
      <c r="A214" s="28"/>
      <c r="B214" s="28"/>
      <c r="C214" s="3">
        <v>2910</v>
      </c>
      <c r="D214" s="14" t="s">
        <v>206</v>
      </c>
      <c r="E214" s="76">
        <v>19000</v>
      </c>
    </row>
    <row r="215" spans="1:4" ht="12.75">
      <c r="A215" s="28"/>
      <c r="B215" s="28"/>
      <c r="C215" s="3"/>
      <c r="D215" s="14" t="s">
        <v>207</v>
      </c>
    </row>
    <row r="216" spans="1:4" ht="12.75">
      <c r="A216" s="28"/>
      <c r="B216" s="28"/>
      <c r="C216" s="3"/>
      <c r="D216" s="14" t="s">
        <v>208</v>
      </c>
    </row>
    <row r="217" spans="1:4" ht="12.75">
      <c r="A217" s="28"/>
      <c r="B217" s="28"/>
      <c r="C217" s="3"/>
      <c r="D217" s="14" t="s">
        <v>209</v>
      </c>
    </row>
    <row r="218" spans="1:5" ht="12.75">
      <c r="A218" s="28"/>
      <c r="B218" s="28"/>
      <c r="C218" s="3"/>
      <c r="D218" s="14" t="s">
        <v>204</v>
      </c>
      <c r="E218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2021-02-15T08:37:57Z</cp:lastPrinted>
  <dcterms:created xsi:type="dcterms:W3CDTF">2014-09-04T08:28:49Z</dcterms:created>
  <dcterms:modified xsi:type="dcterms:W3CDTF">2021-05-19T07:00:00Z</dcterms:modified>
  <cp:category/>
  <cp:version/>
  <cp:contentType/>
  <cp:contentStatus/>
</cp:coreProperties>
</file>